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jdy\Desktop\"/>
    </mc:Choice>
  </mc:AlternateContent>
  <bookViews>
    <workbookView xWindow="0" yWindow="0" windowWidth="20633" windowHeight="7888" tabRatio="935"/>
  </bookViews>
  <sheets>
    <sheet name="附圖" sheetId="6" r:id="rId1"/>
    <sheet name="附表一" sheetId="4" r:id="rId2"/>
    <sheet name="附表四" sheetId="1" r:id="rId3"/>
    <sheet name="附表五" sheetId="8" r:id="rId4"/>
    <sheet name="附表六" sheetId="5" r:id="rId5"/>
    <sheet name="附表八" sheetId="10" r:id="rId6"/>
  </sheets>
  <definedNames>
    <definedName name="_xlnm._FilterDatabase" localSheetId="3" hidden="1">附表五!$A$3:$O$84</definedName>
    <definedName name="_xlnm.Print_Area" localSheetId="3">附表五!$A$1:$L$83</definedName>
    <definedName name="_xlnm.Print_Titles" localSheetId="1">附表一!$3:$4</definedName>
    <definedName name="_xlnm.Print_Titles" localSheetId="3">附表五!$2:$3</definedName>
    <definedName name="_xlnm.Print_Titles" localSheetId="4">附表六!$1:$3</definedName>
    <definedName name="_xlnm.Print_Titles" localSheetId="2">附表四!$2:$2</definedName>
  </definedNames>
  <calcPr calcId="162913"/>
</workbook>
</file>

<file path=xl/calcChain.xml><?xml version="1.0" encoding="utf-8"?>
<calcChain xmlns="http://schemas.openxmlformats.org/spreadsheetml/2006/main">
  <c r="B5" i="10" l="1"/>
  <c r="E5" i="10"/>
  <c r="G82" i="8"/>
  <c r="F82" i="8"/>
  <c r="H82" i="8" s="1"/>
  <c r="D82" i="8"/>
  <c r="E82" i="8" s="1"/>
  <c r="B82" i="8"/>
  <c r="C82" i="8" s="1"/>
  <c r="I82" i="8"/>
  <c r="D5" i="10" l="1"/>
  <c r="F5" i="10" s="1"/>
  <c r="A5" i="10"/>
  <c r="H11" i="10" l="1"/>
  <c r="H5" i="10"/>
  <c r="H14" i="10" s="1"/>
  <c r="C5" i="10"/>
  <c r="H10" i="10" s="1"/>
  <c r="H17" i="10"/>
  <c r="H8" i="10"/>
  <c r="H12" i="10" s="1"/>
  <c r="H16" i="10" l="1"/>
  <c r="H18" i="10" s="1"/>
  <c r="H19" i="10" s="1"/>
</calcChain>
</file>

<file path=xl/sharedStrings.xml><?xml version="1.0" encoding="utf-8"?>
<sst xmlns="http://schemas.openxmlformats.org/spreadsheetml/2006/main" count="2834" uniqueCount="1131">
  <si>
    <t xml:space="preserve">        交易稅（買進數量x每仟股賣出均價x0.3％）</t>
    <phoneticPr fontId="3" type="noConversion"/>
  </si>
  <si>
    <t>堃昶公司再次向上圖(A)所示台新銀行短期借款5200萬元，並將其中3200萬元作為堃昶公司支付(5)所示虛偽預付港歐公司貨款交易所需之款項來源（A5卷第139至142頁，其餘(5)所示虛偽預付港歐公司貨款所需款項係由堃昶公司帳戶自有資金支付）。</t>
    <phoneticPr fontId="3" type="noConversion"/>
  </si>
  <si>
    <t>將97年4月8日堃昶公司向台新銀行借款5200萬元之款項，於堃昶公司收受自(9)所示虛偽古董退貨交易之退款後，將其中3200萬元款項轉帳至堃昶公司上開（A）所示帳戶內進行還款（A5卷第140頁）。</t>
    <phoneticPr fontId="3" type="noConversion"/>
  </si>
  <si>
    <t>編號</t>
  </si>
  <si>
    <t>證券公司</t>
  </si>
  <si>
    <t>證券帳戶帳號</t>
  </si>
  <si>
    <t>邱俊嘉</t>
  </si>
  <si>
    <t>紀宏義</t>
  </si>
  <si>
    <t>葉依珊</t>
  </si>
  <si>
    <t>中國信託證券公司文心分公司</t>
  </si>
  <si>
    <t>林家瑋</t>
  </si>
  <si>
    <t>洪耀林</t>
  </si>
  <si>
    <t>郭孝福</t>
  </si>
  <si>
    <t xml:space="preserve">台証證券公司延平分公司 </t>
  </si>
  <si>
    <t>蕭淑麗</t>
  </si>
  <si>
    <t xml:space="preserve">富邦證券公司世貿分公司      </t>
  </si>
  <si>
    <t>李月蓉</t>
  </si>
  <si>
    <t>蔡青容</t>
  </si>
  <si>
    <t xml:space="preserve">元富證券公司中港分公司      </t>
  </si>
  <si>
    <t>兆豐證券公司桃園分公司</t>
  </si>
  <si>
    <t>台証證券公司進化分公司</t>
  </si>
  <si>
    <t>兆豐證券公司公益分公司</t>
  </si>
  <si>
    <t>賴青宜</t>
  </si>
  <si>
    <t xml:space="preserve">台証證券公司進化分公司 </t>
  </si>
  <si>
    <t>黃麗惠</t>
  </si>
  <si>
    <t xml:space="preserve">元富證券公司中港分公司   </t>
  </si>
  <si>
    <t>國票證券公司九鼎分公司</t>
  </si>
  <si>
    <t>謝淑琴</t>
  </si>
  <si>
    <t>簡淑娟</t>
  </si>
  <si>
    <t>永豐金證券公司中盛分公司</t>
  </si>
  <si>
    <t>楊陳碧真</t>
  </si>
  <si>
    <t>王俊偉</t>
  </si>
  <si>
    <t>蔡慶鐘</t>
  </si>
  <si>
    <t>吳盈陵</t>
  </si>
  <si>
    <t xml:space="preserve">富隆證券公司吉林分公司        </t>
  </si>
  <si>
    <t>吳依玲</t>
  </si>
  <si>
    <t xml:space="preserve">統一證券公司                   </t>
  </si>
  <si>
    <t>元大證券公司延平分公司</t>
  </si>
  <si>
    <t>李明憲</t>
  </si>
  <si>
    <t>李奇烈</t>
  </si>
  <si>
    <t>陳聰榮</t>
  </si>
  <si>
    <t>陳樹炎</t>
  </si>
  <si>
    <t>國泰世華銀行世貿分行</t>
  </si>
  <si>
    <t>張玉娟</t>
  </si>
  <si>
    <t>台北富邦銀行松山分行</t>
  </si>
  <si>
    <t>林忠信</t>
  </si>
  <si>
    <t>陳宗偉</t>
  </si>
  <si>
    <t>吳茗萱</t>
  </si>
  <si>
    <t>彰化銀行清水分行</t>
  </si>
  <si>
    <t>元大銀行崇德分行</t>
  </si>
  <si>
    <t>鄭建威</t>
  </si>
  <si>
    <t>陳美智</t>
  </si>
  <si>
    <t>詹益發</t>
  </si>
  <si>
    <t>國泰世華銀行太平分行</t>
  </si>
  <si>
    <t>中國信託銀行城東分行</t>
  </si>
  <si>
    <t>國泰世華銀行復興分行</t>
  </si>
  <si>
    <t>尤仁衍</t>
  </si>
  <si>
    <t>上海商業儲蓄銀行中港分行</t>
  </si>
  <si>
    <t>元大銀行文心分行</t>
  </si>
  <si>
    <t>239561005373</t>
    <phoneticPr fontId="3" type="noConversion"/>
  </si>
  <si>
    <t>065579017575</t>
    <phoneticPr fontId="3" type="noConversion"/>
  </si>
  <si>
    <t>709168212398</t>
    <phoneticPr fontId="3" type="noConversion"/>
  </si>
  <si>
    <t>026600190404</t>
    <phoneticPr fontId="3" type="noConversion"/>
  </si>
  <si>
    <t>陳震居</t>
    <phoneticPr fontId="3" type="noConversion"/>
  </si>
  <si>
    <t>玉山銀行文心分行</t>
    <phoneticPr fontId="3" type="noConversion"/>
  </si>
  <si>
    <t>0141998000987</t>
    <phoneticPr fontId="3" type="noConversion"/>
  </si>
  <si>
    <t>陳昭芳</t>
    <phoneticPr fontId="3" type="noConversion"/>
  </si>
  <si>
    <t>026600190365</t>
    <phoneticPr fontId="3" type="noConversion"/>
  </si>
  <si>
    <t>07718004782900</t>
    <phoneticPr fontId="3" type="noConversion"/>
  </si>
  <si>
    <t>58215191716500</t>
    <phoneticPr fontId="3" type="noConversion"/>
  </si>
  <si>
    <t>20771800067756</t>
    <phoneticPr fontId="3" type="noConversion"/>
  </si>
  <si>
    <t>709168208137</t>
    <phoneticPr fontId="3" type="noConversion"/>
  </si>
  <si>
    <t>026600190378</t>
    <phoneticPr fontId="3" type="noConversion"/>
  </si>
  <si>
    <t>58215191330900</t>
    <phoneticPr fontId="3" type="noConversion"/>
  </si>
  <si>
    <t>林忠信</t>
    <phoneticPr fontId="3" type="noConversion"/>
  </si>
  <si>
    <t>026600191542</t>
    <phoneticPr fontId="3" type="noConversion"/>
  </si>
  <si>
    <t>吳雅婷</t>
    <phoneticPr fontId="3" type="noConversion"/>
  </si>
  <si>
    <t>04410304690</t>
    <phoneticPr fontId="3" type="noConversion"/>
  </si>
  <si>
    <t>20271820065207</t>
    <phoneticPr fontId="3" type="noConversion"/>
  </si>
  <si>
    <t>張瀞文</t>
    <phoneticPr fontId="3" type="noConversion"/>
  </si>
  <si>
    <t>20461037739</t>
    <phoneticPr fontId="3" type="noConversion"/>
  </si>
  <si>
    <t>0273220674910</t>
    <phoneticPr fontId="3" type="noConversion"/>
  </si>
  <si>
    <t>陳美智</t>
    <phoneticPr fontId="3" type="noConversion"/>
  </si>
  <si>
    <t>03800460248006</t>
    <phoneticPr fontId="3" type="noConversion"/>
  </si>
  <si>
    <t>04410301328</t>
    <phoneticPr fontId="3" type="noConversion"/>
  </si>
  <si>
    <t>20271820061166</t>
    <phoneticPr fontId="3" type="noConversion"/>
  </si>
  <si>
    <t>04460078210</t>
    <phoneticPr fontId="3" type="noConversion"/>
  </si>
  <si>
    <t>03800400213457</t>
    <phoneticPr fontId="3" type="noConversion"/>
  </si>
  <si>
    <t>吳茗萱</t>
    <phoneticPr fontId="3" type="noConversion"/>
  </si>
  <si>
    <t>彰化銀行清水分行</t>
    <phoneticPr fontId="3" type="noConversion"/>
  </si>
  <si>
    <t>58215192396700</t>
    <phoneticPr fontId="3" type="noConversion"/>
  </si>
  <si>
    <t>04410301330</t>
    <phoneticPr fontId="3" type="noConversion"/>
  </si>
  <si>
    <t>國泰世華銀行中港分行</t>
    <phoneticPr fontId="3" type="noConversion"/>
  </si>
  <si>
    <t>064552228616</t>
    <phoneticPr fontId="3" type="noConversion"/>
  </si>
  <si>
    <t>03800400194648</t>
    <phoneticPr fontId="3" type="noConversion"/>
  </si>
  <si>
    <t>04410301353</t>
    <phoneticPr fontId="3" type="noConversion"/>
  </si>
  <si>
    <t>026600183783</t>
    <phoneticPr fontId="3" type="noConversion"/>
  </si>
  <si>
    <t>曾博威</t>
    <phoneticPr fontId="3" type="noConversion"/>
  </si>
  <si>
    <t>026600183932</t>
    <phoneticPr fontId="3" type="noConversion"/>
  </si>
  <si>
    <t>064552228624</t>
    <phoneticPr fontId="3" type="noConversion"/>
  </si>
  <si>
    <t>255570074642</t>
    <phoneticPr fontId="3" type="noConversion"/>
  </si>
  <si>
    <t>08211004208700</t>
    <phoneticPr fontId="3" type="noConversion"/>
  </si>
  <si>
    <t>柯鳳凰</t>
    <phoneticPr fontId="3" type="noConversion"/>
  </si>
  <si>
    <t>071965048518</t>
    <phoneticPr fontId="3" type="noConversion"/>
  </si>
  <si>
    <t>黃慧珍</t>
    <phoneticPr fontId="3" type="noConversion"/>
  </si>
  <si>
    <t>聯邦銀行營業部</t>
    <phoneticPr fontId="3" type="noConversion"/>
  </si>
  <si>
    <t>001503030219</t>
    <phoneticPr fontId="3" type="noConversion"/>
  </si>
  <si>
    <t>04460081063</t>
    <phoneticPr fontId="3" type="noConversion"/>
  </si>
  <si>
    <t>04460090003</t>
    <phoneticPr fontId="3" type="noConversion"/>
  </si>
  <si>
    <t>35203008106096</t>
    <phoneticPr fontId="3" type="noConversion"/>
  </si>
  <si>
    <t>0023221509080</t>
    <phoneticPr fontId="3" type="noConversion"/>
  </si>
  <si>
    <t>戶名</t>
    <phoneticPr fontId="3" type="noConversion"/>
  </si>
  <si>
    <t>營業員</t>
    <phoneticPr fontId="3" type="noConversion"/>
  </si>
  <si>
    <t>交割銀行</t>
    <phoneticPr fontId="3" type="noConversion"/>
  </si>
  <si>
    <t>銀行帳戶帳號</t>
    <phoneticPr fontId="3" type="noConversion"/>
  </si>
  <si>
    <t>卷證出處</t>
    <phoneticPr fontId="3" type="noConversion"/>
  </si>
  <si>
    <t>國泰世華銀行</t>
    <phoneticPr fontId="3" type="noConversion"/>
  </si>
  <si>
    <t>38462077057</t>
    <phoneticPr fontId="3" type="noConversion"/>
  </si>
  <si>
    <t>03800400213473</t>
    <phoneticPr fontId="3" type="noConversion"/>
  </si>
  <si>
    <t>富邦證券公司重慶分公司</t>
    <phoneticPr fontId="3" type="noConversion"/>
  </si>
  <si>
    <t>李臺英</t>
    <phoneticPr fontId="3" type="noConversion"/>
  </si>
  <si>
    <t>洪玉美</t>
    <phoneticPr fontId="3" type="noConversion"/>
  </si>
  <si>
    <t>彰化銀行彰化分行</t>
    <phoneticPr fontId="3" type="noConversion"/>
  </si>
  <si>
    <t>60065134829900</t>
    <phoneticPr fontId="3" type="noConversion"/>
  </si>
  <si>
    <t>中國信託銀行文心分行</t>
    <phoneticPr fontId="3" type="noConversion"/>
  </si>
  <si>
    <t>473600046910</t>
    <phoneticPr fontId="3" type="noConversion"/>
  </si>
  <si>
    <t>473600045869</t>
    <phoneticPr fontId="3" type="noConversion"/>
  </si>
  <si>
    <t>李秀霞</t>
    <phoneticPr fontId="3" type="noConversion"/>
  </si>
  <si>
    <t>上海商業銀行中港分行</t>
    <phoneticPr fontId="3" type="noConversion"/>
  </si>
  <si>
    <t>35203008025397</t>
    <phoneticPr fontId="3" type="noConversion"/>
  </si>
  <si>
    <t>35203008029325</t>
    <phoneticPr fontId="3" type="noConversion"/>
  </si>
  <si>
    <t>陳文博</t>
    <phoneticPr fontId="3" type="noConversion"/>
  </si>
  <si>
    <t>710168174257</t>
    <phoneticPr fontId="3" type="noConversion"/>
  </si>
  <si>
    <t>台北富邦銀行</t>
    <phoneticPr fontId="3" type="noConversion"/>
  </si>
  <si>
    <t>中國信託銀行臺中分行</t>
  </si>
  <si>
    <t>中信證券公司臺中分公司</t>
  </si>
  <si>
    <t>兆豐銀行南臺中分行</t>
  </si>
  <si>
    <t>臺新銀行北臺中分行</t>
  </si>
  <si>
    <t>兆豐銀行中臺中分行</t>
  </si>
  <si>
    <t>永豐銀行南臺中分行</t>
  </si>
  <si>
    <t>兆豐證券公司臺中分公司</t>
  </si>
  <si>
    <t>永豐金證券公司南臺中分公司</t>
  </si>
  <si>
    <t>元大證券公司臺中中港分公司</t>
  </si>
  <si>
    <t xml:space="preserve">兆豐證券公司臺中分公司      </t>
  </si>
  <si>
    <t xml:space="preserve">元大證券公司臺中中港分公司   </t>
  </si>
  <si>
    <t>台北富邦銀行松山分行</t>
    <phoneticPr fontId="3" type="noConversion"/>
  </si>
  <si>
    <t>台新銀行北臺中分行</t>
    <phoneticPr fontId="3" type="noConversion"/>
  </si>
  <si>
    <t>台新銀行臺北分行</t>
    <phoneticPr fontId="3" type="noConversion"/>
  </si>
  <si>
    <t>上海商業儲蓄銀行中港分行</t>
    <phoneticPr fontId="3" type="noConversion"/>
  </si>
  <si>
    <t>35203008150087</t>
    <phoneticPr fontId="3" type="noConversion"/>
  </si>
  <si>
    <t xml:space="preserve">國票證券公司安和分公司    </t>
    <phoneticPr fontId="3" type="noConversion"/>
  </si>
  <si>
    <t xml:space="preserve">富邦證券公司世貿分公司     </t>
    <phoneticPr fontId="3" type="noConversion"/>
  </si>
  <si>
    <t>中信證券公司臺中分公司</t>
    <phoneticPr fontId="3" type="noConversion"/>
  </si>
  <si>
    <t>永興證券公司臺中分公司</t>
    <phoneticPr fontId="3" type="noConversion"/>
  </si>
  <si>
    <t>中國信託證券公司文心分公司</t>
    <phoneticPr fontId="3" type="noConversion"/>
  </si>
  <si>
    <t>兆豐證券公司寶成分公司</t>
    <phoneticPr fontId="3" type="noConversion"/>
  </si>
  <si>
    <t xml:space="preserve">台証證券公司延平分公司  </t>
    <phoneticPr fontId="3" type="noConversion"/>
  </si>
  <si>
    <t xml:space="preserve">元富證券公司中港分公司    </t>
    <phoneticPr fontId="3" type="noConversion"/>
  </si>
  <si>
    <t>元大證券公司北屯分公司</t>
    <phoneticPr fontId="3" type="noConversion"/>
  </si>
  <si>
    <t>永豐金證券公司南臺中分公司</t>
    <phoneticPr fontId="3" type="noConversion"/>
  </si>
  <si>
    <t>群益金鼎證券公司彰化分公司</t>
    <phoneticPr fontId="3" type="noConversion"/>
  </si>
  <si>
    <t xml:space="preserve">康和綜合證券公司太平分公司               </t>
    <phoneticPr fontId="3" type="noConversion"/>
  </si>
  <si>
    <t xml:space="preserve">富隆證券公司吉林分公司        </t>
    <phoneticPr fontId="3" type="noConversion"/>
  </si>
  <si>
    <t>葉美娟
(現更名為葉品潔)</t>
    <phoneticPr fontId="3" type="noConversion"/>
  </si>
  <si>
    <t>張惠娜
（現更名為張如慧）</t>
    <phoneticPr fontId="3" type="noConversion"/>
  </si>
  <si>
    <t>關係</t>
    <phoneticPr fontId="3" type="noConversion"/>
  </si>
  <si>
    <t>銀行存提款
代交易人</t>
    <phoneticPr fontId="3" type="noConversion"/>
  </si>
  <si>
    <t>證券買賣
下單人</t>
    <phoneticPr fontId="3" type="noConversion"/>
  </si>
  <si>
    <t>蕭淑麗</t>
    <phoneticPr fontId="3" type="noConversion"/>
  </si>
  <si>
    <t xml:space="preserve">證人蕭淑麗98年8月4日調查筆錄（A2卷第114至119頁反面） </t>
    <phoneticPr fontId="3" type="noConversion"/>
  </si>
  <si>
    <t>被告鄒勝之司機</t>
    <phoneticPr fontId="3" type="noConversion"/>
  </si>
  <si>
    <t>邱俊嘉配偶</t>
    <phoneticPr fontId="3" type="noConversion"/>
  </si>
  <si>
    <t>寶利發投顧公司行政人員</t>
    <phoneticPr fontId="3" type="noConversion"/>
  </si>
  <si>
    <t>達觀投資公司行政人員</t>
    <phoneticPr fontId="3" type="noConversion"/>
  </si>
  <si>
    <t>柳瑞珍提供之人頭帳戶</t>
    <phoneticPr fontId="3" type="noConversion"/>
  </si>
  <si>
    <t>黃玉珊</t>
    <phoneticPr fontId="3" type="noConversion"/>
  </si>
  <si>
    <t xml:space="preserve">證人黃玉珊98年8月4日調查筆錄（A2卷第120至124頁反面） </t>
    <phoneticPr fontId="3" type="noConversion"/>
  </si>
  <si>
    <t>蕭淑麗、
黃玉珊</t>
    <phoneticPr fontId="3" type="noConversion"/>
  </si>
  <si>
    <t>鄭慧如、
蕭淑麗、
黃玉珊</t>
    <phoneticPr fontId="3" type="noConversion"/>
  </si>
  <si>
    <t>寶利發投顧公司分析師</t>
    <phoneticPr fontId="3" type="noConversion"/>
  </si>
  <si>
    <t>邱俊嘉同學</t>
    <phoneticPr fontId="3" type="noConversion"/>
  </si>
  <si>
    <t>達觀投資公司員工</t>
    <phoneticPr fontId="3" type="noConversion"/>
  </si>
  <si>
    <t>寶利發投顧公司及達觀投資公司業務員</t>
    <phoneticPr fontId="3" type="noConversion"/>
  </si>
  <si>
    <t>聯絡人</t>
    <phoneticPr fontId="3" type="noConversion"/>
  </si>
  <si>
    <t>黃玉珊、</t>
    <phoneticPr fontId="3" type="noConversion"/>
  </si>
  <si>
    <t>吳依玲</t>
    <phoneticPr fontId="3" type="noConversion"/>
  </si>
  <si>
    <t>簡淑娟</t>
    <phoneticPr fontId="3" type="noConversion"/>
  </si>
  <si>
    <t>黃玉珊
簡淑娟</t>
    <phoneticPr fontId="3" type="noConversion"/>
  </si>
  <si>
    <t xml:space="preserve">證人簡淑娟98年8月4日調查筆錄（A2卷第178至183頁反面） </t>
    <phoneticPr fontId="3" type="noConversion"/>
  </si>
  <si>
    <t xml:space="preserve">證人黃玉珊98年8月4日調查筆錄（A2卷第120至124頁反面）、
證人簡淑娟98年8月4日調查筆錄（A2卷第178至183頁反面）  </t>
    <phoneticPr fontId="3" type="noConversion"/>
  </si>
  <si>
    <t>蔡青容</t>
    <phoneticPr fontId="3" type="noConversion"/>
  </si>
  <si>
    <t>蕭淑麗
蔡青容</t>
    <phoneticPr fontId="3" type="noConversion"/>
  </si>
  <si>
    <t>鄭慧如、
蕭淑麗、
黃玉珊、
蔡青容、</t>
    <phoneticPr fontId="3" type="noConversion"/>
  </si>
  <si>
    <t xml:space="preserve">證人蕭淑麗98年8月4日調查筆錄（A2卷第114至119頁反面） 
證人簡淑娟98年8月4日調查筆錄（A2卷第178至183頁反面）
證人蔡青容98年8月4日調查筆錄（A2卷第184至189頁） </t>
    <phoneticPr fontId="3" type="noConversion"/>
  </si>
  <si>
    <t>蕭淑麗、
黃玉珊、
蔡青容</t>
    <phoneticPr fontId="3" type="noConversion"/>
  </si>
  <si>
    <t xml:space="preserve">證人蕭淑麗98年8月4日調查筆錄（A2卷第114至119頁反面）、
證人簡淑娟98年8月4日調查筆錄（A2卷第178至183頁反面）、
證人蔡青容98年8月4日調查筆錄（A2卷第184至189頁）  </t>
    <phoneticPr fontId="3" type="noConversion"/>
  </si>
  <si>
    <t xml:space="preserve">證人蕭淑麗98年8月4日調查筆錄（A2卷第114至119頁反面）、
證人黃玉珊98年8月4日調查筆錄（A2卷第120至124頁反面）、
證人簡淑娟98年8月4日調查筆錄（A2卷第178至183頁反面）、
證人蔡青容98年8月4日調查筆錄（A2卷第184至189頁）  </t>
    <phoneticPr fontId="3" type="noConversion"/>
  </si>
  <si>
    <t>證人蔡青容98年8月4日調查筆錄（A2卷第184至189頁）</t>
  </si>
  <si>
    <t>達觀投資公司業務員</t>
    <phoneticPr fontId="3" type="noConversion"/>
  </si>
  <si>
    <t>達觀投資公司副總</t>
    <phoneticPr fontId="3" type="noConversion"/>
  </si>
  <si>
    <t>達觀投資公司會計</t>
    <phoneticPr fontId="3" type="noConversion"/>
  </si>
  <si>
    <t>達觀投資公司業務員、
簡淑娟之母</t>
    <phoneticPr fontId="3" type="noConversion"/>
  </si>
  <si>
    <t>李秀呅</t>
    <phoneticPr fontId="3" type="noConversion"/>
  </si>
  <si>
    <t>簡淑娟推介之代操投資人</t>
    <phoneticPr fontId="3" type="noConversion"/>
  </si>
  <si>
    <t>李秀呅推介之代操投資人</t>
    <phoneticPr fontId="3" type="noConversion"/>
  </si>
  <si>
    <t>簡淑娟推介之投資人</t>
    <phoneticPr fontId="3" type="noConversion"/>
  </si>
  <si>
    <t xml:space="preserve">證人蕭淑麗98年8月4日調查筆錄（A2卷第114至119頁反面）、
證人黃玉珊98年8月4日調查筆錄（A2卷第120至124頁反面）、
證人黃玉珊98年11月2日調查筆錄（A2卷第125至127頁反面）、
證人柯鳳凰98年4月9日調查筆錄（A2卷第275至278頁）   </t>
    <phoneticPr fontId="3" type="noConversion"/>
  </si>
  <si>
    <t>黃玉珊
洪耀林</t>
    <phoneticPr fontId="3" type="noConversion"/>
  </si>
  <si>
    <t xml:space="preserve">證人黃玉珊98年8月4日調查筆錄（A2卷第120至124頁反面）、
證人柳瑞珍98年4月9日調查筆錄（A2卷第279至281頁反面） </t>
    <phoneticPr fontId="3" type="noConversion"/>
  </si>
  <si>
    <t>鄭慧如、
蕭淑麗、
黃玉珊、
蔡青容、
王俊偉、
洪耀林、
黃琳燕</t>
    <phoneticPr fontId="3" type="noConversion"/>
  </si>
  <si>
    <t xml:space="preserve">證人蕭淑麗98年8月4日調查筆錄（A2卷第114至119頁反面）、
證人黃玉珊98年8月4日調查筆錄（A2卷第120至124頁反面）、
證人張玉娟98年4月16日調查筆錄（A2卷第286至289頁）  </t>
    <phoneticPr fontId="3" type="noConversion"/>
  </si>
  <si>
    <t>蕭淑麗、
黃琳燕</t>
    <phoneticPr fontId="3" type="noConversion"/>
  </si>
  <si>
    <t xml:space="preserve">證人蕭淑麗98年8月4日調查筆錄（A2卷第114至119頁反面）、
證人簡淑娟98年8月4日調查筆錄（A2卷第178至183頁反面）、
證人吳茗萱98年6月4日調查筆錄（A2卷第295至300頁）  </t>
    <phoneticPr fontId="3" type="noConversion"/>
  </si>
  <si>
    <t xml:space="preserve">證人蕭淑麗98年8月4日調查筆錄（A2卷第114至119頁反面）、
證人黃玉珊98年8月4日調查筆錄（A2卷第120至124頁反面）、
證人簡淑娟98年8月4日調查筆錄（A2卷第178至183頁反面）、
證人蔡青容98年8月4日調查筆錄（A2卷第184至189頁）、
證人吳茗萱98年6月4日調查筆錄（A2卷第295至300頁）   </t>
    <phoneticPr fontId="3" type="noConversion"/>
  </si>
  <si>
    <t>黃玉珊
簡淑娟
洪耀林
黃琳燕</t>
    <phoneticPr fontId="3" type="noConversion"/>
  </si>
  <si>
    <t>證人蕭淑麗98年8月4日調查筆錄（A2卷第114至119頁反面）、
證人黃玉珊98年8月4日調查筆錄（A2卷第120至124頁反面）、
證人黃玉珊98年11月2日調查筆錄（A2卷第125至127頁反面）、
證人簡淑娟98年8月4日調查筆錄（A2卷第178至183頁反面）、
證人蔡青容98年8月4日調查筆錄（A2卷第184至189頁）、
證人鄭建威98年6月4日調查筆錄（A2卷第301至307頁）</t>
    <phoneticPr fontId="3" type="noConversion"/>
  </si>
  <si>
    <t xml:space="preserve">證人蕭淑麗98年8月4日調查筆錄（A2卷第114至119頁反面）、
證人蔡青容98年8月4日調查筆錄（A2卷第184至189頁）、
證人林忠信98年6月4日調查筆錄（A2卷第308至315頁）  </t>
    <phoneticPr fontId="3" type="noConversion"/>
  </si>
  <si>
    <t xml:space="preserve">證人蔡青容98年8月4日調查筆錄（A2卷第184至189頁）、
證人林忠信98年6月4日調查筆錄（A2卷第308至315頁）   </t>
    <phoneticPr fontId="3" type="noConversion"/>
  </si>
  <si>
    <t xml:space="preserve">證人蕭淑麗98年8月4日調查筆錄（A2卷第114至119頁反面）、
證人蔡青容98年8月4日調查筆錄（A2卷第184至189頁）、
證人林忠信98年6月4日調查筆錄（A2卷第308至315頁） </t>
    <phoneticPr fontId="3" type="noConversion"/>
  </si>
  <si>
    <t>通訊地址</t>
    <phoneticPr fontId="3" type="noConversion"/>
  </si>
  <si>
    <t>聯絡電話</t>
    <phoneticPr fontId="3" type="noConversion"/>
  </si>
  <si>
    <t>開戶日期
（註銷日期）</t>
    <phoneticPr fontId="3" type="noConversion"/>
  </si>
  <si>
    <t>97.2.20
（97.7.2）</t>
    <phoneticPr fontId="3" type="noConversion"/>
  </si>
  <si>
    <t>97.2.19
（97.7.3）</t>
    <phoneticPr fontId="3" type="noConversion"/>
  </si>
  <si>
    <t>97.2.19
（97.7.2）</t>
    <phoneticPr fontId="3" type="noConversion"/>
  </si>
  <si>
    <t>簡芳正</t>
    <phoneticPr fontId="3" type="noConversion"/>
  </si>
  <si>
    <t>96.9.2X</t>
    <phoneticPr fontId="3" type="noConversion"/>
  </si>
  <si>
    <t>許健章</t>
    <phoneticPr fontId="3" type="noConversion"/>
  </si>
  <si>
    <t>96.9.27</t>
    <phoneticPr fontId="3" type="noConversion"/>
  </si>
  <si>
    <t>96.9.21</t>
    <phoneticPr fontId="3" type="noConversion"/>
  </si>
  <si>
    <t>楊倉周</t>
    <phoneticPr fontId="3" type="noConversion"/>
  </si>
  <si>
    <t>96.5.2</t>
    <phoneticPr fontId="3" type="noConversion"/>
  </si>
  <si>
    <t>林孟璇</t>
    <phoneticPr fontId="3" type="noConversion"/>
  </si>
  <si>
    <t>96.5.31</t>
    <phoneticPr fontId="3" type="noConversion"/>
  </si>
  <si>
    <t>林美杏</t>
    <phoneticPr fontId="3" type="noConversion"/>
  </si>
  <si>
    <t>97.4.29</t>
    <phoneticPr fontId="3" type="noConversion"/>
  </si>
  <si>
    <t>李明憲</t>
    <phoneticPr fontId="3" type="noConversion"/>
  </si>
  <si>
    <t>97.2.20</t>
    <phoneticPr fontId="3" type="noConversion"/>
  </si>
  <si>
    <t>95.9.21</t>
    <phoneticPr fontId="3" type="noConversion"/>
  </si>
  <si>
    <t>蕭詠智</t>
    <phoneticPr fontId="3" type="noConversion"/>
  </si>
  <si>
    <t>受任人
（授權日期）</t>
    <phoneticPr fontId="3" type="noConversion"/>
  </si>
  <si>
    <t>95.12.12</t>
    <phoneticPr fontId="3" type="noConversion"/>
  </si>
  <si>
    <t>洪春棍</t>
    <phoneticPr fontId="3" type="noConversion"/>
  </si>
  <si>
    <t>台中市英才路468號7樓之一</t>
    <phoneticPr fontId="3" type="noConversion"/>
  </si>
  <si>
    <t>(04)23287886</t>
    <phoneticPr fontId="3" type="noConversion"/>
  </si>
  <si>
    <t>楊坤錦</t>
    <phoneticPr fontId="3" type="noConversion"/>
  </si>
  <si>
    <t>94.11.18</t>
    <phoneticPr fontId="3" type="noConversion"/>
  </si>
  <si>
    <t>簡淑娟
（96.3.3）</t>
    <phoneticPr fontId="3" type="noConversion"/>
  </si>
  <si>
    <t>89.1.29</t>
    <phoneticPr fontId="3" type="noConversion"/>
  </si>
  <si>
    <t>劉玉燕</t>
    <phoneticPr fontId="3" type="noConversion"/>
  </si>
  <si>
    <t>96.1.15</t>
    <phoneticPr fontId="3" type="noConversion"/>
  </si>
  <si>
    <t>陳韻竹</t>
    <phoneticPr fontId="3" type="noConversion"/>
  </si>
  <si>
    <t>96.4.23</t>
    <phoneticPr fontId="3" type="noConversion"/>
  </si>
  <si>
    <t>(04)22708228</t>
    <phoneticPr fontId="3" type="noConversion"/>
  </si>
  <si>
    <t>(04)24964047</t>
    <phoneticPr fontId="3" type="noConversion"/>
  </si>
  <si>
    <t>不明</t>
    <phoneticPr fontId="3" type="noConversion"/>
  </si>
  <si>
    <t>90.10.23</t>
    <phoneticPr fontId="3" type="noConversion"/>
  </si>
  <si>
    <t>王湘梅</t>
    <phoneticPr fontId="3" type="noConversion"/>
  </si>
  <si>
    <t>96.11.26</t>
    <phoneticPr fontId="3" type="noConversion"/>
  </si>
  <si>
    <t>林振瑞</t>
    <phoneticPr fontId="3" type="noConversion"/>
  </si>
  <si>
    <t>92.10.27</t>
    <phoneticPr fontId="3" type="noConversion"/>
  </si>
  <si>
    <t>96.7.26</t>
    <phoneticPr fontId="3" type="noConversion"/>
  </si>
  <si>
    <t>(02)66386176</t>
    <phoneticPr fontId="3" type="noConversion"/>
  </si>
  <si>
    <t>吳盈陵</t>
    <phoneticPr fontId="3" type="noConversion"/>
  </si>
  <si>
    <t>台新銀行延平分行</t>
    <phoneticPr fontId="3" type="noConversion"/>
  </si>
  <si>
    <t>邱俊嘉</t>
    <phoneticPr fontId="3" type="noConversion"/>
  </si>
  <si>
    <t>郭李素珠</t>
    <phoneticPr fontId="3" type="noConversion"/>
  </si>
  <si>
    <t>92.12.3</t>
    <phoneticPr fontId="3" type="noConversion"/>
  </si>
  <si>
    <t>林丁山</t>
    <phoneticPr fontId="3" type="noConversion"/>
  </si>
  <si>
    <t>陳俊明</t>
    <phoneticPr fontId="3" type="noConversion"/>
  </si>
  <si>
    <t>96.5.24</t>
    <phoneticPr fontId="3" type="noConversion"/>
  </si>
  <si>
    <t>無</t>
    <phoneticPr fontId="3" type="noConversion"/>
  </si>
  <si>
    <t>89.1.20</t>
    <phoneticPr fontId="3" type="noConversion"/>
  </si>
  <si>
    <t>台中市忠明路35號</t>
    <phoneticPr fontId="3" type="noConversion"/>
  </si>
  <si>
    <t>(04)2129180</t>
    <phoneticPr fontId="3" type="noConversion"/>
  </si>
  <si>
    <t>黃榮龍</t>
    <phoneticPr fontId="3" type="noConversion"/>
  </si>
  <si>
    <t>賴青宜
（97.4.18）</t>
    <phoneticPr fontId="3" type="noConversion"/>
  </si>
  <si>
    <t>96.5.9
（97.11.6）</t>
    <phoneticPr fontId="3" type="noConversion"/>
  </si>
  <si>
    <t>96.5.14</t>
    <phoneticPr fontId="3" type="noConversion"/>
  </si>
  <si>
    <t>簡玲玉</t>
    <phoneticPr fontId="3" type="noConversion"/>
  </si>
  <si>
    <t>86.3.17</t>
    <phoneticPr fontId="3" type="noConversion"/>
  </si>
  <si>
    <t>陳冠誌</t>
    <phoneticPr fontId="3" type="noConversion"/>
  </si>
  <si>
    <t>96.1.19</t>
    <phoneticPr fontId="3" type="noConversion"/>
  </si>
  <si>
    <t>台中市十甲北街70號</t>
    <phoneticPr fontId="3" type="noConversion"/>
  </si>
  <si>
    <t>(04)22129431</t>
    <phoneticPr fontId="3" type="noConversion"/>
  </si>
  <si>
    <t>紀宏毅</t>
    <phoneticPr fontId="3" type="noConversion"/>
  </si>
  <si>
    <t>楊秋霖
（96.1.19）
洪佩玲
（96.1.19）</t>
    <phoneticPr fontId="3" type="noConversion"/>
  </si>
  <si>
    <t>95.12.19</t>
    <phoneticPr fontId="3" type="noConversion"/>
  </si>
  <si>
    <t>彰化市明聖路3段175號</t>
    <phoneticPr fontId="3" type="noConversion"/>
  </si>
  <si>
    <t>95.12.11</t>
    <phoneticPr fontId="3" type="noConversion"/>
  </si>
  <si>
    <t>96.1.17</t>
    <phoneticPr fontId="3" type="noConversion"/>
  </si>
  <si>
    <t>96.12.3</t>
    <phoneticPr fontId="3" type="noConversion"/>
  </si>
  <si>
    <t>黃玉琳</t>
    <phoneticPr fontId="3" type="noConversion"/>
  </si>
  <si>
    <t>簡淑娟
（96.12.6）</t>
    <phoneticPr fontId="3" type="noConversion"/>
  </si>
  <si>
    <t>96.9.19</t>
    <phoneticPr fontId="3" type="noConversion"/>
  </si>
  <si>
    <t>台中市長億二街45巷7號</t>
    <phoneticPr fontId="3" type="noConversion"/>
  </si>
  <si>
    <t>96.9.19
（97.11.12）</t>
    <phoneticPr fontId="3" type="noConversion"/>
  </si>
  <si>
    <t>0982-200548</t>
    <phoneticPr fontId="3" type="noConversion"/>
  </si>
  <si>
    <t>簡淑娟
（96.9.19）</t>
    <phoneticPr fontId="3" type="noConversion"/>
  </si>
  <si>
    <t>96.8.17</t>
    <phoneticPr fontId="3" type="noConversion"/>
  </si>
  <si>
    <t>台中市大弘三街82-1號</t>
    <phoneticPr fontId="3" type="noConversion"/>
  </si>
  <si>
    <t>96.5.7</t>
    <phoneticPr fontId="3" type="noConversion"/>
  </si>
  <si>
    <t>簡淑娟
（96.5.7）
黃琳燕
（96.5.7）</t>
    <phoneticPr fontId="3" type="noConversion"/>
  </si>
  <si>
    <t>95.5.12</t>
    <phoneticPr fontId="3" type="noConversion"/>
  </si>
  <si>
    <t>95.11.28</t>
    <phoneticPr fontId="3" type="noConversion"/>
  </si>
  <si>
    <t>廖嘉祥</t>
    <phoneticPr fontId="3" type="noConversion"/>
  </si>
  <si>
    <t>96.9.17
（97.11.5）</t>
    <phoneticPr fontId="3" type="noConversion"/>
  </si>
  <si>
    <t>97.1.15</t>
    <phoneticPr fontId="3" type="noConversion"/>
  </si>
  <si>
    <t>台中市四平路238巷142號</t>
    <phoneticPr fontId="3" type="noConversion"/>
  </si>
  <si>
    <t>簡淑娟
（97.1.15）</t>
    <phoneticPr fontId="3" type="noConversion"/>
  </si>
  <si>
    <t>96.3.12
（97.7.3）</t>
    <phoneticPr fontId="3" type="noConversion"/>
  </si>
  <si>
    <t>註1：</t>
    <phoneticPr fontId="3" type="noConversion"/>
  </si>
  <si>
    <t>洪佩玲
（96.3.12）
楊秋霖
（96.3.12）</t>
    <phoneticPr fontId="3" type="noConversion"/>
  </si>
  <si>
    <t>彰化市介壽北路108巷7弄14號2樓</t>
    <phoneticPr fontId="3" type="noConversion"/>
  </si>
  <si>
    <t>NA</t>
    <phoneticPr fontId="3" type="noConversion"/>
  </si>
  <si>
    <t>96.3.12</t>
    <phoneticPr fontId="3" type="noConversion"/>
  </si>
  <si>
    <t>91.3.29</t>
    <phoneticPr fontId="3" type="noConversion"/>
  </si>
  <si>
    <t>台北縣頂寮二街91號2樓</t>
    <phoneticPr fontId="3" type="noConversion"/>
  </si>
  <si>
    <t>邱俊嘉
（92.3.24）</t>
    <phoneticPr fontId="3" type="noConversion"/>
  </si>
  <si>
    <t>95.11.23</t>
    <phoneticPr fontId="3" type="noConversion"/>
  </si>
  <si>
    <t>台中市梅川西路4段322號14樓之B</t>
    <phoneticPr fontId="3" type="noConversion"/>
  </si>
  <si>
    <t>85.7.5</t>
    <phoneticPr fontId="3" type="noConversion"/>
  </si>
  <si>
    <t>黃和傑
（89.8.19）</t>
    <phoneticPr fontId="3" type="noConversion"/>
  </si>
  <si>
    <t>李明憲
（97.6.2）</t>
    <phoneticPr fontId="3" type="noConversion"/>
  </si>
  <si>
    <t>大額存提代交易人</t>
    <phoneticPr fontId="3" type="noConversion"/>
  </si>
  <si>
    <t>A4卷第171頁</t>
    <phoneticPr fontId="3" type="noConversion"/>
  </si>
  <si>
    <t>日期</t>
    <phoneticPr fontId="3" type="noConversion"/>
  </si>
  <si>
    <t>97.3.4</t>
    <phoneticPr fontId="3" type="noConversion"/>
  </si>
  <si>
    <t>97.3.5</t>
    <phoneticPr fontId="3" type="noConversion"/>
  </si>
  <si>
    <t>97.3.6</t>
    <phoneticPr fontId="3" type="noConversion"/>
  </si>
  <si>
    <t>97.3.7</t>
    <phoneticPr fontId="3" type="noConversion"/>
  </si>
  <si>
    <t>97.3.10</t>
    <phoneticPr fontId="3" type="noConversion"/>
  </si>
  <si>
    <t>97.3.12</t>
    <phoneticPr fontId="3" type="noConversion"/>
  </si>
  <si>
    <t>97.4.9</t>
    <phoneticPr fontId="3" type="noConversion"/>
  </si>
  <si>
    <t>97.4.10</t>
    <phoneticPr fontId="3" type="noConversion"/>
  </si>
  <si>
    <t>97.4.23</t>
    <phoneticPr fontId="3" type="noConversion"/>
  </si>
  <si>
    <t>97.4.24</t>
    <phoneticPr fontId="3" type="noConversion"/>
  </si>
  <si>
    <t>金額</t>
    <phoneticPr fontId="3" type="noConversion"/>
  </si>
  <si>
    <t>1900萬元</t>
    <phoneticPr fontId="3" type="noConversion"/>
  </si>
  <si>
    <t>900萬元</t>
    <phoneticPr fontId="3" type="noConversion"/>
  </si>
  <si>
    <t>1200萬元</t>
    <phoneticPr fontId="3" type="noConversion"/>
  </si>
  <si>
    <t>2000萬元</t>
    <phoneticPr fontId="3" type="noConversion"/>
  </si>
  <si>
    <t>1000萬元</t>
    <phoneticPr fontId="3" type="noConversion"/>
  </si>
  <si>
    <t>5200萬元</t>
    <phoneticPr fontId="3" type="noConversion"/>
  </si>
  <si>
    <t>合計</t>
    <phoneticPr fontId="3" type="noConversion"/>
  </si>
  <si>
    <t>呂曉弟</t>
    <phoneticPr fontId="3" type="noConversion"/>
  </si>
  <si>
    <t>匯款</t>
    <phoneticPr fontId="3" type="noConversion"/>
  </si>
  <si>
    <t>帳戶</t>
    <phoneticPr fontId="3" type="noConversion"/>
  </si>
  <si>
    <t>方式</t>
    <phoneticPr fontId="3" type="noConversion"/>
  </si>
  <si>
    <t>代交易人</t>
    <phoneticPr fontId="3" type="noConversion"/>
  </si>
  <si>
    <t>A2P54反-55反</t>
    <phoneticPr fontId="3" type="noConversion"/>
  </si>
  <si>
    <t>A2P56-56反</t>
    <phoneticPr fontId="3" type="noConversion"/>
  </si>
  <si>
    <t>A2P59-59反</t>
    <phoneticPr fontId="3" type="noConversion"/>
  </si>
  <si>
    <t>A2P61-61反</t>
    <phoneticPr fontId="3" type="noConversion"/>
  </si>
  <si>
    <t>A2P63反-64</t>
    <phoneticPr fontId="3" type="noConversion"/>
  </si>
  <si>
    <t>A2P64反-65</t>
    <phoneticPr fontId="3" type="noConversion"/>
  </si>
  <si>
    <t>A2P65反-66</t>
    <phoneticPr fontId="3" type="noConversion"/>
  </si>
  <si>
    <t>A2P66反-67</t>
    <phoneticPr fontId="3" type="noConversion"/>
  </si>
  <si>
    <t>A2P57-57反
A4P63
A5P274</t>
    <phoneticPr fontId="3" type="noConversion"/>
  </si>
  <si>
    <t>A2P58-58反
A4P63
A5P276</t>
    <phoneticPr fontId="3" type="noConversion"/>
  </si>
  <si>
    <t>A2P60-60反
A4P63
A5P278</t>
    <phoneticPr fontId="3" type="noConversion"/>
  </si>
  <si>
    <t>A2P62-63
A4P63
A5P280-281</t>
    <phoneticPr fontId="3" type="noConversion"/>
  </si>
  <si>
    <t>現金</t>
    <phoneticPr fontId="3" type="noConversion"/>
  </si>
  <si>
    <t>1400萬元</t>
    <phoneticPr fontId="3" type="noConversion"/>
  </si>
  <si>
    <t>備註</t>
    <phoneticPr fontId="3" type="noConversion"/>
  </si>
  <si>
    <t>600萬元</t>
    <phoneticPr fontId="3" type="noConversion"/>
  </si>
  <si>
    <t>800萬元</t>
    <phoneticPr fontId="3" type="noConversion"/>
  </si>
  <si>
    <t>700萬元</t>
    <phoneticPr fontId="3" type="noConversion"/>
  </si>
  <si>
    <t>500萬元</t>
    <phoneticPr fontId="3" type="noConversion"/>
  </si>
  <si>
    <t>A4P63、P70-70反
A5P286</t>
    <phoneticPr fontId="3" type="noConversion"/>
  </si>
  <si>
    <t>A4P63、P72-72反
A5P286</t>
    <phoneticPr fontId="3" type="noConversion"/>
  </si>
  <si>
    <t>A4P63、P73反-74
A5P286</t>
    <phoneticPr fontId="3" type="noConversion"/>
  </si>
  <si>
    <t>代理人電話0986422306</t>
    <phoneticPr fontId="3" type="noConversion"/>
  </si>
  <si>
    <t>（1）進貨交易</t>
    <phoneticPr fontId="3" type="noConversion"/>
  </si>
  <si>
    <t>（2）退貨交易</t>
    <phoneticPr fontId="3" type="noConversion"/>
  </si>
  <si>
    <t>退貨【A】</t>
    <phoneticPr fontId="3" type="noConversion"/>
  </si>
  <si>
    <t>收款對象【B】</t>
    <phoneticPr fontId="3" type="noConversion"/>
  </si>
  <si>
    <t>編號</t>
    <phoneticPr fontId="3" type="noConversion"/>
  </si>
  <si>
    <t>國泰世華銀行
世貿分行
第065500100472號</t>
    <phoneticPr fontId="3" type="noConversion"/>
  </si>
  <si>
    <t>A4P63-64、P172</t>
    <phoneticPr fontId="3" type="noConversion"/>
  </si>
  <si>
    <t>A4P63、P64反-65、P172</t>
    <phoneticPr fontId="3" type="noConversion"/>
  </si>
  <si>
    <t>A4P63、P65反、P66反、P172</t>
    <phoneticPr fontId="3" type="noConversion"/>
  </si>
  <si>
    <t>A4P63、P66-66反、P172</t>
    <phoneticPr fontId="3" type="noConversion"/>
  </si>
  <si>
    <t>A4P63、P67-67反、P172</t>
    <phoneticPr fontId="3" type="noConversion"/>
  </si>
  <si>
    <t>A4P63、P68-68反、P172</t>
    <phoneticPr fontId="3" type="noConversion"/>
  </si>
  <si>
    <t>A4P63、P69-69反、P173</t>
    <phoneticPr fontId="3" type="noConversion"/>
  </si>
  <si>
    <t>A4P63、P71-71反、P173</t>
    <phoneticPr fontId="3" type="noConversion"/>
  </si>
  <si>
    <t>A4P63、P73、P173</t>
    <phoneticPr fontId="3" type="noConversion"/>
  </si>
  <si>
    <t>代理人電話(02)24295952及0986422306</t>
    <phoneticPr fontId="3" type="noConversion"/>
  </si>
  <si>
    <t>鄭慧如</t>
    <phoneticPr fontId="3" type="noConversion"/>
  </si>
  <si>
    <t>黃玉珊
鄭慧如
蔡青容</t>
    <phoneticPr fontId="3" type="noConversion"/>
  </si>
  <si>
    <t>黃玉珊
蔡青容</t>
    <phoneticPr fontId="3" type="noConversion"/>
  </si>
  <si>
    <t>黃玉珊
王俊偉
蔡青容</t>
    <phoneticPr fontId="3" type="noConversion"/>
  </si>
  <si>
    <t>黃玉珊
蕭淑麗
鄭慧如
蔡青容</t>
    <phoneticPr fontId="3" type="noConversion"/>
  </si>
  <si>
    <t>黃玉珊
蕭淑麗
蔡青容
洪耀林</t>
    <phoneticPr fontId="3" type="noConversion"/>
  </si>
  <si>
    <t xml:space="preserve">證人鄭慧如98年8月4日調查筆錄（A2卷第110至112頁反面）、
證人蕭淑麗98年8月4日調查筆錄（A2卷第114至119頁反面）、
99年4月26日偵訊筆錄（A5卷第67至70頁） 
證人黃玉珊98年8月4日調查筆錄（A2卷第120至124頁反面）、
證人黃玉珊98年11月2日調查筆錄（A2卷第125至127頁反面） </t>
    <phoneticPr fontId="3" type="noConversion"/>
  </si>
  <si>
    <t xml:space="preserve">證人鄭慧如98年8月4日調查筆錄（A2卷第110至112頁反面）、
證人蕭淑麗98年8月4日調查筆錄（A2卷第114至119頁反面）、99年4月26日偵訊筆錄（A5卷第67至70頁）
證人黃玉珊98年8月4日調查筆錄（A2卷第120至124頁反面）、
證人黃玉珊98年11月2日調查筆錄（A2卷第125至127頁反面）、   
證人邱俊嘉98年7 月20日調查筆錄（A2卷第142 至145 頁反面）、
證人張玉娟98年4月16日調查筆錄（A2卷第286至289頁）  </t>
    <phoneticPr fontId="3" type="noConversion"/>
  </si>
  <si>
    <t xml:space="preserve">證人蕭淑麗98年8月4日調查筆錄（A2卷第114至119頁反面）、99年4月26日偵訊筆錄（A5卷第67至70頁）
證人黃玉珊98年8月4日調查筆錄（A2卷第120至124頁反面）、
證人黃玉珊98年11月2日調查筆錄（A2卷第125至127頁反面）   </t>
    <phoneticPr fontId="3" type="noConversion"/>
  </si>
  <si>
    <t xml:space="preserve">證人鄭慧如98年8月4日調查筆錄（A2卷第110至112頁反面）、
證人蕭淑麗98年8月4日調查筆錄（A2卷第114至119頁反面）、99年4月26日偵訊筆錄（A5卷第67至70頁）
證人黃玉珊98年8月4日調查筆錄（A2卷第120至124頁反面）、
證人黃玉珊98年11月2日調查筆錄（A2卷第125至127頁反面）、
證人簡淑娟98年8月4日調查筆錄（A2卷第178至183頁反面）、
證人蔡青容98年8月4日調查筆錄（A2卷第184至189頁）、
證人吳茗萱98年6月4日調查筆錄（A2卷第295至300頁）      </t>
    <phoneticPr fontId="3" type="noConversion"/>
  </si>
  <si>
    <t>洪耀林推介之代操投資人、
柳瑞珍提供之人頭帳戶</t>
    <phoneticPr fontId="3" type="noConversion"/>
  </si>
  <si>
    <t>日期
（時間）</t>
    <phoneticPr fontId="3" type="noConversion"/>
  </si>
  <si>
    <t>97.3.5
(09：52)</t>
    <phoneticPr fontId="3" type="noConversion"/>
  </si>
  <si>
    <t>97.3.6
(15：00)</t>
    <phoneticPr fontId="3" type="noConversion"/>
  </si>
  <si>
    <t>97.3.7
(09：35)</t>
    <phoneticPr fontId="3" type="noConversion"/>
  </si>
  <si>
    <t>97.3.7
(14：07)</t>
    <phoneticPr fontId="3" type="noConversion"/>
  </si>
  <si>
    <t>97.3.10
(09：31)</t>
    <phoneticPr fontId="3" type="noConversion"/>
  </si>
  <si>
    <t>吳湄香（現更名為吳妤晴）
（96.7.27）</t>
    <phoneticPr fontId="3" type="noConversion"/>
  </si>
  <si>
    <t>A4卷第171-173頁、175-176頁</t>
    <phoneticPr fontId="3" type="noConversion"/>
  </si>
  <si>
    <t>黃琳燕
（96.7.26）</t>
    <phoneticPr fontId="3" type="noConversion"/>
  </si>
  <si>
    <t>A4卷第171-173、175-177頁</t>
    <phoneticPr fontId="3" type="noConversion"/>
  </si>
  <si>
    <t>簡淑娟
（97.2.20）</t>
    <phoneticPr fontId="3" type="noConversion"/>
  </si>
  <si>
    <t>A4卷第173頁</t>
    <phoneticPr fontId="3" type="noConversion"/>
  </si>
  <si>
    <t>(04)8294768</t>
    <phoneticPr fontId="3" type="noConversion"/>
  </si>
  <si>
    <t>台北市東華街2段174巷25號4樓</t>
    <phoneticPr fontId="3" type="noConversion"/>
  </si>
  <si>
    <t>(02)87718958</t>
    <phoneticPr fontId="3" type="noConversion"/>
  </si>
  <si>
    <t>吳湄香（現更名為吳妤晴）
（96.8.15）</t>
    <phoneticPr fontId="3" type="noConversion"/>
  </si>
  <si>
    <t>A4卷第171、173頁、175-176頁</t>
    <phoneticPr fontId="3" type="noConversion"/>
  </si>
  <si>
    <t>(02)29737295</t>
    <phoneticPr fontId="3" type="noConversion"/>
  </si>
  <si>
    <t>簡淑娟
（96.1.12）</t>
    <phoneticPr fontId="3" type="noConversion"/>
  </si>
  <si>
    <t>A4卷第177頁</t>
    <phoneticPr fontId="3" type="noConversion"/>
  </si>
  <si>
    <t>(02)27234567</t>
    <phoneticPr fontId="3" type="noConversion"/>
  </si>
  <si>
    <t>蕭淑娟
（97.3.13）</t>
    <phoneticPr fontId="3" type="noConversion"/>
  </si>
  <si>
    <t>A4卷第172-173頁、176-177頁</t>
    <phoneticPr fontId="3" type="noConversion"/>
  </si>
  <si>
    <t>(02)66367088</t>
    <phoneticPr fontId="3" type="noConversion"/>
  </si>
  <si>
    <t>陳家琴、
劉淑芳(96.12.9-97.2.2)</t>
    <phoneticPr fontId="3" type="noConversion"/>
  </si>
  <si>
    <t>簡淑娟
（96.4.23）</t>
    <phoneticPr fontId="3" type="noConversion"/>
  </si>
  <si>
    <t>簡淑娟
（96.9.21）</t>
    <phoneticPr fontId="3" type="noConversion"/>
  </si>
  <si>
    <t>台中市仁堤二街87號</t>
    <phoneticPr fontId="3" type="noConversion"/>
  </si>
  <si>
    <t>0927-362511</t>
    <phoneticPr fontId="3" type="noConversion"/>
  </si>
  <si>
    <t>楊秋霖
（96.1.24）
簡淑娟
（96.1.24）
黃琳燕
（不明）</t>
    <phoneticPr fontId="3" type="noConversion"/>
  </si>
  <si>
    <t>簡淑娟
（96.9.2X）</t>
    <phoneticPr fontId="3" type="noConversion"/>
  </si>
  <si>
    <t>(04)24213619</t>
    <phoneticPr fontId="3" type="noConversion"/>
  </si>
  <si>
    <t>簡淑娟
（96.9.27）</t>
    <phoneticPr fontId="3" type="noConversion"/>
  </si>
  <si>
    <t>簡淑娟
（96.5.9）</t>
    <phoneticPr fontId="3" type="noConversion"/>
  </si>
  <si>
    <t>(04)22970488</t>
    <phoneticPr fontId="3" type="noConversion"/>
  </si>
  <si>
    <t>彰化市自由街496號</t>
    <phoneticPr fontId="3" type="noConversion"/>
  </si>
  <si>
    <t>(04)7222210</t>
    <phoneticPr fontId="3" type="noConversion"/>
  </si>
  <si>
    <t>(04)7262163</t>
    <phoneticPr fontId="3" type="noConversion"/>
  </si>
  <si>
    <t>台中市太平區永和路7號3樓</t>
    <phoneticPr fontId="3" type="noConversion"/>
  </si>
  <si>
    <t>(04)22735980</t>
    <phoneticPr fontId="3" type="noConversion"/>
  </si>
  <si>
    <t>柳瑞珍、
張美華(96.9.10-97.1.9)</t>
    <phoneticPr fontId="3" type="noConversion"/>
  </si>
  <si>
    <t>台北市敦化南路2段59號7樓</t>
    <phoneticPr fontId="3" type="noConversion"/>
  </si>
  <si>
    <t>(02)27013727</t>
    <phoneticPr fontId="3" type="noConversion"/>
  </si>
  <si>
    <t>邱俊嘉
（96.10.8）</t>
    <phoneticPr fontId="3" type="noConversion"/>
  </si>
  <si>
    <t>台北縣板橋市國慶路185號1樓</t>
    <phoneticPr fontId="3" type="noConversion"/>
  </si>
  <si>
    <t>(02)89645547</t>
    <phoneticPr fontId="3" type="noConversion"/>
  </si>
  <si>
    <t>黃琳燕
（96.11.30）</t>
    <phoneticPr fontId="3" type="noConversion"/>
  </si>
  <si>
    <t>0187553193954</t>
    <phoneticPr fontId="3" type="noConversion"/>
  </si>
  <si>
    <t>台北縣中和市民治街21巷1號1樓</t>
    <phoneticPr fontId="3" type="noConversion"/>
  </si>
  <si>
    <t>(02)22268093</t>
    <phoneticPr fontId="3" type="noConversion"/>
  </si>
  <si>
    <t>吳俊嘉
（92.10.27）黃玉珊
（95.12.27）蕭淑麗
（不明）</t>
    <phoneticPr fontId="3" type="noConversion"/>
  </si>
  <si>
    <t>A4卷第171-172頁、175-176頁</t>
    <phoneticPr fontId="3" type="noConversion"/>
  </si>
  <si>
    <t>台中市南區工業22路44號</t>
    <phoneticPr fontId="3" type="noConversion"/>
  </si>
  <si>
    <t>(04)23592045</t>
    <phoneticPr fontId="3" type="noConversion"/>
  </si>
  <si>
    <t>謝淑琴
（96.6.1）</t>
    <phoneticPr fontId="3" type="noConversion"/>
  </si>
  <si>
    <t>台中市工業區22路44號</t>
    <phoneticPr fontId="3" type="noConversion"/>
  </si>
  <si>
    <t>謝淑琴
（97.4.29）</t>
    <phoneticPr fontId="3" type="noConversion"/>
  </si>
  <si>
    <t>台中郵政65-313號</t>
    <phoneticPr fontId="3" type="noConversion"/>
  </si>
  <si>
    <t>(04)3874950</t>
    <phoneticPr fontId="3" type="noConversion"/>
  </si>
  <si>
    <t>簡淑娟
（97.3.31）</t>
    <phoneticPr fontId="3" type="noConversion"/>
  </si>
  <si>
    <t>台中市大和路33號6樓之一</t>
    <phoneticPr fontId="3" type="noConversion"/>
  </si>
  <si>
    <t>0932-504168</t>
    <phoneticPr fontId="3" type="noConversion"/>
  </si>
  <si>
    <t>簡淑娟
（96.1.15）</t>
    <phoneticPr fontId="3" type="noConversion"/>
  </si>
  <si>
    <t>A3卷第153-162頁反面、第459至471頁</t>
    <phoneticPr fontId="3" type="noConversion"/>
  </si>
  <si>
    <t>A3卷第197頁反面-199頁反面、第424頁反面至429頁</t>
    <phoneticPr fontId="3" type="noConversion"/>
  </si>
  <si>
    <t>A3卷第24-41頁反面、第445至458頁</t>
    <phoneticPr fontId="3" type="noConversion"/>
  </si>
  <si>
    <t>A3卷第42-58頁、第445至458頁</t>
    <phoneticPr fontId="3" type="noConversion"/>
  </si>
  <si>
    <t>A3卷第184-194頁反面、第236至343頁反面</t>
    <phoneticPr fontId="3" type="noConversion"/>
  </si>
  <si>
    <t>A3卷第113-114頁反面、第410至419頁反面</t>
    <phoneticPr fontId="3" type="noConversion"/>
  </si>
  <si>
    <t>A3卷第169-183頁反面、第236至343頁反面</t>
    <phoneticPr fontId="3" type="noConversion"/>
  </si>
  <si>
    <t>A3卷第195-197頁、第424頁反面至429頁</t>
    <phoneticPr fontId="3" type="noConversion"/>
  </si>
  <si>
    <t>A3卷第58頁反面-74頁、第445至458頁</t>
    <phoneticPr fontId="3" type="noConversion"/>
  </si>
  <si>
    <t>A3卷第115頁-116頁、第410至419頁反面</t>
    <phoneticPr fontId="3" type="noConversion"/>
  </si>
  <si>
    <t>A3卷第132頁-134頁反面、第420至424頁</t>
    <phoneticPr fontId="3" type="noConversion"/>
  </si>
  <si>
    <t>A3卷第107頁反面-112頁、第435至444頁</t>
    <phoneticPr fontId="3" type="noConversion"/>
  </si>
  <si>
    <t>A3卷第75頁-76頁、第376至409頁反面</t>
    <phoneticPr fontId="3" type="noConversion"/>
  </si>
  <si>
    <t>A3卷第76頁反面-77頁、第376至409頁反面</t>
    <phoneticPr fontId="3" type="noConversion"/>
  </si>
  <si>
    <t>A3卷第77頁反面-78頁、第376至409頁反面</t>
    <phoneticPr fontId="3" type="noConversion"/>
  </si>
  <si>
    <t>A3卷第81頁-85頁、第364-372頁</t>
    <phoneticPr fontId="3" type="noConversion"/>
  </si>
  <si>
    <t>A3卷第138頁-140頁反面、第224至231頁</t>
    <phoneticPr fontId="3" type="noConversion"/>
  </si>
  <si>
    <t>A3卷第141頁-143頁反面、第232-235頁</t>
    <phoneticPr fontId="3" type="noConversion"/>
  </si>
  <si>
    <t>A3卷第147頁-152頁反面、第344至354頁</t>
    <phoneticPr fontId="3" type="noConversion"/>
  </si>
  <si>
    <t>A3卷第86頁-94頁反面、第373-375頁</t>
    <phoneticPr fontId="3" type="noConversion"/>
  </si>
  <si>
    <t>A3卷第95頁-102頁反面、第373-375頁</t>
    <phoneticPr fontId="3" type="noConversion"/>
  </si>
  <si>
    <t>A3卷第126頁-129頁、第430至434頁</t>
    <phoneticPr fontId="3" type="noConversion"/>
  </si>
  <si>
    <t>A3卷第129頁反面-131頁反面、第355至363頁</t>
    <phoneticPr fontId="3" type="noConversion"/>
  </si>
  <si>
    <t>係達觀公司舊登記地址（A4卷第47頁反面）</t>
    <phoneticPr fontId="3" type="noConversion"/>
  </si>
  <si>
    <t>註2：</t>
    <phoneticPr fontId="3" type="noConversion"/>
  </si>
  <si>
    <t>註3：</t>
  </si>
  <si>
    <t>係達觀公司新登記地址（A4卷第52頁）</t>
  </si>
  <si>
    <t>台北市信義路4段456號12樓（註2）</t>
  </si>
  <si>
    <t>台中市復興路一段270號10樓（註3）</t>
  </si>
  <si>
    <t>係達觀公司電話（A4卷第56頁）</t>
  </si>
  <si>
    <t>註4：</t>
  </si>
  <si>
    <t>(04)35008899（註4）</t>
  </si>
  <si>
    <t>歐菁（註5）</t>
    <phoneticPr fontId="3" type="noConversion"/>
  </si>
  <si>
    <t>李秀呅</t>
    <phoneticPr fontId="3" type="noConversion"/>
  </si>
  <si>
    <t>97.3.12
(15：11)</t>
    <phoneticPr fontId="3" type="noConversion"/>
  </si>
  <si>
    <t>NA</t>
    <phoneticPr fontId="3" type="noConversion"/>
  </si>
  <si>
    <t>97.4.18
（97.9.26）</t>
    <phoneticPr fontId="3" type="noConversion"/>
  </si>
  <si>
    <t>賣    方</t>
  </si>
  <si>
    <t>買    方</t>
  </si>
  <si>
    <t>日    期</t>
  </si>
  <si>
    <t>成 交 時 間</t>
  </si>
  <si>
    <t>成交數量</t>
  </si>
  <si>
    <t>成交價</t>
  </si>
  <si>
    <t>券商</t>
  </si>
  <si>
    <t>帳   號</t>
  </si>
  <si>
    <t>投資人姓名</t>
  </si>
  <si>
    <t>委託時間</t>
  </si>
  <si>
    <t>委託書編號</t>
  </si>
  <si>
    <t>當日成交量</t>
  </si>
  <si>
    <t>9447</t>
  </si>
  <si>
    <t>50016</t>
  </si>
  <si>
    <t>5111</t>
  </si>
  <si>
    <t>20192</t>
  </si>
  <si>
    <t>相對成交量</t>
  </si>
  <si>
    <t>779Z</t>
  </si>
  <si>
    <t>60055</t>
  </si>
  <si>
    <t>50029</t>
  </si>
  <si>
    <t>20281</t>
  </si>
  <si>
    <t>5850</t>
  </si>
  <si>
    <t>A2482</t>
  </si>
  <si>
    <t>20229</t>
  </si>
  <si>
    <t>A2903</t>
  </si>
  <si>
    <t>A2923</t>
  </si>
  <si>
    <t>A2939</t>
  </si>
  <si>
    <t>9844</t>
  </si>
  <si>
    <t>Y0308</t>
  </si>
  <si>
    <t>A3639</t>
  </si>
  <si>
    <t>551R</t>
  </si>
  <si>
    <t>10028</t>
  </si>
  <si>
    <t>5603</t>
  </si>
  <si>
    <t>61315</t>
  </si>
  <si>
    <t>61374</t>
  </si>
  <si>
    <t>A3863</t>
  </si>
  <si>
    <t>50006</t>
  </si>
  <si>
    <t>700M</t>
  </si>
  <si>
    <t>H0201</t>
  </si>
  <si>
    <t>H0204</t>
  </si>
  <si>
    <t>9652</t>
  </si>
  <si>
    <t>A0148</t>
  </si>
  <si>
    <t>20061</t>
  </si>
  <si>
    <t>50014</t>
  </si>
  <si>
    <t>20079</t>
  </si>
  <si>
    <t>20082</t>
  </si>
  <si>
    <t>A2587</t>
  </si>
  <si>
    <t>A0280</t>
  </si>
  <si>
    <t>50032</t>
  </si>
  <si>
    <t>20125</t>
  </si>
  <si>
    <t>20133</t>
  </si>
  <si>
    <t>20136</t>
  </si>
  <si>
    <t>20085</t>
  </si>
  <si>
    <t>50025</t>
  </si>
  <si>
    <t>20119</t>
  </si>
  <si>
    <t>H0070</t>
  </si>
  <si>
    <t>20013</t>
  </si>
  <si>
    <t>H1137</t>
  </si>
  <si>
    <t>A3009</t>
  </si>
  <si>
    <t>20824</t>
  </si>
  <si>
    <t>A0392</t>
  </si>
  <si>
    <t>A0393</t>
  </si>
  <si>
    <t>A0398</t>
  </si>
  <si>
    <t>A2014</t>
  </si>
  <si>
    <t>A0189</t>
  </si>
  <si>
    <t>50017</t>
  </si>
  <si>
    <t>A0203</t>
  </si>
  <si>
    <t>A0066</t>
  </si>
  <si>
    <t>H0119</t>
  </si>
  <si>
    <t>A0053</t>
  </si>
  <si>
    <t>A0855</t>
  </si>
  <si>
    <t>A0877</t>
  </si>
  <si>
    <t>A0925</t>
  </si>
  <si>
    <t>H1235</t>
  </si>
  <si>
    <t>61684</t>
  </si>
  <si>
    <t>A0470</t>
  </si>
  <si>
    <t>61685</t>
  </si>
  <si>
    <t>A0472</t>
  </si>
  <si>
    <t>50060</t>
  </si>
  <si>
    <t>61901</t>
  </si>
  <si>
    <t>Y0407</t>
  </si>
  <si>
    <t>20007</t>
  </si>
  <si>
    <t>W0415</t>
  </si>
  <si>
    <t>50082</t>
  </si>
  <si>
    <t>A0765</t>
  </si>
  <si>
    <t>A0072</t>
  </si>
  <si>
    <t>H1417</t>
  </si>
  <si>
    <t>20321</t>
  </si>
  <si>
    <t>A3992</t>
  </si>
  <si>
    <t>H0109</t>
  </si>
  <si>
    <t>989B</t>
  </si>
  <si>
    <t>X0480</t>
  </si>
  <si>
    <t>W0477</t>
  </si>
  <si>
    <t>X0481</t>
  </si>
  <si>
    <t>W0478</t>
  </si>
  <si>
    <t>Y0479</t>
  </si>
  <si>
    <t>W0481</t>
  </si>
  <si>
    <t>Y0480</t>
  </si>
  <si>
    <t>X0484</t>
  </si>
  <si>
    <t>A2989</t>
  </si>
  <si>
    <t>20166</t>
  </si>
  <si>
    <t>50042</t>
  </si>
  <si>
    <t>50045</t>
  </si>
  <si>
    <t>W0509</t>
  </si>
  <si>
    <t>X0511</t>
  </si>
  <si>
    <t>W0511</t>
  </si>
  <si>
    <t>Y0508</t>
  </si>
  <si>
    <t>A0328</t>
  </si>
  <si>
    <t>20339</t>
  </si>
  <si>
    <t>H0895</t>
  </si>
  <si>
    <t>A0305</t>
  </si>
  <si>
    <t>5829</t>
  </si>
  <si>
    <t>X0162</t>
  </si>
  <si>
    <t>20025</t>
  </si>
  <si>
    <t>20022</t>
  </si>
  <si>
    <t>20108</t>
  </si>
  <si>
    <t>20118</t>
  </si>
  <si>
    <t>A0100</t>
  </si>
  <si>
    <t>20103</t>
  </si>
  <si>
    <t>A2931</t>
  </si>
  <si>
    <t>845C</t>
  </si>
  <si>
    <t>F0008</t>
  </si>
  <si>
    <t>20005</t>
  </si>
  <si>
    <t>F0009</t>
  </si>
  <si>
    <t>H0301</t>
  </si>
  <si>
    <t>F0010</t>
  </si>
  <si>
    <t>984U</t>
  </si>
  <si>
    <t>10114</t>
  </si>
  <si>
    <t>20015</t>
  </si>
  <si>
    <t>10119</t>
  </si>
  <si>
    <t>H1100</t>
  </si>
  <si>
    <t>50037</t>
  </si>
  <si>
    <t>H1134</t>
  </si>
  <si>
    <t>H1132</t>
  </si>
  <si>
    <t>20135</t>
  </si>
  <si>
    <t>20028</t>
  </si>
  <si>
    <t>20233</t>
  </si>
  <si>
    <t>A0257</t>
  </si>
  <si>
    <t>A0288</t>
  </si>
  <si>
    <t>20245</t>
  </si>
  <si>
    <t>20011</t>
  </si>
  <si>
    <t>H0946</t>
  </si>
  <si>
    <t>H1051</t>
  </si>
  <si>
    <t>20289</t>
  </si>
  <si>
    <t>20292</t>
  </si>
  <si>
    <t>20002</t>
  </si>
  <si>
    <t>20003</t>
  </si>
  <si>
    <t>H0103</t>
  </si>
  <si>
    <t>592i</t>
  </si>
  <si>
    <t>30002</t>
  </si>
  <si>
    <t>20009</t>
  </si>
  <si>
    <t>61362</t>
  </si>
  <si>
    <t>20226</t>
  </si>
  <si>
    <t>A2650</t>
  </si>
  <si>
    <t>A0225</t>
  </si>
  <si>
    <t>A3913</t>
  </si>
  <si>
    <t>5651</t>
  </si>
  <si>
    <t>Y2270</t>
  </si>
  <si>
    <t>Y2273</t>
  </si>
  <si>
    <t>A0387</t>
  </si>
  <si>
    <t>20123</t>
  </si>
  <si>
    <t>Y1578</t>
  </si>
  <si>
    <t>Y1587</t>
  </si>
  <si>
    <t>Y1589</t>
  </si>
  <si>
    <t>20126</t>
  </si>
  <si>
    <t>Y1601</t>
  </si>
  <si>
    <t>Y1607</t>
  </si>
  <si>
    <t>20122</t>
  </si>
  <si>
    <t>Y1610</t>
  </si>
  <si>
    <t>20161</t>
  </si>
  <si>
    <t>9689</t>
  </si>
  <si>
    <t>A0340</t>
  </si>
  <si>
    <t>20176</t>
  </si>
  <si>
    <t>Y2340</t>
  </si>
  <si>
    <t>20157</t>
  </si>
  <si>
    <t>Y1805</t>
  </si>
  <si>
    <t>A0241</t>
  </si>
  <si>
    <t>Y1811</t>
  </si>
  <si>
    <t>Y1920</t>
  </si>
  <si>
    <t>Y2388</t>
  </si>
  <si>
    <t>A3904</t>
  </si>
  <si>
    <t>Y2612</t>
  </si>
  <si>
    <t>Y3185</t>
  </si>
  <si>
    <t>Y3182</t>
  </si>
  <si>
    <t>989d</t>
  </si>
  <si>
    <t>Y0199</t>
  </si>
  <si>
    <t>Y0705</t>
  </si>
  <si>
    <t>Y0200</t>
  </si>
  <si>
    <t>H0278</t>
  </si>
  <si>
    <t>Y0762</t>
  </si>
  <si>
    <t>61666</t>
  </si>
  <si>
    <t>Y2395</t>
  </si>
  <si>
    <t>H1000</t>
  </si>
  <si>
    <t>50047</t>
  </si>
  <si>
    <t>50048</t>
  </si>
  <si>
    <t>H1005</t>
  </si>
  <si>
    <t>50049</t>
  </si>
  <si>
    <t>20124</t>
  </si>
  <si>
    <t>50055</t>
  </si>
  <si>
    <t>A0279</t>
  </si>
  <si>
    <t>10042</t>
  </si>
  <si>
    <t>A0320</t>
  </si>
  <si>
    <t>A0321</t>
  </si>
  <si>
    <t>A0323</t>
  </si>
  <si>
    <t>A0338</t>
  </si>
  <si>
    <t>A0373</t>
  </si>
  <si>
    <t>A0376</t>
  </si>
  <si>
    <t>A0383</t>
  </si>
  <si>
    <t>30009</t>
  </si>
  <si>
    <t>A0089</t>
  </si>
  <si>
    <t>6164</t>
  </si>
  <si>
    <t>Y0161</t>
  </si>
  <si>
    <t>10048</t>
  </si>
  <si>
    <t>Y2679</t>
  </si>
  <si>
    <t>10049</t>
  </si>
  <si>
    <t>Y2688</t>
  </si>
  <si>
    <t>50075</t>
  </si>
  <si>
    <t>Y0206</t>
  </si>
  <si>
    <t>50084</t>
  </si>
  <si>
    <t>A0587</t>
  </si>
  <si>
    <t>10010</t>
  </si>
  <si>
    <t>Y1044</t>
  </si>
  <si>
    <t>50019</t>
  </si>
  <si>
    <t>Y1869</t>
  </si>
  <si>
    <t>10029</t>
  </si>
  <si>
    <t>10034</t>
  </si>
  <si>
    <t>A0386</t>
  </si>
  <si>
    <t>Y2401</t>
  </si>
  <si>
    <t>62281</t>
  </si>
  <si>
    <t>50113</t>
  </si>
  <si>
    <t>A0481</t>
  </si>
  <si>
    <t>50098</t>
  </si>
  <si>
    <t>A0489</t>
  </si>
  <si>
    <t>Y3207</t>
  </si>
  <si>
    <t>62123</t>
  </si>
  <si>
    <t>A5542</t>
  </si>
  <si>
    <t>A0367</t>
  </si>
  <si>
    <t>50092</t>
  </si>
  <si>
    <t>50096</t>
  </si>
  <si>
    <t>20147</t>
  </si>
  <si>
    <t>9459</t>
  </si>
  <si>
    <t>李秀呅</t>
  </si>
  <si>
    <t>20148</t>
  </si>
  <si>
    <t>10077</t>
  </si>
  <si>
    <t>779P</t>
  </si>
  <si>
    <t>K1966</t>
  </si>
  <si>
    <t>10078</t>
  </si>
  <si>
    <t>A1492</t>
  </si>
  <si>
    <t>X0066</t>
  </si>
  <si>
    <t>50027</t>
  </si>
  <si>
    <t>A2569</t>
  </si>
  <si>
    <t>10050</t>
  </si>
  <si>
    <t>50046</t>
  </si>
  <si>
    <t>X0065</t>
  </si>
  <si>
    <t>10052</t>
  </si>
  <si>
    <t>R0294</t>
  </si>
  <si>
    <t>10032</t>
  </si>
  <si>
    <t>A3981</t>
  </si>
  <si>
    <t>30043</t>
  </si>
  <si>
    <t>R0449</t>
  </si>
  <si>
    <t>20173</t>
  </si>
  <si>
    <t>20024</t>
  </si>
  <si>
    <t>10015</t>
  </si>
  <si>
    <t>20059</t>
  </si>
  <si>
    <t>Y0175</t>
  </si>
  <si>
    <t>A3418</t>
  </si>
  <si>
    <t>30017</t>
  </si>
  <si>
    <t>10013</t>
  </si>
  <si>
    <t>Y0883</t>
  </si>
  <si>
    <t>10017</t>
  </si>
  <si>
    <t>X0032</t>
  </si>
  <si>
    <t>10004</t>
  </si>
  <si>
    <t>K1734</t>
  </si>
  <si>
    <t>61209</t>
  </si>
  <si>
    <t>Y2130</t>
  </si>
  <si>
    <t>30076</t>
  </si>
  <si>
    <t>50058</t>
  </si>
  <si>
    <t>A0192</t>
  </si>
  <si>
    <t>50036</t>
  </si>
  <si>
    <t>30066</t>
  </si>
  <si>
    <t>Y2198</t>
  </si>
  <si>
    <t>Y2484</t>
  </si>
  <si>
    <t>R0490</t>
  </si>
  <si>
    <t>Y2599</t>
  </si>
  <si>
    <t>Y2689</t>
  </si>
  <si>
    <t>30087</t>
  </si>
  <si>
    <t>20417</t>
  </si>
  <si>
    <t>50073</t>
  </si>
  <si>
    <t>X0526</t>
  </si>
  <si>
    <t>Y2799</t>
  </si>
  <si>
    <t>X0528</t>
  </si>
  <si>
    <t>Y2801</t>
  </si>
  <si>
    <t>H1057</t>
  </si>
  <si>
    <t>Y2506</t>
  </si>
  <si>
    <t>50303</t>
  </si>
  <si>
    <t>Y2540</t>
  </si>
  <si>
    <t>A4256</t>
  </si>
  <si>
    <t>Y2661</t>
  </si>
  <si>
    <t>50387</t>
  </si>
  <si>
    <t>Y3123</t>
  </si>
  <si>
    <t>20258</t>
  </si>
  <si>
    <t>50398</t>
  </si>
  <si>
    <t>Y3237</t>
  </si>
  <si>
    <t>20086</t>
  </si>
  <si>
    <t>10047</t>
  </si>
  <si>
    <t>Y1668</t>
  </si>
  <si>
    <t>50012</t>
  </si>
  <si>
    <t>Y2336</t>
  </si>
  <si>
    <t>7003</t>
  </si>
  <si>
    <t>H0044</t>
  </si>
  <si>
    <t>20199</t>
  </si>
  <si>
    <t>50038</t>
  </si>
  <si>
    <t>30048</t>
  </si>
  <si>
    <t>50078</t>
  </si>
  <si>
    <t>62259</t>
  </si>
  <si>
    <t>20272</t>
  </si>
  <si>
    <t>A1855</t>
  </si>
  <si>
    <t>A3062</t>
  </si>
  <si>
    <t>20113</t>
  </si>
  <si>
    <t>Y1944</t>
  </si>
  <si>
    <t>Y2040</t>
  </si>
  <si>
    <t>30041</t>
  </si>
  <si>
    <t>Y2977</t>
  </si>
  <si>
    <t>700J</t>
  </si>
  <si>
    <t>H1056</t>
  </si>
  <si>
    <t>Y2999</t>
  </si>
  <si>
    <t>Y2814</t>
  </si>
  <si>
    <t>50118</t>
  </si>
  <si>
    <t>20463</t>
  </si>
  <si>
    <t>50117</t>
  </si>
  <si>
    <t>B0186</t>
  </si>
  <si>
    <t>Y1124</t>
  </si>
  <si>
    <t>61661</t>
  </si>
  <si>
    <t>B0041</t>
  </si>
  <si>
    <t>Y0761</t>
  </si>
  <si>
    <t>30023</t>
  </si>
  <si>
    <t>20101</t>
  </si>
  <si>
    <t>30046</t>
  </si>
  <si>
    <t>50080</t>
  </si>
  <si>
    <t>X0399</t>
  </si>
  <si>
    <t>50105</t>
  </si>
  <si>
    <t>Y2191</t>
  </si>
  <si>
    <t>50003</t>
  </si>
  <si>
    <t>30007</t>
  </si>
  <si>
    <t>9356</t>
  </si>
  <si>
    <t>30028</t>
  </si>
  <si>
    <t>X0442</t>
  </si>
  <si>
    <t>H0678</t>
  </si>
  <si>
    <t>20046</t>
  </si>
  <si>
    <t>W0455</t>
  </si>
  <si>
    <t>Y1781</t>
  </si>
  <si>
    <t>R0363</t>
  </si>
  <si>
    <t>30006</t>
  </si>
  <si>
    <t>Y2717</t>
  </si>
  <si>
    <t>20175</t>
  </si>
  <si>
    <t>20182</t>
  </si>
  <si>
    <t>50052</t>
  </si>
  <si>
    <t>K0679</t>
  </si>
  <si>
    <t>50013</t>
  </si>
  <si>
    <t>20107</t>
  </si>
  <si>
    <t>50022</t>
  </si>
  <si>
    <t>Y2643</t>
  </si>
  <si>
    <t>10033</t>
  </si>
  <si>
    <t>Y0845</t>
  </si>
  <si>
    <t>q0013</t>
  </si>
  <si>
    <t>50004</t>
  </si>
  <si>
    <t>Y1655</t>
  </si>
  <si>
    <t>R0343</t>
  </si>
  <si>
    <t>Y1794</t>
  </si>
  <si>
    <t>10018</t>
  </si>
  <si>
    <t>Y1774</t>
  </si>
  <si>
    <t>q0101</t>
  </si>
  <si>
    <t>R0379</t>
  </si>
  <si>
    <t>R0384</t>
  </si>
  <si>
    <t>Y0519</t>
  </si>
  <si>
    <t>Y0707</t>
  </si>
  <si>
    <t>20445</t>
  </si>
  <si>
    <t>Y2066</t>
  </si>
  <si>
    <t>20256</t>
  </si>
  <si>
    <t>Y2639</t>
  </si>
  <si>
    <t>50020</t>
  </si>
  <si>
    <t>61744</t>
  </si>
  <si>
    <t>20412</t>
  </si>
  <si>
    <t>Y1118</t>
  </si>
  <si>
    <t>50010</t>
  </si>
  <si>
    <t>Y1237</t>
  </si>
  <si>
    <t>20083</t>
  </si>
  <si>
    <t>20116</t>
  </si>
  <si>
    <t>Y1274</t>
  </si>
  <si>
    <t>Y1416</t>
  </si>
  <si>
    <t>黃琳燕</t>
  </si>
  <si>
    <t>90016</t>
  </si>
  <si>
    <t>Y0587</t>
  </si>
  <si>
    <t>20195</t>
  </si>
  <si>
    <t>Y2545</t>
  </si>
  <si>
    <t>50081</t>
  </si>
  <si>
    <t>61917</t>
  </si>
  <si>
    <t>50083</t>
  </si>
  <si>
    <t>20188</t>
  </si>
  <si>
    <t>A4624</t>
  </si>
  <si>
    <t>62334</t>
  </si>
  <si>
    <t>Y3528</t>
  </si>
  <si>
    <t>Y2543</t>
  </si>
  <si>
    <t>X0183</t>
  </si>
  <si>
    <t>q0075</t>
  </si>
  <si>
    <t>q0079</t>
  </si>
  <si>
    <t>50067</t>
  </si>
  <si>
    <t>X0637</t>
  </si>
  <si>
    <t>Y2700</t>
  </si>
  <si>
    <t>Y2703</t>
  </si>
  <si>
    <t>Y3168</t>
  </si>
  <si>
    <t>q0041</t>
  </si>
  <si>
    <t>Y3403</t>
  </si>
  <si>
    <t>q0213</t>
  </si>
  <si>
    <t>B0709</t>
  </si>
  <si>
    <t>A5205</t>
  </si>
  <si>
    <t>A5206</t>
  </si>
  <si>
    <t>W0609</t>
  </si>
  <si>
    <t>20264</t>
  </si>
  <si>
    <t>A4308</t>
  </si>
  <si>
    <t>20357</t>
  </si>
  <si>
    <t>20172</t>
  </si>
  <si>
    <t>20205</t>
  </si>
  <si>
    <t>q0012</t>
  </si>
  <si>
    <t>A4678</t>
  </si>
  <si>
    <t>q0135</t>
  </si>
  <si>
    <t>Y2941</t>
  </si>
  <si>
    <t>X0137</t>
  </si>
  <si>
    <t>q0031</t>
  </si>
  <si>
    <t>q0035</t>
  </si>
  <si>
    <t>A2815</t>
  </si>
  <si>
    <t>Y1292</t>
  </si>
  <si>
    <t>Y2622</t>
  </si>
  <si>
    <t>Y2535</t>
  </si>
  <si>
    <t>B0339</t>
  </si>
  <si>
    <t>Y1194</t>
  </si>
  <si>
    <t>q0161</t>
  </si>
  <si>
    <t>q0156</t>
  </si>
  <si>
    <t>50039</t>
  </si>
  <si>
    <t>Y3084</t>
  </si>
  <si>
    <t>Y1816</t>
  </si>
  <si>
    <t>q0177</t>
  </si>
  <si>
    <t>q0176</t>
  </si>
  <si>
    <t>q0187</t>
  </si>
  <si>
    <t>q0183</t>
  </si>
  <si>
    <t>Y1882</t>
  </si>
  <si>
    <t>q0189</t>
  </si>
  <si>
    <t>20048</t>
  </si>
  <si>
    <t>q0020</t>
  </si>
  <si>
    <t>20224</t>
  </si>
  <si>
    <t>q0008</t>
  </si>
  <si>
    <t>B0278</t>
  </si>
  <si>
    <t>q0172</t>
  </si>
  <si>
    <t>Y3071</t>
  </si>
  <si>
    <t>20296</t>
  </si>
  <si>
    <t>X0532</t>
  </si>
  <si>
    <t>Y0188</t>
  </si>
  <si>
    <t>W0533</t>
  </si>
  <si>
    <t>700r</t>
  </si>
  <si>
    <t>20029</t>
  </si>
  <si>
    <t>50190</t>
  </si>
  <si>
    <t>Y0593</t>
  </si>
  <si>
    <t>F0216</t>
  </si>
  <si>
    <t>Y0594</t>
  </si>
  <si>
    <t>F0230</t>
  </si>
  <si>
    <t>W0449</t>
  </si>
  <si>
    <t>Y0464</t>
  </si>
  <si>
    <t>Y2787</t>
  </si>
  <si>
    <t>20012</t>
  </si>
  <si>
    <t>q0144</t>
  </si>
  <si>
    <t>q0136</t>
  </si>
  <si>
    <t>q0142</t>
  </si>
  <si>
    <t>q0138</t>
  </si>
  <si>
    <t>q0140</t>
  </si>
  <si>
    <t>Y1252</t>
  </si>
  <si>
    <t>B0120</t>
  </si>
  <si>
    <t>B0127</t>
  </si>
  <si>
    <t>K1688</t>
  </si>
  <si>
    <t>W0409</t>
  </si>
  <si>
    <t>30036</t>
  </si>
  <si>
    <t>H0813</t>
  </si>
  <si>
    <t>X0396</t>
  </si>
  <si>
    <t>20274</t>
  </si>
  <si>
    <t>H0814</t>
  </si>
  <si>
    <t>B0387</t>
  </si>
  <si>
    <t>50071</t>
  </si>
  <si>
    <t>X0394</t>
  </si>
  <si>
    <t>50008</t>
  </si>
  <si>
    <t>H0100</t>
  </si>
  <si>
    <t>F0195</t>
  </si>
  <si>
    <t>q0143</t>
  </si>
  <si>
    <t>Y0684</t>
  </si>
  <si>
    <t>Y0683</t>
  </si>
  <si>
    <t>B0352</t>
  </si>
  <si>
    <t>X0475</t>
  </si>
  <si>
    <t>q0166</t>
  </si>
  <si>
    <t>H0812</t>
  </si>
  <si>
    <t>Y2798</t>
  </si>
  <si>
    <t>K1806</t>
  </si>
  <si>
    <t>50072</t>
  </si>
  <si>
    <t>相對總成交量</t>
  </si>
  <si>
    <t>李麗玲</t>
    <phoneticPr fontId="3" type="noConversion"/>
  </si>
  <si>
    <t>永豐金證券公司南臺中分公司</t>
    <phoneticPr fontId="3" type="noConversion"/>
  </si>
  <si>
    <t>014029116500</t>
    <phoneticPr fontId="3" type="noConversion"/>
  </si>
  <si>
    <t>玉山銀行竹南分行</t>
    <phoneticPr fontId="3" type="noConversion"/>
  </si>
  <si>
    <t>（97.7.4）</t>
    <phoneticPr fontId="3" type="noConversion"/>
  </si>
  <si>
    <t>華南永昌證券公司竹南分公司</t>
    <phoneticPr fontId="3" type="noConversion"/>
  </si>
  <si>
    <t>楊陳碧真</t>
    <phoneticPr fontId="3" type="noConversion"/>
  </si>
  <si>
    <t>查無資料</t>
    <phoneticPr fontId="3" type="noConversion"/>
  </si>
  <si>
    <t>A5P286、P75-77、A4P173</t>
    <phoneticPr fontId="3" type="noConversion"/>
  </si>
  <si>
    <t>國泰世華銀行
世貿分行
第065500100472號</t>
    <phoneticPr fontId="3" type="noConversion"/>
  </si>
  <si>
    <t>交易說明：</t>
    <phoneticPr fontId="3" type="noConversion"/>
  </si>
  <si>
    <t>黃玉珊</t>
    <phoneticPr fontId="3" type="noConversion"/>
  </si>
  <si>
    <t>進貨【A】</t>
    <phoneticPr fontId="3" type="noConversion"/>
  </si>
  <si>
    <t>付款對象【B】</t>
    <phoneticPr fontId="3" type="noConversion"/>
  </si>
  <si>
    <t>堃昶公司付款入【B】欄位所示呂曉弟帳戶後之資金流向【C】</t>
    <phoneticPr fontId="3" type="noConversion"/>
  </si>
  <si>
    <t>【B】欄位所示呂曉弟帳戶內支付予堃昶公司款項之資金來源【C】</t>
    <phoneticPr fontId="3" type="noConversion"/>
  </si>
  <si>
    <t>市場</t>
  </si>
  <si>
    <t>成交</t>
  </si>
  <si>
    <t>當日</t>
  </si>
  <si>
    <t>買賣超</t>
  </si>
  <si>
    <t>累積</t>
  </si>
  <si>
    <t>交易當日</t>
  </si>
  <si>
    <t>買進</t>
  </si>
  <si>
    <t>賣出</t>
  </si>
  <si>
    <t>數量</t>
  </si>
  <si>
    <t>收市價</t>
  </si>
  <si>
    <t>漲跌幅</t>
  </si>
  <si>
    <r>
      <t>日</t>
    </r>
    <r>
      <rPr>
        <sz val="11"/>
        <color indexed="8"/>
        <rFont val="Century Gothic"/>
        <family val="2"/>
      </rPr>
      <t xml:space="preserve"> </t>
    </r>
    <r>
      <rPr>
        <sz val="11"/>
        <color indexed="8"/>
        <rFont val="標楷體"/>
        <family val="4"/>
        <charset val="136"/>
      </rPr>
      <t>期</t>
    </r>
  </si>
  <si>
    <r>
      <t>（</t>
    </r>
    <r>
      <rPr>
        <b/>
        <sz val="11"/>
        <color indexed="8"/>
        <rFont val="標楷體"/>
        <family val="4"/>
        <charset val="136"/>
      </rPr>
      <t>％</t>
    </r>
    <r>
      <rPr>
        <sz val="11"/>
        <color indexed="8"/>
        <rFont val="標楷體"/>
        <family val="4"/>
        <charset val="136"/>
      </rPr>
      <t>）</t>
    </r>
  </si>
  <si>
    <t>合計</t>
    <phoneticPr fontId="3" type="noConversion"/>
  </si>
  <si>
    <t>集團成員買賣交易（註2）</t>
    <phoneticPr fontId="3" type="noConversion"/>
  </si>
  <si>
    <t>註2：「反黑」部分係指買進（賣出）成交量大於昶公司股票當日成交量20％者，買進部分計64日，賣出部分計62日。</t>
    <phoneticPr fontId="3" type="noConversion"/>
  </si>
  <si>
    <t>相對成交（註3）</t>
    <phoneticPr fontId="3" type="noConversion"/>
  </si>
  <si>
    <t>註3：「反黑」部分係指相對成交逾100張股票，且占該日成交量逾5％者，計10日。</t>
    <phoneticPr fontId="3" type="noConversion"/>
  </si>
  <si>
    <t>(1)：</t>
    <phoneticPr fontId="3" type="noConversion"/>
  </si>
  <si>
    <t>(2)：</t>
    <phoneticPr fontId="3" type="noConversion"/>
  </si>
  <si>
    <t>(3)：</t>
    <phoneticPr fontId="3" type="noConversion"/>
  </si>
  <si>
    <t>(4)：</t>
    <phoneticPr fontId="3" type="noConversion"/>
  </si>
  <si>
    <t>(5)：</t>
    <phoneticPr fontId="3" type="noConversion"/>
  </si>
  <si>
    <t>(6)：</t>
    <phoneticPr fontId="3" type="noConversion"/>
  </si>
  <si>
    <t>(7)：</t>
    <phoneticPr fontId="3" type="noConversion"/>
  </si>
  <si>
    <t>(8)：</t>
    <phoneticPr fontId="3" type="noConversion"/>
  </si>
  <si>
    <t>(9)：</t>
    <phoneticPr fontId="3" type="noConversion"/>
  </si>
  <si>
    <t>(10)：</t>
    <phoneticPr fontId="3" type="noConversion"/>
  </si>
  <si>
    <t>(11)：</t>
    <phoneticPr fontId="3" type="noConversion"/>
  </si>
  <si>
    <t>買進金額</t>
  </si>
  <si>
    <t>賣出金額</t>
  </si>
  <si>
    <t>(仟股)</t>
  </si>
  <si>
    <t>均價(元)</t>
  </si>
  <si>
    <t>賣出數量</t>
  </si>
  <si>
    <t>調整：交易成本</t>
  </si>
  <si>
    <t>賣超數量</t>
    <phoneticPr fontId="3" type="noConversion"/>
  </si>
  <si>
    <t>(元)</t>
    <phoneticPr fontId="3" type="noConversion"/>
  </si>
  <si>
    <t>(仟股)</t>
    <phoneticPr fontId="3" type="noConversion"/>
  </si>
  <si>
    <t>每仟股買進</t>
    <phoneticPr fontId="3" type="noConversion"/>
  </si>
  <si>
    <t>買進數量</t>
    <phoneticPr fontId="3" type="noConversion"/>
  </si>
  <si>
    <t>已實現獲利（損失）：</t>
    <phoneticPr fontId="3" type="noConversion"/>
  </si>
  <si>
    <t>已實現獲利（損失）淨額</t>
    <phoneticPr fontId="3" type="noConversion"/>
  </si>
  <si>
    <t>擬制性獲利(損失)：</t>
    <phoneticPr fontId="3" type="noConversion"/>
  </si>
  <si>
    <t>擬制性獲利(損失)淨額</t>
    <phoneticPr fontId="3" type="noConversion"/>
  </si>
  <si>
    <t>每仟股賣出</t>
    <phoneticPr fontId="3" type="noConversion"/>
  </si>
  <si>
    <t>損益計算</t>
    <phoneticPr fontId="3" type="noConversion"/>
  </si>
  <si>
    <t>已實現獲利(損失)總額＝（每仟股賣出均價－每仟股買進均價）×買進數量</t>
    <phoneticPr fontId="3" type="noConversion"/>
  </si>
  <si>
    <t xml:space="preserve">        手續費（買進數量x（每仟股買進均價+每仟股賣出均價）x0.1425%）</t>
    <phoneticPr fontId="3" type="noConversion"/>
  </si>
  <si>
    <t>擬制性獲利(損失)總額＝（每仟股賣出均價－期初收盤價格*仟股）×賣超數量</t>
    <phoneticPr fontId="3" type="noConversion"/>
  </si>
  <si>
    <t xml:space="preserve">      手續費（賣超數量x（期初收盤價格*仟股+每仟股賣出均價）x0.1425%）</t>
    <phoneticPr fontId="3" type="noConversion"/>
  </si>
  <si>
    <t>所得合計＝已實現獲利(損失)淨額+擬制性獲利(損失)淨額</t>
    <phoneticPr fontId="3" type="noConversion"/>
  </si>
  <si>
    <t xml:space="preserve">      交易稅（賣超數量x每仟股賣出均價x0.3％）</t>
    <phoneticPr fontId="3" type="noConversion"/>
  </si>
  <si>
    <t>期初收盤</t>
    <phoneticPr fontId="3" type="noConversion"/>
  </si>
  <si>
    <t>價格(元)（註2）</t>
    <phoneticPr fontId="3" type="noConversion"/>
  </si>
  <si>
    <t>註2：係以操縱期間第一日之收盤價（因97年1月1日為例假日股市未交易，故以97年1月2日之收盤價為計算）作為擬制買價。</t>
    <phoneticPr fontId="3" type="noConversion"/>
  </si>
  <si>
    <t>附圖、本案相關資金交易流程圖</t>
    <phoneticPr fontId="3" type="noConversion"/>
  </si>
  <si>
    <t>黃嘉敏向簡美秀借款後，由簡美秀匯款入黃嘉敏元大銀行帳戶，作為(7)所示黃嘉敏領現之款項來源（A4卷第83頁）。</t>
    <phoneticPr fontId="3" type="noConversion"/>
  </si>
  <si>
    <t>將97年4月8日黃嘉敏向簡美秀借款1000萬元之款項，於堃昶公司收受自(9)所示虛偽古董退貨交易之退款後，將1100萬元款項以虛偽預付辰青公司貨款之名義，轉帳至簡美秀實質負責之辰青公司帳戶內，將款項歸還予簡美秀（A5卷第288頁）。</t>
    <phoneticPr fontId="3" type="noConversion"/>
  </si>
  <si>
    <t>黃嘉敏自其元大銀行帳戶內，將向簡美秀借入之款項，併帳戶內其餘款項，以現金方式提領1100萬元作為(8)所示鄒勝與堃昶公司間虛偽古董退貨交易所需退還堃昶公司款項之部分資金來源（A4卷第83、86頁）。</t>
    <phoneticPr fontId="3" type="noConversion"/>
  </si>
  <si>
    <t>由黃嘉敏自堃昶公司上圖（A）至（C）所示銀行帳戶以現金方式提領三筆分別為3200萬元、600萬元、300萬元，合計4100萬元之款項，假「預付港歐公司進貨款」之名，實則作為(8)所示鄒勝與堃昶公司間虛偽古董退貨交易所需退還堃昶公司款項之部分資金來源（A4卷第162頁、A5卷第135、138、140、143-144、106、132頁）。</t>
    <phoneticPr fontId="3" type="noConversion"/>
  </si>
  <si>
    <t>鄒勝將自(5)及(7)所示資金交易取得合計共5200萬元款項，交付呂曉弟作為支付(9)所示鄒勝與堃昶公司間虛偽古董退貨交易所需退還堃昶公司之款項（現金存提交易詳附表一「(2)退貨交易」之「【B】欄位所示呂曉弟帳戶內支付予堃昶公司款項之資金來源【C】」欄所示）。</t>
    <phoneticPr fontId="3" type="noConversion"/>
  </si>
  <si>
    <t>由呂曉弟將鄒勝與堃昶公司間虛偽古董退貨交易所應退回給堃昶公司之款項，以匯款方式匯款至堃昶公司上開（D）所示帳戶內（相關退貨交易日期、款項詳附表一「(2)退貨交易」之「退貨【A】」欄及「收款對象【B】」欄所示）。</t>
    <phoneticPr fontId="3" type="noConversion"/>
  </si>
  <si>
    <t>堃昶公司自上圖（B）至（E）所示堃昶公司帳戶支付古董進貨款至呂曉弟帳戶（相關進貨交易日期、款項詳附表一「(1)進貨交易」之「進貨【A】」欄及「付款對象【B】」欄所示）。</t>
    <phoneticPr fontId="3" type="noConversion"/>
  </si>
  <si>
    <t>由黃玉珊將上開(2)所示轉入呂曉弟帳戶內因虛偽古董進貨交易所得款項，以「現金」方式提現後存入鄒勝使用之人頭帳戶作為炒股資金使用（相關現金存提交易詳附表一「(1)進貨交易」之「堃昶公司付款入【B】欄位所示呂曉弟帳戶後之資金流向【C】」欄所示）。</t>
    <phoneticPr fontId="3" type="noConversion"/>
  </si>
  <si>
    <t>2.同日（15時：25分）由黃玉珊將其中提領之現金700萬元存入至附表四編號11「交割銀行」欄所示郭孝福帳戶，其中200萬元再行轉帳至附表四編號13「交割銀行」欄所示李月蓉帳戶，並均作為上開兩帳戶買入堃昶公司交割股款使用（A4卷P172、A3卷P293反、P455、P72）；</t>
  </si>
  <si>
    <t>3.隔日（10：33分）由黃玉珊將其中提領之現金1,969,500元存入至附表四編號2「交割銀行」欄所示邱俊嘉帳戶，作為買入堃昶公司交割股款使用（A4卷P172、A3卷P427、P202反）；</t>
  </si>
  <si>
    <t>1.同日（15時：13分）由黃玉珊將其中提領之現金300萬元存入至附表四編號2「交割銀行」欄所示邱俊嘉帳戶，作為買入堃昶公司交割股款使用（A4卷P172、A3卷P427、P202反）；</t>
  </si>
  <si>
    <t>2.同日（15時：31分）由黃玉珊將其中提領之現金300萬元存入至附表四編號11「交割銀行」欄所示郭孝福帳戶，作為買入堃昶公司交割股款使用（A4卷P172、A3卷P294）；</t>
  </si>
  <si>
    <t>1.同日（10時：19分）由黃玉珊將其中提領之現金470萬元存入至附表四編號2「交割銀行」欄所示邱俊嘉帳戶，作為買入堃昶公司交割股款使用（A4卷P172、A3卷P427、P202反）；</t>
  </si>
  <si>
    <t>1.同日（09時：59分）由黃玉珊將其中提領之現金200萬元存入至附表四編號11「交割銀行」欄所示郭孝福帳戶，作為買入堃昶公司交割股款使用（A4卷P172、A3卷P295）；</t>
  </si>
  <si>
    <t>2.同日（14時：32分）由黃玉珊將其中提領之現金150萬元存入至附表四編號43「交割銀行」欄所示吳依玲帳戶，作為買入堃昶公司交割股款使用（A4卷P172、A3卷P348）；</t>
  </si>
  <si>
    <t>附表一、堃昶公司古董交易彙總表</t>
    <phoneticPr fontId="3" type="noConversion"/>
  </si>
  <si>
    <t>附表四、鄒勝使用之人頭帳戶彙總表（註1）</t>
    <phoneticPr fontId="3" type="noConversion"/>
  </si>
  <si>
    <t>附表五、鄒勝使用之人頭帳戶買賣交易比重表（註1）  （單位：仟股、元）</t>
    <phoneticPr fontId="3" type="noConversion"/>
  </si>
  <si>
    <t>附表六、鄒勝使用之人頭帳戶買賣堃昶公司股票相對成交彙總表</t>
    <phoneticPr fontId="3" type="noConversion"/>
  </si>
  <si>
    <t>附表八、本件操縱堃昶公司股價犯罪所得金額計算表（註1）</t>
    <phoneticPr fontId="3" type="noConversion"/>
  </si>
  <si>
    <t>堃昶公司分別於97年3月5日、6日、7日各向上圖(A)所示台新銀行短期借款1400萬元、1200萬元、1200萬元，合計3800萬元，並於借入款項後轉入上圖（B）至（D）所示堃昶公司帳戶，作為支付(2)所示虛偽古董進貨交易所需之款項來源（A2卷第12頁、原審卷四第54至65頁，其餘(2)所示虛偽古董進貨交易所需款項係由堃昶公司帳戶自有資金支付）。</t>
    <phoneticPr fontId="3" type="noConversion"/>
  </si>
  <si>
    <t>1.同日（14時：55分）由黃玉珊將其中提領之現金400萬元存入至附表四編號2「交割銀行」欄所示邱俊嘉帳戶後，再行（14時：58分）轉帳335萬元至附表四編號13「交割銀行」欄所示李月蓉帳戶，並於轉入後由蔡青容（15時：17分）領現250萬元（A4卷P172、A3卷P426反、P455、原審卷三P164、P168-170）；</t>
    <phoneticPr fontId="3" type="noConversion"/>
  </si>
  <si>
    <t>2.同日（10時：43分）由鄭慧如將其中202萬元現金存入「李秀呅」設於合作金庫南台中分行第1070765068845號帳戶後，再行轉出197萬元至「蘇金鳳」（1萬元）、「洪綺霞」（2萬元）、「許美春」（4萬元）、「陳士明」（1萬元）、「楊陳碧真」（1萬元）、「紀宏義」（1萬元）、「賴嬿茹」（1萬元）、「林素貞」（5萬元）、「賴令汾」（6萬元）、「許月鳳」（175萬元）帳戶（A4卷P172、原審卷三P85、P94-104 ）；</t>
    <phoneticPr fontId="3" type="noConversion"/>
  </si>
  <si>
    <t>1.同日（14時：45）由黃玉珊將其中提領之現金200萬元存入至附表四編號2「交割銀行」欄所示邱俊嘉帳戶，同月10日、11日再併同帳戶內其他款項轉出100萬元至「葉依珊」設於中國信託銀行台中分行第026600190365號帳戶、300萬元至「WYNN LAS VEGAS LLC」設於美國銀行台北分行第34356035號帳戶、470萬8仟元至「李秀呅」設於合作金庫南台中分行第1070765068845號帳戶（A4卷P172、A3卷P427、原審卷三P165-166）；</t>
    <phoneticPr fontId="3" type="noConversion"/>
  </si>
  <si>
    <t>2.同日（15時：41分）由黃玉珊將其中401萬元現金存入至「吳宜璇」設於華泰商銀第461000000501號帳戶，並於同日由吳宜璇再行領現400萬元（A4卷P172、原審卷三P66反、P70） ；</t>
    <phoneticPr fontId="3" type="noConversion"/>
  </si>
  <si>
    <t>3.同月12日（13時：32分）由黃玉珊將其中提領之現金111萬5千元存入至附表四編號11「交割銀行」欄所示郭孝福帳戶後，再併同帳戶內其餘款項再行轉出至郭孝福設於遠東商業銀行營業部分行第00100400476896號帳戶（A4卷P172、A3卷P295反、原審卷三P134-135）；</t>
    <phoneticPr fontId="3" type="noConversion"/>
  </si>
  <si>
    <t>1.同日（15時：41分）由黃玉珊將其中563萬5千元現金存入至「潘俊安」設於遠東國際商銀第00100400627855號帳戶，作為買入堃昶公司第二次可轉換公司債之交割款使用（A4卷P172、原審卷三第71至76頁）；</t>
    <phoneticPr fontId="3" type="noConversion"/>
  </si>
  <si>
    <t>2.同日（15時：42分）由黃玉珊將其中644萬元現金存入至「洪耀林」設於遠東國際商銀第00100400627843號帳戶，作為買入堃昶公司第二次可轉換公司債之交割款使用（A4卷P172、原審卷三第77至78頁）；</t>
    <phoneticPr fontId="3" type="noConversion"/>
  </si>
  <si>
    <t>原審卷一第282-286頁</t>
    <phoneticPr fontId="3" type="noConversion"/>
  </si>
  <si>
    <t>原審卷一第341-350頁</t>
    <phoneticPr fontId="3" type="noConversion"/>
  </si>
  <si>
    <t>原審卷一第392-395頁</t>
    <phoneticPr fontId="3" type="noConversion"/>
  </si>
  <si>
    <t>原審卷一第351-355頁</t>
    <phoneticPr fontId="3" type="noConversion"/>
  </si>
  <si>
    <t>原審卷一第292-305頁</t>
    <phoneticPr fontId="3" type="noConversion"/>
  </si>
  <si>
    <t>原審卷一第365-373頁</t>
    <phoneticPr fontId="3" type="noConversion"/>
  </si>
  <si>
    <t>原審卷一第397-411頁</t>
    <phoneticPr fontId="3" type="noConversion"/>
  </si>
  <si>
    <t>原審卷一第356-360頁</t>
    <phoneticPr fontId="3" type="noConversion"/>
  </si>
  <si>
    <t>原審卷一第424-428頁</t>
    <phoneticPr fontId="3" type="noConversion"/>
  </si>
  <si>
    <t>原審卷一第374-379頁</t>
    <phoneticPr fontId="3" type="noConversion"/>
  </si>
  <si>
    <t>原審卷一第361-364頁</t>
    <phoneticPr fontId="3" type="noConversion"/>
  </si>
  <si>
    <t>原審卷一第429-438頁</t>
    <phoneticPr fontId="3" type="noConversion"/>
  </si>
  <si>
    <t>原審卷一第380-385頁</t>
    <phoneticPr fontId="3" type="noConversion"/>
  </si>
  <si>
    <t>原審卷一第447-453頁</t>
    <phoneticPr fontId="3" type="noConversion"/>
  </si>
  <si>
    <t>原審卷一第386-391頁</t>
    <phoneticPr fontId="3" type="noConversion"/>
  </si>
  <si>
    <t>原審卷一第306-320頁</t>
    <phoneticPr fontId="3" type="noConversion"/>
  </si>
  <si>
    <t>原審卷一第419-423頁</t>
    <phoneticPr fontId="3" type="noConversion"/>
  </si>
  <si>
    <t>原審卷一第460-462頁</t>
    <phoneticPr fontId="3" type="noConversion"/>
  </si>
  <si>
    <t>原審卷一第321-330頁</t>
    <phoneticPr fontId="3" type="noConversion"/>
  </si>
  <si>
    <t>原審卷一第331-335頁</t>
    <phoneticPr fontId="3" type="noConversion"/>
  </si>
  <si>
    <t>原審卷一第397-398頁</t>
    <phoneticPr fontId="3" type="noConversion"/>
  </si>
  <si>
    <t>原審卷一第439-446頁</t>
    <phoneticPr fontId="3" type="noConversion"/>
  </si>
  <si>
    <t>原審卷一第412-418頁</t>
    <phoneticPr fontId="3" type="noConversion"/>
  </si>
  <si>
    <t>原審卷一第454-459</t>
    <phoneticPr fontId="3" type="noConversion"/>
  </si>
  <si>
    <t>原審卷一第463-472頁</t>
    <phoneticPr fontId="3" type="noConversion"/>
  </si>
  <si>
    <t>原審卷一第463-472頁</t>
    <phoneticPr fontId="3" type="noConversion"/>
  </si>
  <si>
    <t>依台北地檢署103年9月17日103年度蒞字第9163號、103年11月17日103年度蒞字第15400號補充理由書所載（原審卷一第229至230頁反面、原審卷三第36頁）彙整。</t>
    <phoneticPr fontId="3" type="noConversion"/>
  </si>
  <si>
    <t>註1：財團法人中華民國證券櫃檯買賣中心97年8月4日證櫃交字第0970012972號函及所附昶公司（股票代號：6265）股票交易分析意見書及其附件（A3卷第1至23頁反面、原審卷四第1頁所示104年2月6日櫃買中心回函所附光碟之附件十「投資人或集團交易明細表」）。</t>
    <phoneticPr fontId="3" type="noConversion"/>
  </si>
  <si>
    <t xml:space="preserve">資料來源：財團法人中華民國證券櫃檯買賣中心97年8月4日證櫃交字第0970012972號函及所附昶公司（股票代號：6265）股票交易分析意見書及其附件（A3卷第1至23頁反面）、財團法人中華民國證券櫃檯買賣中心103年7月7日證櫃視字第1030016550號函及所附昶公司股票交易分析意見書附件之投資人委託成交對應表及投資人相對成交買賣有價證券對應表列印資料（原審卷一第85至225頁）
</t>
    <phoneticPr fontId="3" type="noConversion"/>
  </si>
  <si>
    <t>註1：財團法人中華民國證券櫃檯買賣中心97年8月4日證櫃交字第0970012972號函及所附昶公司（股票代號：6265）股票交易
     分析意見書及其附件（A3卷第1至23頁反面、原審卷四第1頁所示104年2月6日櫃買中心回函所附光碟之附件五「價量分析
     表」、附件十「投資人或集團交易明細表」）。</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</si>
</sst>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76" formatCode="_-* #,##0_-;\-* #,##0_-;_-* &quot;-&quot;??_-;_-@_-"/>
    <numFmt numFmtId="177" formatCode="0.00_ "/>
  </numFmts>
  <fonts count="32" x14ac:knownFonts="1">
    <font>
      <sz val="12"/>
      <color theme="1"/>
      <name val="新細明體"/>
      <family val="1"/>
      <charset val="136"/>
      <scheme val="minor"/>
    </font>
    <font>
      <sz val="11"/>
      <color indexed="8"/>
      <name val="新細明體"/>
      <family val="1"/>
      <charset val="136"/>
    </font>
    <font>
      <sz val="10"/>
      <color indexed="8"/>
      <name val="標楷體"/>
      <family val="4"/>
      <charset val="136"/>
    </font>
    <font>
      <sz val="9"/>
      <name val="新細明體"/>
      <family val="1"/>
      <charset val="136"/>
    </font>
    <font>
      <sz val="12"/>
      <color indexed="8"/>
      <name val="標楷體"/>
      <family val="4"/>
      <charset val="136"/>
    </font>
    <font>
      <sz val="12"/>
      <color indexed="8"/>
      <name val="新細明體"/>
      <family val="1"/>
      <charset val="136"/>
    </font>
    <font>
      <sz val="12"/>
      <name val="標楷體"/>
      <family val="4"/>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sz val="18"/>
      <color indexed="54"/>
      <name val="新細明體"/>
      <family val="1"/>
      <charset val="136"/>
    </font>
    <font>
      <b/>
      <sz val="15"/>
      <color indexed="54"/>
      <name val="新細明體"/>
      <family val="1"/>
      <charset val="136"/>
    </font>
    <font>
      <b/>
      <sz val="13"/>
      <color indexed="54"/>
      <name val="新細明體"/>
      <family val="1"/>
      <charset val="136"/>
    </font>
    <font>
      <b/>
      <sz val="11"/>
      <color indexed="54"/>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u/>
      <sz val="12"/>
      <color indexed="8"/>
      <name val="標楷體"/>
      <family val="4"/>
      <charset val="136"/>
    </font>
    <font>
      <b/>
      <sz val="12"/>
      <color indexed="8"/>
      <name val="標楷體"/>
      <family val="4"/>
      <charset val="136"/>
    </font>
    <font>
      <sz val="12"/>
      <color indexed="8"/>
      <name val="新細明體"/>
      <family val="1"/>
      <charset val="136"/>
    </font>
    <font>
      <sz val="12"/>
      <color indexed="8"/>
      <name val="新細明體"/>
      <family val="1"/>
      <charset val="136"/>
    </font>
    <font>
      <sz val="11"/>
      <color indexed="8"/>
      <name val="標楷體"/>
      <family val="4"/>
      <charset val="136"/>
    </font>
    <font>
      <b/>
      <sz val="11"/>
      <color indexed="8"/>
      <name val="標楷體"/>
      <family val="4"/>
      <charset val="136"/>
    </font>
    <font>
      <sz val="11"/>
      <color indexed="8"/>
      <name val="Century Gothic"/>
      <family val="2"/>
    </font>
    <font>
      <sz val="14"/>
      <color indexed="8"/>
      <name val="新細明體"/>
      <family val="1"/>
      <charset val="136"/>
    </font>
    <font>
      <sz val="14"/>
      <color indexed="8"/>
      <name val="標楷體"/>
      <family val="4"/>
      <charset val="136"/>
    </font>
  </fonts>
  <fills count="2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27"/>
      </patternFill>
    </fill>
    <fill>
      <patternFill patternType="solid">
        <fgColor indexed="47"/>
      </patternFill>
    </fill>
    <fill>
      <patternFill patternType="solid">
        <fgColor indexed="9"/>
      </patternFill>
    </fill>
    <fill>
      <patternFill patternType="solid">
        <fgColor indexed="26"/>
      </patternFill>
    </fill>
    <fill>
      <patternFill patternType="solid">
        <fgColor indexed="44"/>
      </patternFill>
    </fill>
    <fill>
      <patternFill patternType="solid">
        <fgColor indexed="51"/>
      </patternFill>
    </fill>
    <fill>
      <patternFill patternType="solid">
        <fgColor indexed="22"/>
      </patternFill>
    </fill>
    <fill>
      <patternFill patternType="solid">
        <fgColor indexed="43"/>
      </patternFill>
    </fill>
    <fill>
      <patternFill patternType="solid">
        <fgColor indexed="49"/>
      </patternFill>
    </fill>
    <fill>
      <patternFill patternType="solid">
        <fgColor indexed="57"/>
      </patternFill>
    </fill>
    <fill>
      <patternFill patternType="solid">
        <fgColor indexed="62"/>
      </patternFill>
    </fill>
    <fill>
      <patternFill patternType="solid">
        <fgColor indexed="53"/>
      </patternFill>
    </fill>
    <fill>
      <patternFill patternType="solid">
        <fgColor indexed="55"/>
      </patternFill>
    </fill>
    <fill>
      <patternFill patternType="solid">
        <fgColor indexed="45"/>
        <bgColor indexed="64"/>
      </patternFill>
    </fill>
    <fill>
      <patternFill patternType="solid">
        <fgColor indexed="43"/>
        <bgColor indexed="64"/>
      </patternFill>
    </fill>
  </fills>
  <borders count="6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right/>
      <top/>
      <bottom style="thick">
        <color indexed="49"/>
      </bottom>
      <diagonal/>
    </border>
    <border>
      <left/>
      <right/>
      <top/>
      <bottom style="thick">
        <color indexed="44"/>
      </bottom>
      <diagonal/>
    </border>
    <border>
      <left/>
      <right/>
      <top/>
      <bottom style="medium">
        <color indexed="4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top style="thin">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diagonal/>
    </border>
    <border>
      <left/>
      <right style="thin">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medium">
        <color indexed="64"/>
      </bottom>
      <diagonal/>
    </border>
    <border>
      <left/>
      <right style="medium">
        <color indexed="8"/>
      </right>
      <top style="medium">
        <color indexed="64"/>
      </top>
      <bottom style="medium">
        <color indexed="64"/>
      </bottom>
      <diagonal/>
    </border>
    <border>
      <left/>
      <right style="medium">
        <color indexed="64"/>
      </right>
      <top style="medium">
        <color indexed="64"/>
      </top>
      <bottom style="medium">
        <color indexed="64"/>
      </bottom>
      <diagonal/>
    </border>
  </borders>
  <cellStyleXfs count="44">
    <xf numFmtId="0" fontId="0" fillId="0" borderId="0">
      <alignment vertical="center"/>
    </xf>
    <xf numFmtId="0" fontId="5" fillId="5" borderId="0" applyNumberFormat="0" applyBorder="0" applyAlignment="0" applyProtection="0">
      <alignment vertical="center"/>
    </xf>
    <xf numFmtId="0" fontId="5" fillId="6" borderId="0" applyNumberFormat="0" applyBorder="0" applyAlignment="0" applyProtection="0">
      <alignment vertical="center"/>
    </xf>
    <xf numFmtId="0" fontId="5" fillId="7" borderId="0" applyNumberFormat="0" applyBorder="0" applyAlignment="0" applyProtection="0">
      <alignment vertical="center"/>
    </xf>
    <xf numFmtId="0" fontId="5" fillId="8" borderId="0" applyNumberFormat="0" applyBorder="0" applyAlignment="0" applyProtection="0">
      <alignment vertical="center"/>
    </xf>
    <xf numFmtId="0" fontId="5" fillId="2" borderId="0" applyNumberFormat="0" applyBorder="0" applyAlignment="0" applyProtection="0">
      <alignment vertical="center"/>
    </xf>
    <xf numFmtId="0" fontId="5" fillId="4" borderId="0" applyNumberFormat="0" applyBorder="0" applyAlignment="0" applyProtection="0">
      <alignment vertical="center"/>
    </xf>
    <xf numFmtId="0" fontId="5" fillId="9" borderId="0" applyNumberFormat="0" applyBorder="0" applyAlignment="0" applyProtection="0">
      <alignment vertical="center"/>
    </xf>
    <xf numFmtId="0" fontId="5" fillId="6"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2" borderId="0" applyNumberFormat="0" applyBorder="0" applyAlignment="0" applyProtection="0">
      <alignment vertical="center"/>
    </xf>
    <xf numFmtId="0" fontId="7" fillId="9" borderId="0" applyNumberFormat="0" applyBorder="0" applyAlignment="0" applyProtection="0">
      <alignment vertical="center"/>
    </xf>
    <xf numFmtId="0" fontId="7" fillId="6"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43" fontId="25" fillId="0" borderId="0" applyFont="0" applyFill="0" applyBorder="0" applyAlignment="0" applyProtection="0">
      <alignment vertical="center"/>
    </xf>
    <xf numFmtId="0" fontId="8" fillId="12" borderId="0" applyNumberFormat="0" applyBorder="0" applyAlignment="0" applyProtection="0">
      <alignment vertical="center"/>
    </xf>
    <xf numFmtId="0" fontId="9" fillId="0" borderId="6" applyNumberFormat="0" applyFill="0" applyAlignment="0" applyProtection="0">
      <alignment vertical="center"/>
    </xf>
    <xf numFmtId="0" fontId="10" fillId="4" borderId="0" applyNumberFormat="0" applyBorder="0" applyAlignment="0" applyProtection="0">
      <alignment vertical="center"/>
    </xf>
    <xf numFmtId="9" fontId="26" fillId="0" borderId="0" applyFont="0" applyFill="0" applyBorder="0" applyAlignment="0" applyProtection="0">
      <alignment vertical="center"/>
    </xf>
    <xf numFmtId="0" fontId="11" fillId="11" borderId="1" applyNumberFormat="0" applyAlignment="0" applyProtection="0">
      <alignment vertical="center"/>
    </xf>
    <xf numFmtId="0" fontId="12" fillId="0" borderId="3" applyNumberFormat="0" applyFill="0" applyAlignment="0" applyProtection="0">
      <alignment vertical="center"/>
    </xf>
    <xf numFmtId="0" fontId="5" fillId="8" borderId="4" applyNumberFormat="0" applyFont="0" applyAlignment="0" applyProtection="0">
      <alignment vertical="center"/>
    </xf>
    <xf numFmtId="0" fontId="13" fillId="0" borderId="0" applyNumberFormat="0" applyFill="0" applyBorder="0" applyAlignment="0" applyProtection="0">
      <alignment vertical="center"/>
    </xf>
    <xf numFmtId="0" fontId="7" fillId="13"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10" borderId="0" applyNumberFormat="0" applyBorder="0" applyAlignment="0" applyProtection="0">
      <alignment vertical="center"/>
    </xf>
    <xf numFmtId="0" fontId="7" fillId="15" borderId="0" applyNumberFormat="0" applyBorder="0" applyAlignment="0" applyProtection="0">
      <alignment vertical="center"/>
    </xf>
    <xf numFmtId="0" fontId="7" fillId="14"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7" fillId="0" borderId="0" applyNumberFormat="0" applyFill="0" applyBorder="0" applyAlignment="0" applyProtection="0">
      <alignment vertical="center"/>
    </xf>
    <xf numFmtId="0" fontId="18" fillId="6" borderId="1" applyNumberFormat="0" applyAlignment="0" applyProtection="0">
      <alignment vertical="center"/>
    </xf>
    <xf numFmtId="0" fontId="19" fillId="11" borderId="5" applyNumberFormat="0" applyAlignment="0" applyProtection="0">
      <alignment vertical="center"/>
    </xf>
    <xf numFmtId="0" fontId="20" fillId="17" borderId="2" applyNumberFormat="0" applyAlignment="0" applyProtection="0">
      <alignment vertical="center"/>
    </xf>
    <xf numFmtId="0" fontId="21" fillId="3" borderId="0" applyNumberFormat="0" applyBorder="0" applyAlignment="0" applyProtection="0">
      <alignment vertical="center"/>
    </xf>
    <xf numFmtId="0" fontId="22" fillId="0" borderId="0" applyNumberFormat="0" applyFill="0" applyBorder="0" applyAlignment="0" applyProtection="0">
      <alignment vertical="center"/>
    </xf>
  </cellStyleXfs>
  <cellXfs count="251">
    <xf numFmtId="0" fontId="0" fillId="0" borderId="0" xfId="0">
      <alignment vertical="center"/>
    </xf>
    <xf numFmtId="0" fontId="4" fillId="0" borderId="0" xfId="0" applyFont="1" applyFill="1">
      <alignment vertical="center"/>
    </xf>
    <xf numFmtId="0" fontId="5" fillId="0" borderId="0" xfId="0" applyFont="1" applyFill="1">
      <alignment vertical="center"/>
    </xf>
    <xf numFmtId="0" fontId="5" fillId="0" borderId="0" xfId="0" applyFont="1">
      <alignment vertical="center"/>
    </xf>
    <xf numFmtId="0" fontId="4" fillId="0" borderId="10" xfId="0" applyFont="1" applyBorder="1" applyAlignment="1">
      <alignment vertical="center" wrapText="1"/>
    </xf>
    <xf numFmtId="0" fontId="4" fillId="0" borderId="10" xfId="0" applyFont="1" applyBorder="1" applyAlignment="1">
      <alignment horizontal="center" vertical="center" wrapText="1"/>
    </xf>
    <xf numFmtId="0" fontId="4" fillId="0" borderId="10"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4" fillId="0" borderId="12" xfId="0" applyFont="1" applyFill="1" applyBorder="1" applyAlignment="1">
      <alignment horizontal="center" vertical="center" wrapText="1"/>
    </xf>
    <xf numFmtId="0" fontId="4" fillId="0" borderId="10" xfId="0" applyFont="1" applyFill="1" applyBorder="1" applyAlignment="1">
      <alignment horizontal="right" vertical="center" wrapText="1"/>
    </xf>
    <xf numFmtId="0" fontId="4" fillId="0" borderId="10" xfId="0" applyFont="1" applyFill="1" applyBorder="1" applyAlignment="1">
      <alignment vertical="center" wrapText="1"/>
    </xf>
    <xf numFmtId="0" fontId="4" fillId="0" borderId="10" xfId="0" applyFont="1" applyFill="1" applyBorder="1">
      <alignment vertical="center"/>
    </xf>
    <xf numFmtId="0" fontId="4" fillId="0" borderId="11" xfId="0" applyFont="1" applyFill="1" applyBorder="1" applyAlignment="1">
      <alignment vertical="center" wrapText="1"/>
    </xf>
    <xf numFmtId="0" fontId="4" fillId="0" borderId="0" xfId="0" applyFont="1" applyFill="1" applyBorder="1" applyAlignment="1">
      <alignment vertical="center" wrapText="1"/>
    </xf>
    <xf numFmtId="49" fontId="4" fillId="0" borderId="10" xfId="0" applyNumberFormat="1" applyFont="1" applyFill="1" applyBorder="1">
      <alignment vertical="center"/>
    </xf>
    <xf numFmtId="0" fontId="4" fillId="0" borderId="0" xfId="0" applyFont="1" applyFill="1" applyAlignment="1">
      <alignment vertical="center" wrapText="1"/>
    </xf>
    <xf numFmtId="0" fontId="4" fillId="0" borderId="13" xfId="0" applyFont="1" applyFill="1" applyBorder="1" applyAlignment="1">
      <alignment vertical="center" wrapText="1"/>
    </xf>
    <xf numFmtId="0" fontId="4" fillId="0" borderId="14" xfId="0" applyFont="1" applyFill="1" applyBorder="1" applyAlignment="1">
      <alignment vertical="center" wrapText="1"/>
    </xf>
    <xf numFmtId="0" fontId="4" fillId="0" borderId="15" xfId="0" applyFont="1" applyFill="1" applyBorder="1" applyAlignment="1">
      <alignment vertical="center" wrapText="1"/>
    </xf>
    <xf numFmtId="0" fontId="4" fillId="0" borderId="16" xfId="0" applyFont="1" applyFill="1" applyBorder="1" applyAlignment="1">
      <alignment vertical="center" wrapText="1"/>
    </xf>
    <xf numFmtId="0" fontId="4" fillId="0" borderId="17" xfId="0" applyFont="1" applyFill="1" applyBorder="1" applyAlignment="1">
      <alignment vertical="center" wrapText="1"/>
    </xf>
    <xf numFmtId="0" fontId="6" fillId="0" borderId="10" xfId="0" applyFont="1" applyFill="1" applyBorder="1">
      <alignment vertical="center"/>
    </xf>
    <xf numFmtId="49" fontId="4" fillId="0" borderId="11" xfId="0" applyNumberFormat="1" applyFont="1" applyFill="1" applyBorder="1" applyAlignment="1">
      <alignment vertical="center" wrapText="1"/>
    </xf>
    <xf numFmtId="0" fontId="4" fillId="0" borderId="0" xfId="0" applyFont="1" applyFill="1" applyBorder="1" applyAlignment="1">
      <alignment vertical="center"/>
    </xf>
    <xf numFmtId="0" fontId="5" fillId="0" borderId="0" xfId="0" applyFont="1" applyAlignment="1">
      <alignment vertical="center" wrapText="1"/>
    </xf>
    <xf numFmtId="0" fontId="4" fillId="0" borderId="18" xfId="0" applyFont="1" applyFill="1" applyBorder="1" applyAlignment="1">
      <alignment horizontal="left" vertical="center" wrapText="1"/>
    </xf>
    <xf numFmtId="49" fontId="4" fillId="0" borderId="10" xfId="0" applyNumberFormat="1" applyFont="1" applyFill="1" applyBorder="1" applyAlignment="1">
      <alignment vertical="center" wrapText="1"/>
    </xf>
    <xf numFmtId="0" fontId="4" fillId="0" borderId="0" xfId="0" applyFont="1">
      <alignment vertical="center"/>
    </xf>
    <xf numFmtId="0" fontId="4" fillId="0" borderId="18" xfId="0" applyFont="1" applyFill="1" applyBorder="1" applyAlignment="1">
      <alignment vertical="center" wrapText="1"/>
    </xf>
    <xf numFmtId="0" fontId="4" fillId="0" borderId="12" xfId="0" applyFont="1" applyFill="1" applyBorder="1" applyAlignment="1">
      <alignment vertical="center" wrapText="1"/>
    </xf>
    <xf numFmtId="0" fontId="4" fillId="0" borderId="0" xfId="0" applyFont="1" applyAlignment="1">
      <alignment vertical="center" wrapText="1"/>
    </xf>
    <xf numFmtId="0" fontId="4" fillId="0" borderId="0" xfId="0" applyFont="1" applyAlignment="1">
      <alignment horizontal="left" vertical="center"/>
    </xf>
    <xf numFmtId="0" fontId="4" fillId="0" borderId="10" xfId="0" applyFont="1" applyFill="1" applyBorder="1" applyAlignment="1">
      <alignment horizontal="left" vertical="center" wrapText="1"/>
    </xf>
    <xf numFmtId="0" fontId="5" fillId="0" borderId="0" xfId="0" applyFont="1" applyAlignment="1">
      <alignment horizontal="left" vertical="center"/>
    </xf>
    <xf numFmtId="0" fontId="4" fillId="0" borderId="19" xfId="0" applyFont="1" applyBorder="1">
      <alignment vertical="center"/>
    </xf>
    <xf numFmtId="0" fontId="4" fillId="0" borderId="20" xfId="0" applyFont="1" applyBorder="1">
      <alignment vertical="center"/>
    </xf>
    <xf numFmtId="0" fontId="4" fillId="0" borderId="20" xfId="0" applyFont="1" applyFill="1" applyBorder="1">
      <alignment vertical="center"/>
    </xf>
    <xf numFmtId="0" fontId="4" fillId="0" borderId="20" xfId="0" applyFont="1" applyFill="1" applyBorder="1" applyAlignment="1">
      <alignment vertical="center" wrapText="1"/>
    </xf>
    <xf numFmtId="0" fontId="4" fillId="0" borderId="20" xfId="0" applyFont="1" applyFill="1" applyBorder="1" applyAlignment="1">
      <alignment horizontal="center" vertical="center"/>
    </xf>
    <xf numFmtId="0" fontId="4" fillId="0" borderId="20" xfId="0" applyFont="1" applyBorder="1" applyAlignment="1">
      <alignment vertical="center" wrapText="1"/>
    </xf>
    <xf numFmtId="0" fontId="4" fillId="18" borderId="20" xfId="0" applyFont="1" applyFill="1" applyBorder="1" applyAlignment="1">
      <alignment vertical="center" wrapText="1"/>
    </xf>
    <xf numFmtId="0" fontId="6" fillId="18" borderId="20" xfId="0" applyFont="1" applyFill="1" applyBorder="1" applyAlignment="1">
      <alignment vertical="center" wrapText="1"/>
    </xf>
    <xf numFmtId="0" fontId="4" fillId="0" borderId="21" xfId="0" applyFont="1" applyBorder="1">
      <alignment vertical="center"/>
    </xf>
    <xf numFmtId="0" fontId="4" fillId="0" borderId="22" xfId="0" applyFont="1" applyBorder="1">
      <alignment vertical="center"/>
    </xf>
    <xf numFmtId="0" fontId="4" fillId="0" borderId="22" xfId="0" applyFont="1" applyBorder="1" applyAlignment="1">
      <alignment horizontal="right" vertical="center"/>
    </xf>
    <xf numFmtId="0" fontId="4" fillId="0" borderId="22" xfId="0" applyFont="1" applyFill="1" applyBorder="1">
      <alignment vertical="center"/>
    </xf>
    <xf numFmtId="0" fontId="4" fillId="0" borderId="22" xfId="0" applyFont="1" applyFill="1" applyBorder="1" applyAlignment="1">
      <alignment horizontal="right" vertical="center"/>
    </xf>
    <xf numFmtId="0" fontId="4" fillId="0" borderId="22" xfId="0" applyFont="1" applyFill="1" applyBorder="1" applyAlignment="1">
      <alignment horizontal="center" vertical="center"/>
    </xf>
    <xf numFmtId="0" fontId="4" fillId="0" borderId="22" xfId="0" applyFont="1" applyFill="1" applyBorder="1" applyAlignment="1">
      <alignment vertical="center" wrapText="1"/>
    </xf>
    <xf numFmtId="0" fontId="4" fillId="0" borderId="23" xfId="0" applyFont="1" applyBorder="1" applyAlignment="1">
      <alignment vertical="center" wrapText="1"/>
    </xf>
    <xf numFmtId="0" fontId="4" fillId="0" borderId="24" xfId="0" applyFont="1" applyBorder="1" applyAlignment="1">
      <alignment horizontal="center" vertical="center"/>
    </xf>
    <xf numFmtId="0" fontId="4" fillId="0" borderId="25" xfId="0" applyFont="1" applyBorder="1">
      <alignment vertical="center"/>
    </xf>
    <xf numFmtId="0" fontId="4" fillId="0" borderId="25" xfId="0" applyFont="1" applyBorder="1" applyAlignment="1">
      <alignment horizontal="right" vertical="center"/>
    </xf>
    <xf numFmtId="0" fontId="4" fillId="0" borderId="25" xfId="0" applyFont="1" applyFill="1" applyBorder="1" applyAlignment="1">
      <alignment horizontal="right" vertical="center"/>
    </xf>
    <xf numFmtId="0" fontId="4" fillId="0" borderId="25" xfId="0" applyFont="1" applyFill="1" applyBorder="1">
      <alignment vertical="center"/>
    </xf>
    <xf numFmtId="0" fontId="4" fillId="0" borderId="25" xfId="0" applyFont="1" applyBorder="1" applyAlignment="1">
      <alignment vertical="center" wrapText="1"/>
    </xf>
    <xf numFmtId="0" fontId="4" fillId="0" borderId="26" xfId="0" applyFont="1" applyBorder="1">
      <alignment vertical="center"/>
    </xf>
    <xf numFmtId="0" fontId="4" fillId="0" borderId="0" xfId="0" applyFont="1" applyFill="1" applyBorder="1" applyAlignment="1">
      <alignment horizontal="center" vertical="center"/>
    </xf>
    <xf numFmtId="0" fontId="4" fillId="0" borderId="0" xfId="0" applyFont="1" applyFill="1" applyBorder="1">
      <alignment vertical="center"/>
    </xf>
    <xf numFmtId="0" fontId="4" fillId="0" borderId="0" xfId="0" applyFont="1" applyFill="1" applyBorder="1" applyAlignment="1">
      <alignment horizontal="right" vertical="center"/>
    </xf>
    <xf numFmtId="0" fontId="4" fillId="0" borderId="0" xfId="0" applyFont="1" applyFill="1" applyAlignment="1">
      <alignment horizontal="right" vertical="center"/>
    </xf>
    <xf numFmtId="0" fontId="4" fillId="0" borderId="20" xfId="0" applyFont="1" applyBorder="1" applyAlignment="1">
      <alignment horizontal="right" vertical="center"/>
    </xf>
    <xf numFmtId="0" fontId="4" fillId="0" borderId="20" xfId="0" applyFont="1" applyFill="1" applyBorder="1" applyAlignment="1">
      <alignment horizontal="right" vertical="center"/>
    </xf>
    <xf numFmtId="0" fontId="4" fillId="0" borderId="27" xfId="0" applyFont="1" applyBorder="1" applyAlignment="1">
      <alignment vertical="center" wrapText="1"/>
    </xf>
    <xf numFmtId="0" fontId="4" fillId="0" borderId="19" xfId="0" applyFont="1" applyFill="1" applyBorder="1">
      <alignment vertical="center"/>
    </xf>
    <xf numFmtId="0" fontId="4" fillId="0" borderId="20"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2" fillId="0" borderId="0" xfId="0" applyFont="1">
      <alignment vertical="center"/>
    </xf>
    <xf numFmtId="0" fontId="23" fillId="0" borderId="0" xfId="0" applyFont="1">
      <alignment vertical="center"/>
    </xf>
    <xf numFmtId="0" fontId="24" fillId="0" borderId="0" xfId="0" applyFont="1">
      <alignment vertical="center"/>
    </xf>
    <xf numFmtId="0" fontId="24" fillId="0" borderId="20" xfId="0" applyFont="1" applyBorder="1">
      <alignment vertical="center"/>
    </xf>
    <xf numFmtId="0" fontId="4" fillId="0" borderId="20" xfId="0" applyFont="1" applyBorder="1" applyAlignment="1">
      <alignment vertical="center"/>
    </xf>
    <xf numFmtId="49" fontId="4" fillId="0" borderId="20" xfId="0" applyNumberFormat="1" applyFont="1" applyBorder="1">
      <alignment vertical="center"/>
    </xf>
    <xf numFmtId="10" fontId="4" fillId="0" borderId="20" xfId="0" applyNumberFormat="1" applyFont="1" applyBorder="1">
      <alignment vertical="center"/>
    </xf>
    <xf numFmtId="0" fontId="5" fillId="0" borderId="0" xfId="0" applyFont="1" applyFill="1" applyAlignment="1">
      <alignment horizontal="left" vertical="center"/>
    </xf>
    <xf numFmtId="49" fontId="5" fillId="0" borderId="0" xfId="0" applyNumberFormat="1" applyFont="1" applyFill="1">
      <alignment vertical="center"/>
    </xf>
    <xf numFmtId="0" fontId="5" fillId="0" borderId="0" xfId="0" applyFont="1" applyFill="1" applyAlignment="1">
      <alignment vertical="center" wrapText="1"/>
    </xf>
    <xf numFmtId="0" fontId="4" fillId="0" borderId="28" xfId="0" applyFont="1" applyFill="1" applyBorder="1">
      <alignment vertical="center"/>
    </xf>
    <xf numFmtId="0" fontId="4" fillId="0" borderId="29" xfId="0" applyFont="1" applyFill="1" applyBorder="1">
      <alignment vertical="center"/>
    </xf>
    <xf numFmtId="0" fontId="4" fillId="0" borderId="23" xfId="0" applyFont="1" applyFill="1" applyBorder="1" applyAlignment="1">
      <alignment horizontal="left" vertical="center"/>
    </xf>
    <xf numFmtId="0" fontId="4" fillId="0" borderId="26" xfId="0" applyFont="1" applyFill="1" applyBorder="1" applyAlignment="1">
      <alignment horizontal="right" vertical="center"/>
    </xf>
    <xf numFmtId="0" fontId="4" fillId="0" borderId="30" xfId="0" applyFont="1" applyFill="1" applyBorder="1" applyAlignment="1">
      <alignment vertical="center" wrapText="1"/>
    </xf>
    <xf numFmtId="0" fontId="4" fillId="0" borderId="31" xfId="0" applyFont="1" applyFill="1" applyBorder="1">
      <alignment vertical="center"/>
    </xf>
    <xf numFmtId="0" fontId="4" fillId="0" borderId="24" xfId="0" applyFont="1" applyBorder="1">
      <alignment vertical="center"/>
    </xf>
    <xf numFmtId="0" fontId="4" fillId="0" borderId="27" xfId="0" applyFont="1" applyFill="1" applyBorder="1" applyAlignment="1">
      <alignment horizontal="left" vertical="center" wrapText="1"/>
    </xf>
    <xf numFmtId="0" fontId="4" fillId="0" borderId="32" xfId="0" applyFont="1" applyBorder="1">
      <alignment vertical="center"/>
    </xf>
    <xf numFmtId="0" fontId="4" fillId="0" borderId="32" xfId="0" applyFont="1" applyFill="1" applyBorder="1" applyAlignment="1">
      <alignment horizontal="center" vertical="center"/>
    </xf>
    <xf numFmtId="0" fontId="4" fillId="0" borderId="29" xfId="0" applyFont="1" applyBorder="1">
      <alignment vertical="center"/>
    </xf>
    <xf numFmtId="0" fontId="4" fillId="0" borderId="27" xfId="0" applyFont="1" applyFill="1" applyBorder="1" applyAlignment="1">
      <alignment vertical="center" wrapText="1"/>
    </xf>
    <xf numFmtId="0" fontId="4" fillId="0" borderId="24" xfId="0" applyFont="1" applyFill="1" applyBorder="1">
      <alignment vertical="center"/>
    </xf>
    <xf numFmtId="0" fontId="4" fillId="0" borderId="26" xfId="0" applyFont="1" applyFill="1" applyBorder="1">
      <alignment vertical="center"/>
    </xf>
    <xf numFmtId="0" fontId="4" fillId="0" borderId="33" xfId="0" applyFont="1" applyBorder="1">
      <alignment vertical="center"/>
    </xf>
    <xf numFmtId="0" fontId="4" fillId="0" borderId="34" xfId="0" applyFont="1" applyBorder="1">
      <alignment vertical="center"/>
    </xf>
    <xf numFmtId="0" fontId="4" fillId="0" borderId="34" xfId="0" applyFont="1" applyBorder="1" applyAlignment="1">
      <alignment horizontal="right" vertical="center"/>
    </xf>
    <xf numFmtId="0" fontId="4" fillId="0" borderId="35" xfId="0" applyFont="1" applyFill="1" applyBorder="1" applyAlignment="1">
      <alignment horizontal="left" vertical="center" wrapText="1"/>
    </xf>
    <xf numFmtId="0" fontId="4" fillId="0" borderId="33" xfId="0" applyFont="1" applyFill="1" applyBorder="1">
      <alignment vertical="center"/>
    </xf>
    <xf numFmtId="0" fontId="4" fillId="0" borderId="34" xfId="0" applyFont="1" applyFill="1" applyBorder="1" applyAlignment="1">
      <alignment horizontal="right" vertical="center"/>
    </xf>
    <xf numFmtId="0" fontId="4" fillId="0" borderId="34" xfId="0" applyFont="1" applyFill="1" applyBorder="1">
      <alignment vertical="center"/>
    </xf>
    <xf numFmtId="0" fontId="4" fillId="0" borderId="34" xfId="0" applyFont="1" applyFill="1" applyBorder="1" applyAlignment="1">
      <alignment vertical="center" wrapText="1"/>
    </xf>
    <xf numFmtId="0" fontId="4" fillId="0" borderId="35" xfId="0" applyFont="1" applyFill="1" applyBorder="1" applyAlignment="1">
      <alignment vertical="center" wrapText="1"/>
    </xf>
    <xf numFmtId="0" fontId="4" fillId="0" borderId="36" xfId="0" applyFont="1" applyBorder="1">
      <alignment vertical="center"/>
    </xf>
    <xf numFmtId="0" fontId="4" fillId="0" borderId="34" xfId="0" applyFont="1" applyBorder="1" applyAlignment="1">
      <alignment vertical="center" wrapText="1"/>
    </xf>
    <xf numFmtId="0" fontId="4" fillId="0" borderId="35" xfId="0" applyFont="1" applyBorder="1" applyAlignment="1">
      <alignment vertical="center" wrapText="1"/>
    </xf>
    <xf numFmtId="0" fontId="4" fillId="0" borderId="25" xfId="0" applyFont="1" applyFill="1" applyBorder="1" applyAlignment="1">
      <alignment vertical="center" wrapText="1"/>
    </xf>
    <xf numFmtId="0" fontId="4" fillId="0" borderId="25" xfId="0" applyFont="1" applyFill="1" applyBorder="1" applyAlignment="1">
      <alignment horizontal="center" vertical="center"/>
    </xf>
    <xf numFmtId="0" fontId="4" fillId="0" borderId="25" xfId="0" applyFont="1" applyBorder="1" applyAlignment="1">
      <alignment horizontal="center" vertical="center" wrapText="1"/>
    </xf>
    <xf numFmtId="0" fontId="4" fillId="0" borderId="26" xfId="0" applyFont="1" applyBorder="1" applyAlignment="1">
      <alignment horizontal="center" vertical="center"/>
    </xf>
    <xf numFmtId="0" fontId="4" fillId="0" borderId="24" xfId="0" applyFont="1" applyBorder="1" applyAlignment="1">
      <alignment vertical="center" wrapText="1"/>
    </xf>
    <xf numFmtId="0" fontId="4" fillId="0" borderId="25" xfId="0" applyFont="1" applyBorder="1" applyAlignment="1">
      <alignment horizontal="center" vertical="center"/>
    </xf>
    <xf numFmtId="0" fontId="4" fillId="0" borderId="26" xfId="0" applyFont="1" applyFill="1" applyBorder="1" applyAlignment="1">
      <alignment horizontal="center" vertical="center"/>
    </xf>
    <xf numFmtId="0" fontId="4" fillId="0" borderId="24" xfId="0" applyFont="1" applyFill="1" applyBorder="1" applyAlignment="1">
      <alignment horizontal="center" vertical="center"/>
    </xf>
    <xf numFmtId="0" fontId="4" fillId="0" borderId="25" xfId="0" applyFont="1" applyFill="1" applyBorder="1" applyAlignment="1">
      <alignment horizontal="center" vertical="center" wrapText="1"/>
    </xf>
    <xf numFmtId="0" fontId="4" fillId="0" borderId="29" xfId="0" applyFont="1" applyBorder="1" applyAlignment="1">
      <alignment horizontal="center" vertical="center"/>
    </xf>
    <xf numFmtId="0" fontId="4" fillId="0" borderId="0" xfId="0" applyFont="1" applyAlignment="1">
      <alignment horizontal="center" vertical="center"/>
    </xf>
    <xf numFmtId="0" fontId="1" fillId="0" borderId="0" xfId="0" applyFont="1">
      <alignment vertical="center"/>
    </xf>
    <xf numFmtId="0" fontId="27" fillId="0" borderId="20" xfId="0" applyFont="1" applyBorder="1" applyAlignment="1">
      <alignment horizontal="right" vertical="center" wrapText="1"/>
    </xf>
    <xf numFmtId="3" fontId="27" fillId="0" borderId="20" xfId="0" applyNumberFormat="1" applyFont="1" applyBorder="1" applyAlignment="1">
      <alignment horizontal="right" vertical="center" wrapText="1"/>
    </xf>
    <xf numFmtId="4" fontId="27" fillId="0" borderId="20" xfId="0" applyNumberFormat="1" applyFont="1" applyBorder="1" applyAlignment="1">
      <alignment horizontal="right" vertical="center" wrapText="1"/>
    </xf>
    <xf numFmtId="0" fontId="27" fillId="0" borderId="34" xfId="0" applyFont="1" applyBorder="1" applyAlignment="1">
      <alignment horizontal="right" vertical="center" wrapText="1"/>
    </xf>
    <xf numFmtId="0" fontId="27" fillId="0" borderId="33" xfId="0" applyFont="1" applyBorder="1" applyAlignment="1">
      <alignment horizontal="center" vertical="center" wrapText="1"/>
    </xf>
    <xf numFmtId="10" fontId="27" fillId="0" borderId="35" xfId="0" applyNumberFormat="1" applyFont="1" applyBorder="1" applyAlignment="1">
      <alignment horizontal="right" vertical="center" wrapText="1"/>
    </xf>
    <xf numFmtId="0" fontId="27" fillId="0" borderId="19" xfId="0" applyFont="1" applyBorder="1" applyAlignment="1">
      <alignment horizontal="center" vertical="center" wrapText="1"/>
    </xf>
    <xf numFmtId="10" fontId="27" fillId="0" borderId="27" xfId="0" applyNumberFormat="1" applyFont="1" applyBorder="1" applyAlignment="1">
      <alignment horizontal="right" vertical="center" wrapText="1"/>
    </xf>
    <xf numFmtId="0" fontId="27" fillId="0" borderId="21" xfId="0" applyFont="1" applyBorder="1" applyAlignment="1">
      <alignment horizontal="center" vertical="center" wrapText="1"/>
    </xf>
    <xf numFmtId="0" fontId="27" fillId="0" borderId="22" xfId="0" applyFont="1" applyBorder="1" applyAlignment="1">
      <alignment horizontal="right" vertical="center" wrapText="1"/>
    </xf>
    <xf numFmtId="4" fontId="27" fillId="0" borderId="22" xfId="0" applyNumberFormat="1" applyFont="1" applyBorder="1" applyAlignment="1">
      <alignment horizontal="right" vertical="center" wrapText="1"/>
    </xf>
    <xf numFmtId="3" fontId="27" fillId="0" borderId="22" xfId="0" applyNumberFormat="1" applyFont="1" applyBorder="1" applyAlignment="1">
      <alignment horizontal="right" vertical="center" wrapText="1"/>
    </xf>
    <xf numFmtId="10" fontId="27" fillId="0" borderId="23" xfId="0" applyNumberFormat="1" applyFont="1" applyBorder="1" applyAlignment="1">
      <alignment horizontal="right" vertical="center" wrapText="1"/>
    </xf>
    <xf numFmtId="0" fontId="27" fillId="0" borderId="40" xfId="0" applyFont="1" applyBorder="1" applyAlignment="1">
      <alignment horizontal="center" vertical="center" wrapText="1"/>
    </xf>
    <xf numFmtId="176" fontId="27" fillId="0" borderId="41" xfId="19" applyNumberFormat="1" applyFont="1" applyBorder="1" applyAlignment="1">
      <alignment horizontal="right" vertical="center" wrapText="1"/>
    </xf>
    <xf numFmtId="177" fontId="27" fillId="0" borderId="41" xfId="23" applyNumberFormat="1" applyFont="1" applyBorder="1" applyAlignment="1">
      <alignment horizontal="right" vertical="center" wrapText="1"/>
    </xf>
    <xf numFmtId="43" fontId="27" fillId="0" borderId="41" xfId="19" applyNumberFormat="1" applyFont="1" applyBorder="1" applyAlignment="1">
      <alignment horizontal="right" vertical="center" wrapText="1"/>
    </xf>
    <xf numFmtId="176" fontId="27" fillId="0" borderId="42" xfId="19" applyNumberFormat="1" applyFont="1" applyBorder="1" applyAlignment="1">
      <alignment horizontal="right" vertical="center" wrapText="1"/>
    </xf>
    <xf numFmtId="0" fontId="27" fillId="0" borderId="43" xfId="0" applyFont="1" applyBorder="1" applyAlignment="1">
      <alignment horizontal="center" vertical="center" wrapText="1"/>
    </xf>
    <xf numFmtId="0" fontId="27" fillId="0" borderId="44" xfId="0" applyFont="1" applyBorder="1" applyAlignment="1">
      <alignment horizontal="center" vertical="center" wrapText="1"/>
    </xf>
    <xf numFmtId="0" fontId="27" fillId="0" borderId="43" xfId="0" applyFont="1" applyBorder="1" applyAlignment="1">
      <alignment horizontal="center" vertical="top" wrapText="1"/>
    </xf>
    <xf numFmtId="0" fontId="27" fillId="0" borderId="44" xfId="0" applyFont="1" applyBorder="1" applyAlignment="1">
      <alignment horizontal="center" vertical="top" wrapText="1"/>
    </xf>
    <xf numFmtId="0" fontId="27" fillId="0" borderId="25" xfId="0" applyFont="1" applyBorder="1" applyAlignment="1">
      <alignment horizontal="center" vertical="top" wrapText="1"/>
    </xf>
    <xf numFmtId="0" fontId="27" fillId="0" borderId="26" xfId="0" applyFont="1" applyBorder="1" applyAlignment="1">
      <alignment horizontal="center" vertical="top" wrapText="1"/>
    </xf>
    <xf numFmtId="0" fontId="27" fillId="0" borderId="45" xfId="0" applyFont="1" applyBorder="1" applyAlignment="1">
      <alignment horizontal="center" vertical="top" wrapText="1"/>
    </xf>
    <xf numFmtId="0" fontId="27" fillId="0" borderId="46" xfId="0" applyFont="1" applyBorder="1" applyAlignment="1">
      <alignment horizontal="center" vertical="top" wrapText="1"/>
    </xf>
    <xf numFmtId="0" fontId="4" fillId="0" borderId="0" xfId="0" applyFont="1" applyBorder="1" applyAlignment="1">
      <alignment vertical="center" wrapText="1"/>
    </xf>
    <xf numFmtId="0" fontId="27" fillId="0" borderId="20" xfId="0" applyFont="1" applyFill="1" applyBorder="1" applyAlignment="1">
      <alignment horizontal="right" vertical="center" wrapText="1"/>
    </xf>
    <xf numFmtId="3" fontId="27" fillId="0" borderId="20" xfId="0" applyNumberFormat="1" applyFont="1" applyFill="1" applyBorder="1" applyAlignment="1">
      <alignment horizontal="right" vertical="center" wrapText="1"/>
    </xf>
    <xf numFmtId="0" fontId="27" fillId="0" borderId="22" xfId="0" applyFont="1" applyFill="1" applyBorder="1" applyAlignment="1">
      <alignment horizontal="right" vertical="center" wrapText="1"/>
    </xf>
    <xf numFmtId="0" fontId="27" fillId="19" borderId="20" xfId="0" applyFont="1" applyFill="1" applyBorder="1" applyAlignment="1">
      <alignment horizontal="right" vertical="center" wrapText="1"/>
    </xf>
    <xf numFmtId="0" fontId="27" fillId="19" borderId="22" xfId="0" applyFont="1" applyFill="1" applyBorder="1" applyAlignment="1">
      <alignment horizontal="right" vertical="center" wrapText="1"/>
    </xf>
    <xf numFmtId="0" fontId="27" fillId="19" borderId="34" xfId="0" applyFont="1" applyFill="1" applyBorder="1" applyAlignment="1">
      <alignment horizontal="right" vertical="center" wrapText="1"/>
    </xf>
    <xf numFmtId="0" fontId="27" fillId="0" borderId="34" xfId="0" applyFont="1" applyFill="1" applyBorder="1" applyAlignment="1">
      <alignment horizontal="right" vertical="center" wrapText="1"/>
    </xf>
    <xf numFmtId="0" fontId="0" fillId="0" borderId="0" xfId="0" applyFill="1" applyAlignment="1">
      <alignment horizontal="right" vertical="top" wrapText="1"/>
    </xf>
    <xf numFmtId="0" fontId="0" fillId="0" borderId="0" xfId="0" applyAlignment="1">
      <alignment horizontal="right" vertical="top" wrapText="1"/>
    </xf>
    <xf numFmtId="0" fontId="30" fillId="0" borderId="0" xfId="0" applyFont="1">
      <alignment vertical="center"/>
    </xf>
    <xf numFmtId="0" fontId="31" fillId="0" borderId="16" xfId="0" applyFont="1" applyBorder="1" applyAlignment="1">
      <alignment horizontal="center" vertical="center" wrapText="1"/>
    </xf>
    <xf numFmtId="0" fontId="31" fillId="0" borderId="47" xfId="0" applyFont="1" applyBorder="1" applyAlignment="1">
      <alignment horizontal="center" vertical="center" wrapText="1"/>
    </xf>
    <xf numFmtId="3" fontId="31" fillId="0" borderId="16" xfId="0" applyNumberFormat="1" applyFont="1" applyBorder="1" applyAlignment="1">
      <alignment horizontal="center" vertical="top" wrapText="1"/>
    </xf>
    <xf numFmtId="43" fontId="31" fillId="0" borderId="47" xfId="19" applyFont="1" applyBorder="1" applyAlignment="1">
      <alignment horizontal="center" vertical="top" wrapText="1"/>
    </xf>
    <xf numFmtId="3" fontId="31" fillId="0" borderId="47" xfId="0" applyNumberFormat="1" applyFont="1" applyBorder="1" applyAlignment="1">
      <alignment horizontal="center" vertical="top" wrapText="1"/>
    </xf>
    <xf numFmtId="0" fontId="31" fillId="0" borderId="47" xfId="0" applyFont="1" applyBorder="1" applyAlignment="1">
      <alignment horizontal="center" vertical="top" wrapText="1"/>
    </xf>
    <xf numFmtId="3" fontId="31" fillId="0" borderId="47" xfId="0" applyNumberFormat="1" applyFont="1" applyBorder="1" applyAlignment="1">
      <alignment horizontal="right" vertical="top" wrapText="1"/>
    </xf>
    <xf numFmtId="0" fontId="31" fillId="0" borderId="47" xfId="0" applyFont="1" applyBorder="1" applyAlignment="1">
      <alignment horizontal="right" vertical="top" wrapText="1"/>
    </xf>
    <xf numFmtId="176" fontId="31" fillId="0" borderId="47" xfId="19" applyNumberFormat="1" applyFont="1" applyBorder="1" applyAlignment="1">
      <alignment horizontal="right" vertical="center" wrapText="1"/>
    </xf>
    <xf numFmtId="176" fontId="31" fillId="0" borderId="47" xfId="19" applyNumberFormat="1" applyFont="1" applyBorder="1" applyAlignment="1">
      <alignment horizontal="right" vertical="top" wrapText="1"/>
    </xf>
    <xf numFmtId="0" fontId="31" fillId="0" borderId="47" xfId="0" applyFont="1" applyBorder="1" applyAlignment="1">
      <alignment horizontal="right" vertical="center" wrapText="1"/>
    </xf>
    <xf numFmtId="3" fontId="31" fillId="0" borderId="47" xfId="0" applyNumberFormat="1" applyFont="1" applyBorder="1" applyAlignment="1">
      <alignment horizontal="right" vertical="center" wrapText="1"/>
    </xf>
    <xf numFmtId="0" fontId="31" fillId="0" borderId="0" xfId="0" applyFont="1" applyAlignment="1">
      <alignment vertical="center"/>
    </xf>
    <xf numFmtId="0" fontId="31" fillId="0" borderId="0" xfId="0" applyFont="1">
      <alignment vertical="center"/>
    </xf>
    <xf numFmtId="0" fontId="31" fillId="0" borderId="44" xfId="0" applyFont="1" applyBorder="1">
      <alignment vertical="center"/>
    </xf>
    <xf numFmtId="0" fontId="31" fillId="0" borderId="18" xfId="0" applyFont="1" applyBorder="1" applyAlignment="1">
      <alignment horizontal="center" vertical="center" wrapText="1"/>
    </xf>
    <xf numFmtId="0" fontId="31" fillId="0" borderId="48" xfId="0" applyFont="1" applyBorder="1" applyAlignment="1">
      <alignment horizontal="center" vertical="center" wrapText="1"/>
    </xf>
    <xf numFmtId="0" fontId="0" fillId="0" borderId="0" xfId="0" applyFill="1" applyAlignment="1">
      <alignment horizontal="left" vertical="center" wrapText="1"/>
    </xf>
    <xf numFmtId="0" fontId="4" fillId="0" borderId="22" xfId="0" applyFont="1" applyFill="1" applyBorder="1" applyAlignment="1">
      <alignment horizontal="center" vertical="center"/>
    </xf>
    <xf numFmtId="0" fontId="4" fillId="0" borderId="54"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0" xfId="0" applyFont="1" applyFill="1" applyBorder="1" applyAlignment="1">
      <alignment horizontal="left" vertical="center" wrapText="1"/>
    </xf>
    <xf numFmtId="0" fontId="4" fillId="0" borderId="58" xfId="0" applyFont="1" applyFill="1" applyBorder="1" applyAlignment="1">
      <alignment horizontal="left" vertical="center" wrapText="1"/>
    </xf>
    <xf numFmtId="0" fontId="4" fillId="0" borderId="59" xfId="0" applyFont="1" applyFill="1" applyBorder="1" applyAlignment="1">
      <alignment horizontal="left" vertical="center" wrapText="1"/>
    </xf>
    <xf numFmtId="0" fontId="4" fillId="0" borderId="22" xfId="0" applyFont="1" applyBorder="1" applyAlignment="1">
      <alignment horizontal="center" vertical="center"/>
    </xf>
    <xf numFmtId="0" fontId="4" fillId="0" borderId="34" xfId="0" applyFont="1" applyBorder="1" applyAlignment="1">
      <alignment horizontal="center" vertical="center"/>
    </xf>
    <xf numFmtId="0" fontId="4" fillId="0" borderId="22" xfId="0" applyFont="1" applyFill="1" applyBorder="1" applyAlignment="1">
      <alignment horizontal="center" vertical="center" wrapText="1"/>
    </xf>
    <xf numFmtId="0" fontId="4" fillId="0" borderId="54" xfId="0" applyFont="1" applyFill="1" applyBorder="1" applyAlignment="1">
      <alignment horizontal="center" vertical="center" wrapText="1"/>
    </xf>
    <xf numFmtId="0" fontId="4" fillId="0" borderId="34" xfId="0" applyFont="1" applyFill="1" applyBorder="1" applyAlignment="1">
      <alignment horizontal="center" vertical="center" wrapText="1"/>
    </xf>
    <xf numFmtId="0" fontId="4" fillId="0" borderId="21" xfId="0" applyFont="1" applyBorder="1" applyAlignment="1">
      <alignment horizontal="center" vertical="center" wrapText="1"/>
    </xf>
    <xf numFmtId="0" fontId="4" fillId="0" borderId="33" xfId="0" applyFont="1" applyBorder="1" applyAlignment="1">
      <alignment horizontal="center" vertical="center" wrapText="1"/>
    </xf>
    <xf numFmtId="0" fontId="4" fillId="0" borderId="54" xfId="0" applyFont="1" applyBorder="1" applyAlignment="1">
      <alignment horizontal="center" vertical="center"/>
    </xf>
    <xf numFmtId="0" fontId="4" fillId="0" borderId="28" xfId="0" applyFont="1" applyFill="1" applyBorder="1" applyAlignment="1">
      <alignment horizontal="center" vertical="center"/>
    </xf>
    <xf numFmtId="0" fontId="4" fillId="0" borderId="55"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52" xfId="0" applyFont="1" applyBorder="1" applyAlignment="1">
      <alignment horizontal="center" vertical="center" wrapText="1"/>
    </xf>
    <xf numFmtId="0" fontId="4" fillId="0" borderId="37"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57" xfId="0" applyFont="1" applyBorder="1" applyAlignment="1">
      <alignment horizontal="center" vertical="center" wrapText="1"/>
    </xf>
    <xf numFmtId="0" fontId="4" fillId="0" borderId="56" xfId="0" applyFont="1" applyBorder="1" applyAlignment="1">
      <alignment horizontal="center" vertical="center" wrapText="1"/>
    </xf>
    <xf numFmtId="0" fontId="4" fillId="0" borderId="60" xfId="0" applyFont="1" applyBorder="1" applyAlignment="1">
      <alignment horizontal="center" vertical="center" wrapText="1"/>
    </xf>
    <xf numFmtId="0" fontId="4" fillId="0" borderId="61" xfId="0" applyFont="1" applyBorder="1">
      <alignment vertical="center"/>
    </xf>
    <xf numFmtId="0" fontId="4" fillId="0" borderId="62" xfId="0" applyFont="1" applyBorder="1">
      <alignment vertical="center"/>
    </xf>
    <xf numFmtId="0" fontId="4" fillId="0" borderId="54" xfId="0" applyFont="1" applyFill="1" applyBorder="1" applyAlignment="1">
      <alignment horizontal="left" vertical="center" wrapText="1"/>
    </xf>
    <xf numFmtId="0" fontId="4" fillId="0" borderId="34" xfId="0" applyFont="1" applyFill="1" applyBorder="1" applyAlignment="1">
      <alignment horizontal="left" vertical="center" wrapText="1"/>
    </xf>
    <xf numFmtId="0" fontId="4" fillId="0" borderId="22" xfId="0" applyFont="1" applyFill="1" applyBorder="1" applyAlignment="1">
      <alignment horizontal="left" vertical="center" wrapText="1"/>
    </xf>
    <xf numFmtId="0" fontId="4" fillId="0" borderId="21" xfId="0" applyFont="1" applyBorder="1" applyAlignment="1">
      <alignment horizontal="center" vertical="center"/>
    </xf>
    <xf numFmtId="0" fontId="4" fillId="0" borderId="56" xfId="0" applyFont="1" applyBorder="1" applyAlignment="1">
      <alignment horizontal="center" vertical="center"/>
    </xf>
    <xf numFmtId="0" fontId="4" fillId="0" borderId="33" xfId="0" applyFont="1" applyBorder="1" applyAlignment="1">
      <alignment horizontal="center" vertical="center"/>
    </xf>
    <xf numFmtId="0" fontId="4" fillId="0" borderId="2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8" xfId="0" applyFont="1" applyBorder="1" applyAlignment="1">
      <alignment horizontal="center" vertical="center"/>
    </xf>
    <xf numFmtId="0" fontId="4" fillId="0" borderId="37" xfId="0" applyFont="1" applyBorder="1" applyAlignment="1">
      <alignment horizontal="center" vertical="center"/>
    </xf>
    <xf numFmtId="0" fontId="4" fillId="0" borderId="39" xfId="0" applyFont="1" applyBorder="1" applyAlignment="1">
      <alignment horizontal="center" vertical="center"/>
    </xf>
    <xf numFmtId="0" fontId="4" fillId="0" borderId="52"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60"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38" xfId="0" applyFont="1" applyFill="1" applyBorder="1" applyAlignment="1">
      <alignment horizontal="center" vertical="center"/>
    </xf>
    <xf numFmtId="0" fontId="4" fillId="0" borderId="39" xfId="0" applyFont="1" applyFill="1" applyBorder="1" applyAlignment="1">
      <alignment horizontal="center" vertical="center"/>
    </xf>
    <xf numFmtId="0" fontId="4" fillId="0" borderId="18" xfId="0" applyFont="1" applyBorder="1" applyAlignment="1">
      <alignment horizontal="left" vertical="center" wrapText="1"/>
    </xf>
    <xf numFmtId="0" fontId="4" fillId="0" borderId="16" xfId="0" applyFont="1" applyBorder="1" applyAlignment="1">
      <alignment horizontal="left" vertical="center" wrapText="1"/>
    </xf>
    <xf numFmtId="0" fontId="4" fillId="0" borderId="18"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16" xfId="0" applyFont="1" applyFill="1" applyBorder="1" applyAlignment="1">
      <alignment horizontal="left" vertical="center" wrapText="1"/>
    </xf>
    <xf numFmtId="0" fontId="4" fillId="0" borderId="12" xfId="0" applyFont="1" applyFill="1" applyBorder="1" applyAlignment="1">
      <alignment horizontal="left" vertical="center" wrapText="1"/>
    </xf>
    <xf numFmtId="0" fontId="4" fillId="0" borderId="12" xfId="0" applyFont="1" applyFill="1" applyBorder="1" applyAlignment="1">
      <alignment horizontal="left" vertical="center"/>
    </xf>
    <xf numFmtId="0" fontId="4" fillId="0" borderId="49" xfId="0" applyFont="1" applyFill="1" applyBorder="1" applyAlignment="1">
      <alignment horizontal="left" vertical="center" wrapText="1"/>
    </xf>
    <xf numFmtId="0" fontId="4" fillId="0" borderId="17" xfId="0" applyFont="1" applyBorder="1" applyAlignment="1">
      <alignment horizontal="left" vertical="center" wrapText="1"/>
    </xf>
    <xf numFmtId="0" fontId="4" fillId="0" borderId="18"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4" fillId="0" borderId="0" xfId="0" applyFont="1" applyBorder="1" applyAlignment="1">
      <alignment horizontal="left" vertical="center"/>
    </xf>
    <xf numFmtId="0" fontId="27" fillId="0" borderId="43" xfId="0" applyFont="1" applyBorder="1" applyAlignment="1">
      <alignment horizontal="left" vertical="center" wrapText="1"/>
    </xf>
    <xf numFmtId="0" fontId="27" fillId="0" borderId="0" xfId="0" applyFont="1" applyBorder="1" applyAlignment="1">
      <alignment horizontal="left" vertical="center" wrapText="1"/>
    </xf>
    <xf numFmtId="0" fontId="27" fillId="0" borderId="49" xfId="0" applyFont="1" applyBorder="1" applyAlignment="1">
      <alignment horizontal="center" vertical="top" wrapText="1"/>
    </xf>
    <xf numFmtId="0" fontId="27" fillId="0" borderId="50" xfId="0" applyFont="1" applyBorder="1" applyAlignment="1">
      <alignment horizontal="center" vertical="top" wrapText="1"/>
    </xf>
    <xf numFmtId="0" fontId="27" fillId="0" borderId="37" xfId="0" applyFont="1" applyBorder="1" applyAlignment="1">
      <alignment horizontal="center" vertical="top" wrapText="1"/>
    </xf>
    <xf numFmtId="0" fontId="27" fillId="0" borderId="39" xfId="0" applyFont="1" applyBorder="1" applyAlignment="1">
      <alignment horizontal="center" vertical="top" wrapText="1"/>
    </xf>
    <xf numFmtId="0" fontId="4" fillId="0" borderId="51" xfId="0" applyFont="1" applyBorder="1" applyAlignment="1">
      <alignment horizontal="left" vertical="center" wrapText="1"/>
    </xf>
    <xf numFmtId="0" fontId="4" fillId="0" borderId="0" xfId="0" applyFont="1" applyAlignment="1">
      <alignment horizontal="left" vertical="center"/>
    </xf>
    <xf numFmtId="0" fontId="4" fillId="0" borderId="20" xfId="0" applyFont="1" applyBorder="1" applyAlignment="1">
      <alignment horizontal="center" vertical="center"/>
    </xf>
    <xf numFmtId="0" fontId="31" fillId="0" borderId="11" xfId="0" applyFont="1" applyBorder="1" applyAlignment="1">
      <alignment vertical="top" wrapText="1"/>
    </xf>
    <xf numFmtId="0" fontId="31" fillId="0" borderId="63" xfId="0" applyFont="1" applyBorder="1" applyAlignment="1">
      <alignment vertical="top" wrapText="1"/>
    </xf>
    <xf numFmtId="0" fontId="31" fillId="0" borderId="64" xfId="0" applyFont="1" applyBorder="1" applyAlignment="1">
      <alignment vertical="top" wrapText="1"/>
    </xf>
    <xf numFmtId="0" fontId="31" fillId="0" borderId="11" xfId="0" applyFont="1" applyBorder="1" applyAlignment="1">
      <alignment horizontal="center" vertical="top" wrapText="1"/>
    </xf>
    <xf numFmtId="0" fontId="31" fillId="0" borderId="63" xfId="0" applyFont="1" applyBorder="1" applyAlignment="1">
      <alignment horizontal="center" vertical="top" wrapText="1"/>
    </xf>
    <xf numFmtId="0" fontId="31" fillId="0" borderId="65" xfId="0" applyFont="1" applyBorder="1" applyAlignment="1">
      <alignment horizontal="center" vertical="top" wrapText="1"/>
    </xf>
    <xf numFmtId="0" fontId="31" fillId="0" borderId="65" xfId="0" applyFont="1" applyBorder="1" applyAlignment="1">
      <alignment vertical="top" wrapText="1"/>
    </xf>
    <xf numFmtId="0" fontId="31" fillId="0" borderId="11" xfId="0" applyFont="1" applyBorder="1" applyAlignment="1">
      <alignment horizontal="left" vertical="top" wrapText="1" indent="1"/>
    </xf>
    <xf numFmtId="0" fontId="31" fillId="0" borderId="63" xfId="0" applyFont="1" applyBorder="1" applyAlignment="1">
      <alignment horizontal="left" vertical="top" wrapText="1" indent="1"/>
    </xf>
    <xf numFmtId="0" fontId="31" fillId="0" borderId="65" xfId="0" applyFont="1" applyBorder="1" applyAlignment="1">
      <alignment horizontal="left" vertical="top" wrapText="1" indent="1"/>
    </xf>
    <xf numFmtId="0" fontId="31" fillId="0" borderId="64" xfId="0" applyFont="1" applyBorder="1" applyAlignment="1">
      <alignment horizontal="left" vertical="top" wrapText="1" indent="1"/>
    </xf>
    <xf numFmtId="0" fontId="31" fillId="0" borderId="0" xfId="0" applyFont="1" applyAlignment="1">
      <alignment vertical="center" wrapText="1"/>
    </xf>
  </cellXfs>
  <cellStyles count="44">
    <cellStyle name="20% - 輔色1" xfId="1"/>
    <cellStyle name="20% - 輔色2" xfId="2"/>
    <cellStyle name="20% - 輔色3" xfId="3"/>
    <cellStyle name="20% - 輔色4" xfId="4"/>
    <cellStyle name="20% - 輔色5" xfId="5"/>
    <cellStyle name="20% - 輔色6" xfId="6"/>
    <cellStyle name="40% - 輔色1" xfId="7"/>
    <cellStyle name="40% - 輔色2" xfId="8"/>
    <cellStyle name="40% - 輔色3" xfId="9"/>
    <cellStyle name="40% - 輔色4" xfId="10"/>
    <cellStyle name="40% - 輔色5" xfId="11"/>
    <cellStyle name="40% - 輔色6" xfId="12"/>
    <cellStyle name="60% - 輔色1" xfId="13"/>
    <cellStyle name="60% - 輔色2" xfId="14"/>
    <cellStyle name="60% - 輔色3" xfId="15"/>
    <cellStyle name="60% - 輔色4" xfId="16"/>
    <cellStyle name="60% - 輔色5" xfId="17"/>
    <cellStyle name="60% - 輔色6" xfId="18"/>
    <cellStyle name="一般" xfId="0" builtinId="0"/>
    <cellStyle name="千分位" xfId="19" builtinId="3"/>
    <cellStyle name="中等" xfId="20"/>
    <cellStyle name="合計" xfId="21"/>
    <cellStyle name="好" xfId="22"/>
    <cellStyle name="百分比" xfId="23" builtinId="5"/>
    <cellStyle name="計算方式" xfId="24"/>
    <cellStyle name="連結的儲存格" xfId="25"/>
    <cellStyle name="備註" xfId="26"/>
    <cellStyle name="說明文字" xfId="27"/>
    <cellStyle name="輔色1" xfId="28"/>
    <cellStyle name="輔色2" xfId="29"/>
    <cellStyle name="輔色3" xfId="30"/>
    <cellStyle name="輔色4" xfId="31"/>
    <cellStyle name="輔色5" xfId="32"/>
    <cellStyle name="輔色6" xfId="33"/>
    <cellStyle name="標題" xfId="34"/>
    <cellStyle name="標題 1" xfId="35"/>
    <cellStyle name="標題 2" xfId="36"/>
    <cellStyle name="標題 3" xfId="37"/>
    <cellStyle name="標題 4" xfId="38"/>
    <cellStyle name="輸入" xfId="39"/>
    <cellStyle name="輸出" xfId="40"/>
    <cellStyle name="檢查儲存格" xfId="41"/>
    <cellStyle name="壞" xfId="42"/>
    <cellStyle name="警告文字" xfId="4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167640</xdr:colOff>
      <xdr:row>6</xdr:row>
      <xdr:rowOff>198120</xdr:rowOff>
    </xdr:from>
    <xdr:to>
      <xdr:col>9</xdr:col>
      <xdr:colOff>22860</xdr:colOff>
      <xdr:row>9</xdr:row>
      <xdr:rowOff>22860</xdr:rowOff>
    </xdr:to>
    <xdr:sp macro="" textlink="">
      <xdr:nvSpPr>
        <xdr:cNvPr id="1029" name="Rectangle 5"/>
        <xdr:cNvSpPr>
          <a:spLocks noChangeArrowheads="1"/>
        </xdr:cNvSpPr>
      </xdr:nvSpPr>
      <xdr:spPr bwMode="auto">
        <a:xfrm>
          <a:off x="2606040" y="1432560"/>
          <a:ext cx="2903220" cy="441960"/>
        </a:xfrm>
        <a:prstGeom prst="rect">
          <a:avLst/>
        </a:prstGeom>
        <a:solidFill>
          <a:srgbClr val="FFFFFF"/>
        </a:solidFill>
        <a:ln w="9525">
          <a:noFill/>
          <a:miter lim="800000"/>
          <a:headEnd/>
          <a:tailEnd/>
        </a:ln>
      </xdr:spPr>
      <xdr:txBody>
        <a:bodyPr vertOverflow="clip" wrap="square" lIns="36576" tIns="32004" rIns="0" bIns="0" anchor="t" upright="1"/>
        <a:lstStyle/>
        <a:p>
          <a:pPr algn="l" rtl="0">
            <a:defRPr sz="1000"/>
          </a:pPr>
          <a:r>
            <a:rPr lang="en-US" altLang="zh-TW" sz="1200" b="0" i="0" u="none" strike="noStrike" baseline="0">
              <a:solidFill>
                <a:srgbClr val="000000"/>
              </a:solidFill>
              <a:latin typeface="新細明體"/>
              <a:ea typeface="新細明體"/>
            </a:rPr>
            <a:t>(2)97.3.5-3.12</a:t>
          </a:r>
          <a:r>
            <a:rPr lang="zh-TW" altLang="en-US" sz="1200" b="0" i="0" u="none" strike="noStrike" baseline="0">
              <a:solidFill>
                <a:srgbClr val="000000"/>
              </a:solidFill>
              <a:latin typeface="新細明體"/>
              <a:ea typeface="新細明體"/>
            </a:rPr>
            <a:t>：</a:t>
          </a:r>
        </a:p>
        <a:p>
          <a:pPr algn="l" rtl="0">
            <a:defRPr sz="1000"/>
          </a:pPr>
          <a:r>
            <a:rPr lang="zh-TW" altLang="en-US" sz="1200" b="0" i="0" u="none" strike="noStrike" baseline="0">
              <a:solidFill>
                <a:srgbClr val="000000"/>
              </a:solidFill>
              <a:latin typeface="新細明體"/>
              <a:ea typeface="新細明體"/>
            </a:rPr>
            <a:t>虛偽古董進貨交易（呂曉弟）：</a:t>
          </a:r>
          <a:r>
            <a:rPr lang="en-US" altLang="zh-TW" sz="1200" b="0" i="0" u="none" strike="noStrike" baseline="0">
              <a:solidFill>
                <a:srgbClr val="000000"/>
              </a:solidFill>
              <a:latin typeface="新細明體"/>
              <a:ea typeface="新細明體"/>
            </a:rPr>
            <a:t>5200</a:t>
          </a:r>
          <a:r>
            <a:rPr lang="zh-TW" altLang="en-US" sz="1200" b="0" i="0" u="none" strike="noStrike" baseline="0">
              <a:solidFill>
                <a:srgbClr val="000000"/>
              </a:solidFill>
              <a:latin typeface="新細明體"/>
              <a:ea typeface="新細明體"/>
            </a:rPr>
            <a:t>萬元</a:t>
          </a:r>
        </a:p>
      </xdr:txBody>
    </xdr:sp>
    <xdr:clientData/>
  </xdr:twoCellAnchor>
  <xdr:twoCellAnchor>
    <xdr:from>
      <xdr:col>11</xdr:col>
      <xdr:colOff>190500</xdr:colOff>
      <xdr:row>9</xdr:row>
      <xdr:rowOff>83820</xdr:rowOff>
    </xdr:from>
    <xdr:to>
      <xdr:col>13</xdr:col>
      <xdr:colOff>68580</xdr:colOff>
      <xdr:row>12</xdr:row>
      <xdr:rowOff>15240</xdr:rowOff>
    </xdr:to>
    <xdr:sp macro="" textlink="">
      <xdr:nvSpPr>
        <xdr:cNvPr id="1058" name="Rectangle 34"/>
        <xdr:cNvSpPr>
          <a:spLocks noChangeArrowheads="1"/>
        </xdr:cNvSpPr>
      </xdr:nvSpPr>
      <xdr:spPr bwMode="auto">
        <a:xfrm>
          <a:off x="6896100" y="1935480"/>
          <a:ext cx="1097280" cy="548640"/>
        </a:xfrm>
        <a:prstGeom prst="rect">
          <a:avLst/>
        </a:prstGeom>
        <a:solidFill>
          <a:srgbClr val="FFFFFF"/>
        </a:solidFill>
        <a:ln w="9525">
          <a:noFill/>
          <a:miter lim="800000"/>
          <a:headEnd/>
          <a:tailEnd/>
        </a:ln>
      </xdr:spPr>
      <xdr:txBody>
        <a:bodyPr vertOverflow="clip" wrap="square" lIns="36576" tIns="32004" rIns="36576" bIns="0" anchor="t" upright="1"/>
        <a:lstStyle/>
        <a:p>
          <a:pPr algn="ctr" rtl="0">
            <a:defRPr sz="1000"/>
          </a:pPr>
          <a:r>
            <a:rPr lang="en-US" altLang="zh-TW" sz="1200" b="0" i="0" u="none" strike="noStrike" baseline="0">
              <a:solidFill>
                <a:srgbClr val="000000"/>
              </a:solidFill>
              <a:latin typeface="新細明體"/>
              <a:ea typeface="新細明體"/>
            </a:rPr>
            <a:t>(8)97.4.9-4.24</a:t>
          </a:r>
          <a:r>
            <a:rPr lang="zh-TW" altLang="en-US" sz="1200" b="0" i="0" u="none" strike="noStrike" baseline="0">
              <a:solidFill>
                <a:srgbClr val="000000"/>
              </a:solidFill>
              <a:latin typeface="新細明體"/>
              <a:ea typeface="新細明體"/>
            </a:rPr>
            <a:t>：</a:t>
          </a:r>
          <a:r>
            <a:rPr lang="en-US" altLang="zh-TW" sz="1200" b="0" i="0" u="none" strike="noStrike" baseline="0">
              <a:solidFill>
                <a:srgbClr val="000000"/>
              </a:solidFill>
              <a:latin typeface="新細明體"/>
              <a:ea typeface="新細明體"/>
            </a:rPr>
            <a:t>5200</a:t>
          </a:r>
          <a:r>
            <a:rPr lang="zh-TW" altLang="en-US" sz="1200" b="0" i="0" u="none" strike="noStrike" baseline="0">
              <a:solidFill>
                <a:srgbClr val="000000"/>
              </a:solidFill>
              <a:latin typeface="新細明體"/>
              <a:ea typeface="新細明體"/>
            </a:rPr>
            <a:t>萬元</a:t>
          </a:r>
        </a:p>
      </xdr:txBody>
    </xdr:sp>
    <xdr:clientData/>
  </xdr:twoCellAnchor>
  <xdr:twoCellAnchor>
    <xdr:from>
      <xdr:col>1</xdr:col>
      <xdr:colOff>190500</xdr:colOff>
      <xdr:row>26</xdr:row>
      <xdr:rowOff>121920</xdr:rowOff>
    </xdr:from>
    <xdr:to>
      <xdr:col>6</xdr:col>
      <xdr:colOff>45720</xdr:colOff>
      <xdr:row>28</xdr:row>
      <xdr:rowOff>160020</xdr:rowOff>
    </xdr:to>
    <xdr:sp macro="" textlink="">
      <xdr:nvSpPr>
        <xdr:cNvPr id="1056" name="Rectangle 32"/>
        <xdr:cNvSpPr>
          <a:spLocks noChangeArrowheads="1"/>
        </xdr:cNvSpPr>
      </xdr:nvSpPr>
      <xdr:spPr bwMode="auto">
        <a:xfrm>
          <a:off x="640080" y="5448300"/>
          <a:ext cx="2903220" cy="449580"/>
        </a:xfrm>
        <a:prstGeom prst="rect">
          <a:avLst/>
        </a:prstGeom>
        <a:solidFill>
          <a:srgbClr val="FFFFFF"/>
        </a:solidFill>
        <a:ln w="9525">
          <a:noFill/>
          <a:miter lim="800000"/>
          <a:headEnd/>
          <a:tailEnd/>
        </a:ln>
      </xdr:spPr>
      <xdr:txBody>
        <a:bodyPr vertOverflow="clip" wrap="square" lIns="36576" tIns="32004" rIns="0" bIns="0" anchor="t" upright="1"/>
        <a:lstStyle/>
        <a:p>
          <a:pPr algn="l" rtl="0">
            <a:defRPr sz="1000"/>
          </a:pPr>
          <a:r>
            <a:rPr lang="en-US" altLang="zh-TW" sz="1200" b="0" i="0" u="none" strike="noStrike" baseline="0">
              <a:solidFill>
                <a:srgbClr val="000000"/>
              </a:solidFill>
              <a:latin typeface="新細明體"/>
              <a:ea typeface="新細明體"/>
            </a:rPr>
            <a:t>(11)97.4.10 [16</a:t>
          </a:r>
          <a:r>
            <a:rPr lang="zh-TW" altLang="en-US" sz="1200" b="0" i="0" u="none" strike="noStrike" baseline="0">
              <a:solidFill>
                <a:srgbClr val="000000"/>
              </a:solidFill>
              <a:latin typeface="新細明體"/>
              <a:ea typeface="新細明體"/>
            </a:rPr>
            <a:t>點：</a:t>
          </a:r>
          <a:r>
            <a:rPr lang="en-US" altLang="zh-TW" sz="1200" b="0" i="0" u="none" strike="noStrike" baseline="0">
              <a:solidFill>
                <a:srgbClr val="000000"/>
              </a:solidFill>
              <a:latin typeface="新細明體"/>
              <a:ea typeface="新細明體"/>
            </a:rPr>
            <a:t>19</a:t>
          </a:r>
          <a:r>
            <a:rPr lang="zh-TW" altLang="en-US" sz="1200" b="0" i="0" u="none" strike="noStrike" baseline="0">
              <a:solidFill>
                <a:srgbClr val="000000"/>
              </a:solidFill>
              <a:latin typeface="新細明體"/>
              <a:ea typeface="新細明體"/>
            </a:rPr>
            <a:t>分</a:t>
          </a:r>
          <a:r>
            <a:rPr lang="en-US" altLang="zh-TW" sz="1200" b="0" i="0" u="none" strike="noStrike" baseline="0">
              <a:solidFill>
                <a:srgbClr val="000000"/>
              </a:solidFill>
              <a:latin typeface="新細明體"/>
              <a:ea typeface="新細明體"/>
            </a:rPr>
            <a:t>]</a:t>
          </a:r>
          <a:r>
            <a:rPr lang="zh-TW" altLang="en-US" sz="1200" b="0" i="0" u="none" strike="noStrike" baseline="0">
              <a:solidFill>
                <a:srgbClr val="000000"/>
              </a:solidFill>
              <a:latin typeface="新細明體"/>
              <a:ea typeface="新細明體"/>
            </a:rPr>
            <a:t>：</a:t>
          </a:r>
        </a:p>
        <a:p>
          <a:pPr algn="l" rtl="0">
            <a:defRPr sz="1000"/>
          </a:pPr>
          <a:r>
            <a:rPr lang="zh-TW" altLang="en-US" sz="1200" b="0" i="0" u="none" strike="noStrike" baseline="0">
              <a:solidFill>
                <a:srgbClr val="000000"/>
              </a:solidFill>
              <a:latin typeface="新細明體"/>
              <a:ea typeface="新細明體"/>
            </a:rPr>
            <a:t>虛偽預付進貨款（辰青公司）：</a:t>
          </a:r>
          <a:r>
            <a:rPr lang="en-US" altLang="zh-TW" sz="1200" b="0" i="0" u="none" strike="noStrike" baseline="0">
              <a:solidFill>
                <a:srgbClr val="000000"/>
              </a:solidFill>
              <a:latin typeface="新細明體"/>
              <a:ea typeface="新細明體"/>
            </a:rPr>
            <a:t>1100</a:t>
          </a:r>
          <a:r>
            <a:rPr lang="zh-TW" altLang="en-US" sz="1200" b="0" i="0" u="none" strike="noStrike" baseline="0">
              <a:solidFill>
                <a:srgbClr val="000000"/>
              </a:solidFill>
              <a:latin typeface="新細明體"/>
              <a:ea typeface="新細明體"/>
            </a:rPr>
            <a:t>萬元</a:t>
          </a:r>
        </a:p>
      </xdr:txBody>
    </xdr:sp>
    <xdr:clientData/>
  </xdr:twoCellAnchor>
  <xdr:twoCellAnchor>
    <xdr:from>
      <xdr:col>1</xdr:col>
      <xdr:colOff>541020</xdr:colOff>
      <xdr:row>3</xdr:row>
      <xdr:rowOff>7620</xdr:rowOff>
    </xdr:from>
    <xdr:to>
      <xdr:col>3</xdr:col>
      <xdr:colOff>121920</xdr:colOff>
      <xdr:row>5</xdr:row>
      <xdr:rowOff>91440</xdr:rowOff>
    </xdr:to>
    <xdr:sp macro="" textlink="">
      <xdr:nvSpPr>
        <xdr:cNvPr id="1028" name="Rectangle 35"/>
        <xdr:cNvSpPr>
          <a:spLocks noChangeArrowheads="1"/>
        </xdr:cNvSpPr>
      </xdr:nvSpPr>
      <xdr:spPr bwMode="auto">
        <a:xfrm>
          <a:off x="1036320" y="1028700"/>
          <a:ext cx="800100" cy="495300"/>
        </a:xfrm>
        <a:prstGeom prst="rect">
          <a:avLst/>
        </a:prstGeom>
        <a:solidFill>
          <a:srgbClr val="FFFFFF"/>
        </a:solidFill>
        <a:ln w="9525">
          <a:noFill/>
          <a:miter lim="800000"/>
          <a:headEnd/>
          <a:tailEnd/>
        </a:ln>
      </xdr:spPr>
      <xdr:txBody>
        <a:bodyPr vertOverflow="clip" wrap="square" lIns="36576" tIns="32004" rIns="36576" bIns="0" anchor="t" upright="1"/>
        <a:lstStyle/>
        <a:p>
          <a:pPr algn="ctr" rtl="0">
            <a:defRPr sz="1000"/>
          </a:pPr>
          <a:r>
            <a:rPr lang="en-US" altLang="zh-TW" sz="1200" b="0" i="0" u="none" strike="noStrike" baseline="0">
              <a:solidFill>
                <a:srgbClr val="000000"/>
              </a:solidFill>
              <a:latin typeface="新細明體"/>
              <a:ea typeface="新細明體"/>
            </a:rPr>
            <a:t>(4)97.4.8</a:t>
          </a:r>
          <a:r>
            <a:rPr lang="zh-TW" altLang="en-US" sz="1200" b="0" i="0" u="none" strike="noStrike" baseline="0">
              <a:solidFill>
                <a:srgbClr val="000000"/>
              </a:solidFill>
              <a:latin typeface="新細明體"/>
              <a:ea typeface="新細明體"/>
            </a:rPr>
            <a:t>：</a:t>
          </a:r>
        </a:p>
        <a:p>
          <a:pPr algn="ctr" rtl="0">
            <a:defRPr sz="1000"/>
          </a:pPr>
          <a:r>
            <a:rPr lang="en-US" altLang="zh-TW" sz="1200" b="0" i="0" u="none" strike="noStrike" baseline="0">
              <a:solidFill>
                <a:srgbClr val="000000"/>
              </a:solidFill>
              <a:latin typeface="新細明體"/>
              <a:ea typeface="新細明體"/>
            </a:rPr>
            <a:t>5200</a:t>
          </a:r>
          <a:r>
            <a:rPr lang="zh-TW" altLang="en-US" sz="1200" b="0" i="0" u="none" strike="noStrike" baseline="0">
              <a:solidFill>
                <a:srgbClr val="000000"/>
              </a:solidFill>
              <a:latin typeface="新細明體"/>
              <a:ea typeface="新細明體"/>
            </a:rPr>
            <a:t>萬元</a:t>
          </a:r>
        </a:p>
      </xdr:txBody>
    </xdr:sp>
    <xdr:clientData/>
  </xdr:twoCellAnchor>
  <xdr:twoCellAnchor>
    <xdr:from>
      <xdr:col>11</xdr:col>
      <xdr:colOff>76200</xdr:colOff>
      <xdr:row>6</xdr:row>
      <xdr:rowOff>114300</xdr:rowOff>
    </xdr:from>
    <xdr:to>
      <xdr:col>12</xdr:col>
      <xdr:colOff>563880</xdr:colOff>
      <xdr:row>8</xdr:row>
      <xdr:rowOff>182880</xdr:rowOff>
    </xdr:to>
    <xdr:sp macro="" textlink="">
      <xdr:nvSpPr>
        <xdr:cNvPr id="1057" name="Rectangle 33"/>
        <xdr:cNvSpPr>
          <a:spLocks noChangeArrowheads="1"/>
        </xdr:cNvSpPr>
      </xdr:nvSpPr>
      <xdr:spPr bwMode="auto">
        <a:xfrm>
          <a:off x="6172200" y="1348740"/>
          <a:ext cx="1097280" cy="480060"/>
        </a:xfrm>
        <a:prstGeom prst="rect">
          <a:avLst/>
        </a:prstGeom>
        <a:solidFill>
          <a:srgbClr val="FFFFFF"/>
        </a:solidFill>
        <a:ln w="9525">
          <a:noFill/>
          <a:miter lim="800000"/>
          <a:headEnd/>
          <a:tailEnd/>
        </a:ln>
      </xdr:spPr>
      <xdr:txBody>
        <a:bodyPr vertOverflow="clip" wrap="square" lIns="36576" tIns="32004" rIns="36576" bIns="0" anchor="t" upright="1"/>
        <a:lstStyle/>
        <a:p>
          <a:pPr algn="ctr" rtl="0">
            <a:defRPr sz="1000"/>
          </a:pPr>
          <a:r>
            <a:rPr lang="en-US" altLang="zh-TW" sz="1200" b="0" i="0" u="none" strike="noStrike" baseline="0">
              <a:solidFill>
                <a:srgbClr val="000000"/>
              </a:solidFill>
              <a:latin typeface="新細明體"/>
              <a:ea typeface="新細明體"/>
            </a:rPr>
            <a:t>(3)97.3.5-3.12</a:t>
          </a:r>
          <a:r>
            <a:rPr lang="zh-TW" altLang="en-US" sz="1200" b="0" i="0" u="none" strike="noStrike" baseline="0">
              <a:solidFill>
                <a:srgbClr val="000000"/>
              </a:solidFill>
              <a:latin typeface="新細明體"/>
              <a:ea typeface="新細明體"/>
            </a:rPr>
            <a:t>：</a:t>
          </a:r>
        </a:p>
        <a:p>
          <a:pPr algn="ctr" rtl="0">
            <a:defRPr sz="1000"/>
          </a:pPr>
          <a:r>
            <a:rPr lang="en-US" altLang="zh-TW" sz="1200" b="0" i="0" u="none" strike="noStrike" baseline="0">
              <a:solidFill>
                <a:srgbClr val="000000"/>
              </a:solidFill>
              <a:latin typeface="新細明體"/>
              <a:ea typeface="新細明體"/>
            </a:rPr>
            <a:t>5200</a:t>
          </a:r>
          <a:r>
            <a:rPr lang="zh-TW" altLang="en-US" sz="1200" b="0" i="0" u="none" strike="noStrike" baseline="0">
              <a:solidFill>
                <a:srgbClr val="000000"/>
              </a:solidFill>
              <a:latin typeface="新細明體"/>
              <a:ea typeface="新細明體"/>
            </a:rPr>
            <a:t>萬元</a:t>
          </a:r>
        </a:p>
      </xdr:txBody>
    </xdr:sp>
    <xdr:clientData/>
  </xdr:twoCellAnchor>
  <xdr:twoCellAnchor>
    <xdr:from>
      <xdr:col>8</xdr:col>
      <xdr:colOff>312420</xdr:colOff>
      <xdr:row>25</xdr:row>
      <xdr:rowOff>60960</xdr:rowOff>
    </xdr:from>
    <xdr:to>
      <xdr:col>10</xdr:col>
      <xdr:colOff>83820</xdr:colOff>
      <xdr:row>27</xdr:row>
      <xdr:rowOff>114300</xdr:rowOff>
    </xdr:to>
    <xdr:sp macro="" textlink="">
      <xdr:nvSpPr>
        <xdr:cNvPr id="1031" name="Rectangle 31"/>
        <xdr:cNvSpPr>
          <a:spLocks noChangeArrowheads="1"/>
        </xdr:cNvSpPr>
      </xdr:nvSpPr>
      <xdr:spPr bwMode="auto">
        <a:xfrm>
          <a:off x="5189220" y="5204460"/>
          <a:ext cx="990600" cy="464820"/>
        </a:xfrm>
        <a:prstGeom prst="rect">
          <a:avLst/>
        </a:prstGeom>
        <a:solidFill>
          <a:srgbClr val="FFFFFF"/>
        </a:solidFill>
        <a:ln w="9525">
          <a:noFill/>
          <a:miter lim="800000"/>
          <a:headEnd/>
          <a:tailEnd/>
        </a:ln>
      </xdr:spPr>
      <xdr:txBody>
        <a:bodyPr vertOverflow="clip" wrap="square" lIns="36576" tIns="32004" rIns="36576" bIns="0" anchor="t" upright="1"/>
        <a:lstStyle/>
        <a:p>
          <a:pPr algn="l" rtl="0">
            <a:defRPr sz="1000"/>
          </a:pPr>
          <a:r>
            <a:rPr lang="en-US" altLang="zh-TW" sz="1200" b="0" i="0" u="none" strike="noStrike" baseline="0">
              <a:solidFill>
                <a:srgbClr val="000000"/>
              </a:solidFill>
              <a:latin typeface="新細明體"/>
              <a:ea typeface="新細明體"/>
            </a:rPr>
            <a:t>(6)97.4.8</a:t>
          </a:r>
          <a:r>
            <a:rPr lang="zh-TW" altLang="en-US" sz="1200" b="0" i="0" u="none" strike="noStrike" baseline="0">
              <a:solidFill>
                <a:srgbClr val="000000"/>
              </a:solidFill>
              <a:latin typeface="新細明體"/>
              <a:ea typeface="新細明體"/>
            </a:rPr>
            <a:t>：</a:t>
          </a:r>
        </a:p>
        <a:p>
          <a:pPr algn="l" rtl="0">
            <a:defRPr sz="1000"/>
          </a:pPr>
          <a:r>
            <a:rPr lang="en-US" altLang="zh-TW" sz="1200" b="0" i="0" u="none" strike="noStrike" baseline="0">
              <a:solidFill>
                <a:srgbClr val="000000"/>
              </a:solidFill>
              <a:latin typeface="新細明體"/>
              <a:ea typeface="新細明體"/>
            </a:rPr>
            <a:t>1000</a:t>
          </a:r>
          <a:r>
            <a:rPr lang="zh-TW" altLang="en-US" sz="1200" b="0" i="0" u="none" strike="noStrike" baseline="0">
              <a:solidFill>
                <a:srgbClr val="000000"/>
              </a:solidFill>
              <a:latin typeface="新細明體"/>
              <a:ea typeface="新細明體"/>
            </a:rPr>
            <a:t>萬元</a:t>
          </a:r>
        </a:p>
      </xdr:txBody>
    </xdr:sp>
    <xdr:clientData/>
  </xdr:twoCellAnchor>
  <xdr:twoCellAnchor>
    <xdr:from>
      <xdr:col>0</xdr:col>
      <xdr:colOff>198120</xdr:colOff>
      <xdr:row>8</xdr:row>
      <xdr:rowOff>45720</xdr:rowOff>
    </xdr:from>
    <xdr:to>
      <xdr:col>3</xdr:col>
      <xdr:colOff>373380</xdr:colOff>
      <xdr:row>19</xdr:row>
      <xdr:rowOff>114300</xdr:rowOff>
    </xdr:to>
    <xdr:sp macro="" textlink="">
      <xdr:nvSpPr>
        <xdr:cNvPr id="1032" name="Rectangle 1"/>
        <xdr:cNvSpPr>
          <a:spLocks noChangeArrowheads="1"/>
        </xdr:cNvSpPr>
      </xdr:nvSpPr>
      <xdr:spPr bwMode="auto">
        <a:xfrm>
          <a:off x="198120" y="1691640"/>
          <a:ext cx="2004060" cy="2331720"/>
        </a:xfrm>
        <a:prstGeom prst="rect">
          <a:avLst/>
        </a:prstGeom>
        <a:solidFill>
          <a:srgbClr val="FFFFFF"/>
        </a:solidFill>
        <a:ln w="15875">
          <a:solidFill>
            <a:srgbClr val="000000"/>
          </a:solidFill>
          <a:miter lim="800000"/>
          <a:headEnd/>
          <a:tailEnd/>
        </a:ln>
      </xdr:spPr>
      <xdr:txBody>
        <a:bodyPr vertOverflow="clip" wrap="square" lIns="36576" tIns="32004" rIns="36576" bIns="0" anchor="t" upright="1"/>
        <a:lstStyle/>
        <a:p>
          <a:pPr algn="ctr" rtl="0">
            <a:defRPr sz="1000"/>
          </a:pPr>
          <a:r>
            <a:rPr lang="zh-TW" altLang="en-US" sz="1200" b="0" i="0" u="none" strike="noStrike" baseline="0">
              <a:solidFill>
                <a:srgbClr val="000000"/>
              </a:solidFill>
              <a:latin typeface="新細明體"/>
              <a:ea typeface="新細明體"/>
            </a:rPr>
            <a:t>堃昶公司</a:t>
          </a:r>
        </a:p>
        <a:p>
          <a:pPr algn="ctr" rtl="0">
            <a:defRPr sz="1000"/>
          </a:pPr>
          <a:r>
            <a:rPr lang="en-US" altLang="zh-TW" sz="1200" b="0" i="0" u="none" strike="noStrike" baseline="0">
              <a:solidFill>
                <a:srgbClr val="000000"/>
              </a:solidFill>
              <a:latin typeface="新細明體"/>
              <a:ea typeface="新細明體"/>
            </a:rPr>
            <a:t>(A)</a:t>
          </a:r>
          <a:r>
            <a:rPr lang="zh-TW" altLang="en-US" sz="1200" b="0" i="0" u="none" strike="noStrike" baseline="0">
              <a:solidFill>
                <a:srgbClr val="000000"/>
              </a:solidFill>
              <a:latin typeface="新細明體"/>
              <a:ea typeface="新細明體"/>
            </a:rPr>
            <a:t>台新銀行敦南分行</a:t>
          </a:r>
        </a:p>
        <a:p>
          <a:pPr algn="ctr" rtl="0">
            <a:defRPr sz="1000"/>
          </a:pPr>
          <a:r>
            <a:rPr lang="zh-TW" altLang="en-US" sz="1200" b="0" i="0" u="none" strike="noStrike" baseline="0">
              <a:solidFill>
                <a:srgbClr val="000000"/>
              </a:solidFill>
              <a:latin typeface="新細明體"/>
              <a:ea typeface="新細明體"/>
            </a:rPr>
            <a:t>第</a:t>
          </a:r>
          <a:r>
            <a:rPr lang="en-US" altLang="zh-TW" sz="1200" b="0" i="0" u="none" strike="noStrike" baseline="0">
              <a:solidFill>
                <a:srgbClr val="000000"/>
              </a:solidFill>
              <a:latin typeface="新細明體"/>
              <a:ea typeface="新細明體"/>
            </a:rPr>
            <a:t>00201070881700</a:t>
          </a:r>
          <a:r>
            <a:rPr lang="zh-TW" altLang="en-US" sz="1200" b="0" i="0" u="none" strike="noStrike" baseline="0">
              <a:solidFill>
                <a:srgbClr val="000000"/>
              </a:solidFill>
              <a:latin typeface="新細明體"/>
              <a:ea typeface="新細明體"/>
            </a:rPr>
            <a:t>號帳戶</a:t>
          </a:r>
        </a:p>
        <a:p>
          <a:pPr algn="ctr" rtl="0">
            <a:defRPr sz="1000"/>
          </a:pPr>
          <a:r>
            <a:rPr lang="en-US" altLang="zh-TW" sz="1200" b="0" i="0" u="none" strike="noStrike" baseline="0">
              <a:solidFill>
                <a:srgbClr val="000000"/>
              </a:solidFill>
              <a:latin typeface="新細明體"/>
              <a:ea typeface="新細明體"/>
            </a:rPr>
            <a:t>(B)</a:t>
          </a:r>
          <a:r>
            <a:rPr lang="zh-TW" altLang="en-US" sz="1200" b="0" i="0" u="none" strike="noStrike" baseline="0">
              <a:solidFill>
                <a:srgbClr val="000000"/>
              </a:solidFill>
              <a:latin typeface="新細明體"/>
              <a:ea typeface="新細明體"/>
            </a:rPr>
            <a:t>華南銀行和平分行</a:t>
          </a:r>
        </a:p>
        <a:p>
          <a:pPr algn="ctr" rtl="0">
            <a:defRPr sz="1000"/>
          </a:pPr>
          <a:r>
            <a:rPr lang="zh-TW" altLang="en-US" sz="1200" b="0" i="0" u="none" strike="noStrike" baseline="0">
              <a:solidFill>
                <a:srgbClr val="000000"/>
              </a:solidFill>
              <a:latin typeface="新細明體"/>
              <a:ea typeface="新細明體"/>
            </a:rPr>
            <a:t>第</a:t>
          </a:r>
          <a:r>
            <a:rPr lang="en-US" altLang="zh-TW" sz="1200" b="0" i="0" u="none" strike="noStrike" baseline="0">
              <a:solidFill>
                <a:srgbClr val="000000"/>
              </a:solidFill>
              <a:latin typeface="新細明體"/>
              <a:ea typeface="新細明體"/>
            </a:rPr>
            <a:t>121100086831</a:t>
          </a:r>
          <a:r>
            <a:rPr lang="zh-TW" altLang="en-US" sz="1200" b="0" i="0" u="none" strike="noStrike" baseline="0">
              <a:solidFill>
                <a:srgbClr val="000000"/>
              </a:solidFill>
              <a:latin typeface="新細明體"/>
              <a:ea typeface="新細明體"/>
            </a:rPr>
            <a:t>號帳戶</a:t>
          </a:r>
        </a:p>
        <a:p>
          <a:pPr algn="ctr" rtl="0">
            <a:defRPr sz="1000"/>
          </a:pPr>
          <a:r>
            <a:rPr lang="en-US" altLang="zh-TW" sz="1200" b="0" i="0" u="none" strike="noStrike" baseline="0">
              <a:solidFill>
                <a:srgbClr val="000000"/>
              </a:solidFill>
              <a:latin typeface="新細明體"/>
              <a:ea typeface="新細明體"/>
            </a:rPr>
            <a:t>(C)</a:t>
          </a:r>
          <a:r>
            <a:rPr lang="zh-TW" altLang="en-US" sz="1200" b="0" i="0" u="none" strike="noStrike" baseline="0">
              <a:solidFill>
                <a:srgbClr val="000000"/>
              </a:solidFill>
              <a:latin typeface="新細明體"/>
              <a:ea typeface="新細明體"/>
            </a:rPr>
            <a:t>安泰銀行新店分行</a:t>
          </a:r>
        </a:p>
        <a:p>
          <a:pPr algn="ctr" rtl="0">
            <a:defRPr sz="1000"/>
          </a:pPr>
          <a:r>
            <a:rPr lang="zh-TW" altLang="en-US" sz="1200" b="0" i="0" u="none" strike="noStrike" baseline="0">
              <a:solidFill>
                <a:srgbClr val="000000"/>
              </a:solidFill>
              <a:latin typeface="新細明體"/>
              <a:ea typeface="新細明體"/>
            </a:rPr>
            <a:t>第</a:t>
          </a:r>
          <a:r>
            <a:rPr lang="en-US" altLang="zh-TW" sz="1200" b="0" i="0" u="none" strike="noStrike" baseline="0">
              <a:solidFill>
                <a:srgbClr val="000000"/>
              </a:solidFill>
              <a:latin typeface="新細明體"/>
              <a:ea typeface="新細明體"/>
            </a:rPr>
            <a:t>029126003429</a:t>
          </a:r>
          <a:r>
            <a:rPr lang="zh-TW" altLang="en-US" sz="1200" b="0" i="0" u="none" strike="noStrike" baseline="0">
              <a:solidFill>
                <a:srgbClr val="000000"/>
              </a:solidFill>
              <a:latin typeface="新細明體"/>
              <a:ea typeface="新細明體"/>
            </a:rPr>
            <a:t>號帳戶</a:t>
          </a:r>
        </a:p>
        <a:p>
          <a:pPr algn="ctr" rtl="0">
            <a:defRPr sz="1000"/>
          </a:pPr>
          <a:r>
            <a:rPr lang="en-US" altLang="zh-TW" sz="1200" b="0" i="0" u="none" strike="noStrike" baseline="0">
              <a:solidFill>
                <a:srgbClr val="000000"/>
              </a:solidFill>
              <a:latin typeface="新細明體"/>
              <a:ea typeface="新細明體"/>
            </a:rPr>
            <a:t>(D)</a:t>
          </a:r>
          <a:r>
            <a:rPr lang="zh-TW" altLang="en-US" sz="1200" b="0" i="0" u="none" strike="noStrike" baseline="0">
              <a:solidFill>
                <a:srgbClr val="000000"/>
              </a:solidFill>
              <a:latin typeface="新細明體"/>
              <a:ea typeface="新細明體"/>
            </a:rPr>
            <a:t>大眾銀行敦化分行</a:t>
          </a:r>
        </a:p>
        <a:p>
          <a:pPr algn="ctr" rtl="0">
            <a:defRPr sz="1000"/>
          </a:pPr>
          <a:r>
            <a:rPr lang="zh-TW" altLang="en-US" sz="1200" b="0" i="0" u="none" strike="noStrike" baseline="0">
              <a:solidFill>
                <a:srgbClr val="000000"/>
              </a:solidFill>
              <a:latin typeface="新細明體"/>
              <a:ea typeface="新細明體"/>
            </a:rPr>
            <a:t>第</a:t>
          </a:r>
          <a:r>
            <a:rPr lang="en-US" altLang="zh-TW" sz="1200" b="0" i="0" u="none" strike="noStrike" baseline="0">
              <a:solidFill>
                <a:srgbClr val="000000"/>
              </a:solidFill>
              <a:latin typeface="新細明體"/>
              <a:ea typeface="新細明體"/>
            </a:rPr>
            <a:t>108100741514</a:t>
          </a:r>
          <a:r>
            <a:rPr lang="zh-TW" altLang="en-US" sz="1200" b="0" i="0" u="none" strike="noStrike" baseline="0">
              <a:solidFill>
                <a:srgbClr val="000000"/>
              </a:solidFill>
              <a:latin typeface="新細明體"/>
              <a:ea typeface="新細明體"/>
            </a:rPr>
            <a:t>號帳戶</a:t>
          </a:r>
        </a:p>
        <a:p>
          <a:pPr algn="ctr" rtl="0">
            <a:defRPr sz="1000"/>
          </a:pPr>
          <a:r>
            <a:rPr lang="en-US" altLang="zh-TW" sz="1200" b="0" i="0" u="none" strike="noStrike" baseline="0">
              <a:solidFill>
                <a:srgbClr val="000000"/>
              </a:solidFill>
              <a:latin typeface="新細明體"/>
              <a:ea typeface="新細明體"/>
            </a:rPr>
            <a:t>(E)</a:t>
          </a:r>
          <a:r>
            <a:rPr lang="zh-TW" altLang="en-US" sz="1200" b="0" i="0" u="none" strike="noStrike" baseline="0">
              <a:solidFill>
                <a:srgbClr val="000000"/>
              </a:solidFill>
              <a:latin typeface="新細明體"/>
              <a:ea typeface="新細明體"/>
            </a:rPr>
            <a:t>台北富邦新店分行</a:t>
          </a:r>
        </a:p>
        <a:p>
          <a:pPr algn="ctr" rtl="0">
            <a:defRPr sz="1000"/>
          </a:pPr>
          <a:r>
            <a:rPr lang="zh-TW" altLang="en-US" sz="1200" b="0" i="0" u="none" strike="noStrike" baseline="0">
              <a:solidFill>
                <a:srgbClr val="000000"/>
              </a:solidFill>
              <a:latin typeface="新細明體"/>
              <a:ea typeface="新細明體"/>
            </a:rPr>
            <a:t>第</a:t>
          </a:r>
          <a:r>
            <a:rPr lang="en-US" altLang="zh-TW" sz="1200" b="0" i="0" u="none" strike="noStrike" baseline="0">
              <a:solidFill>
                <a:srgbClr val="000000"/>
              </a:solidFill>
              <a:latin typeface="新細明體"/>
              <a:ea typeface="新細明體"/>
            </a:rPr>
            <a:t>726102003978</a:t>
          </a:r>
          <a:r>
            <a:rPr lang="zh-TW" altLang="en-US" sz="1200" b="0" i="0" u="none" strike="noStrike" baseline="0">
              <a:solidFill>
                <a:srgbClr val="000000"/>
              </a:solidFill>
              <a:latin typeface="新細明體"/>
              <a:ea typeface="新細明體"/>
            </a:rPr>
            <a:t>號帳戶</a:t>
          </a:r>
        </a:p>
        <a:p>
          <a:pPr algn="ctr" rtl="0">
            <a:defRPr sz="1000"/>
          </a:pPr>
          <a:endParaRPr lang="zh-TW" altLang="en-US" sz="1200" b="0" i="0" u="none" strike="noStrike" baseline="0">
            <a:solidFill>
              <a:srgbClr val="000000"/>
            </a:solidFill>
            <a:latin typeface="新細明體"/>
            <a:ea typeface="新細明體"/>
          </a:endParaRPr>
        </a:p>
      </xdr:txBody>
    </xdr:sp>
    <xdr:clientData/>
  </xdr:twoCellAnchor>
  <xdr:twoCellAnchor>
    <xdr:from>
      <xdr:col>3</xdr:col>
      <xdr:colOff>388620</xdr:colOff>
      <xdr:row>9</xdr:row>
      <xdr:rowOff>38100</xdr:rowOff>
    </xdr:from>
    <xdr:to>
      <xdr:col>8</xdr:col>
      <xdr:colOff>586740</xdr:colOff>
      <xdr:row>9</xdr:row>
      <xdr:rowOff>45720</xdr:rowOff>
    </xdr:to>
    <xdr:sp macro="" textlink="">
      <xdr:nvSpPr>
        <xdr:cNvPr id="4103" name="Line 3"/>
        <xdr:cNvSpPr>
          <a:spLocks noChangeShapeType="1"/>
        </xdr:cNvSpPr>
      </xdr:nvSpPr>
      <xdr:spPr bwMode="auto">
        <a:xfrm flipV="1">
          <a:off x="2217420" y="1889760"/>
          <a:ext cx="3246120" cy="7620"/>
        </a:xfrm>
        <a:prstGeom prst="line">
          <a:avLst/>
        </a:prstGeom>
        <a:noFill/>
        <a:ln w="22225">
          <a:solidFill>
            <a:srgbClr val="000000"/>
          </a:solidFill>
          <a:round/>
          <a:headEnd/>
          <a:tailEnd type="triangle" w="med" len="med"/>
        </a:ln>
      </xdr:spPr>
    </xdr:sp>
    <xdr:clientData/>
  </xdr:twoCellAnchor>
  <xdr:twoCellAnchor>
    <xdr:from>
      <xdr:col>3</xdr:col>
      <xdr:colOff>396240</xdr:colOff>
      <xdr:row>12</xdr:row>
      <xdr:rowOff>15240</xdr:rowOff>
    </xdr:from>
    <xdr:to>
      <xdr:col>9</xdr:col>
      <xdr:colOff>15240</xdr:colOff>
      <xdr:row>12</xdr:row>
      <xdr:rowOff>15240</xdr:rowOff>
    </xdr:to>
    <xdr:sp macro="" textlink="">
      <xdr:nvSpPr>
        <xdr:cNvPr id="4104" name="Line 4"/>
        <xdr:cNvSpPr>
          <a:spLocks noChangeShapeType="1"/>
        </xdr:cNvSpPr>
      </xdr:nvSpPr>
      <xdr:spPr bwMode="auto">
        <a:xfrm flipH="1">
          <a:off x="2225040" y="2484120"/>
          <a:ext cx="3276600" cy="0"/>
        </a:xfrm>
        <a:prstGeom prst="line">
          <a:avLst/>
        </a:prstGeom>
        <a:noFill/>
        <a:ln w="22225">
          <a:solidFill>
            <a:srgbClr val="000000"/>
          </a:solidFill>
          <a:round/>
          <a:headEnd/>
          <a:tailEnd type="triangle" w="med" len="med"/>
        </a:ln>
      </xdr:spPr>
    </xdr:sp>
    <xdr:clientData/>
  </xdr:twoCellAnchor>
  <xdr:twoCellAnchor>
    <xdr:from>
      <xdr:col>4</xdr:col>
      <xdr:colOff>243840</xdr:colOff>
      <xdr:row>9</xdr:row>
      <xdr:rowOff>167640</xdr:rowOff>
    </xdr:from>
    <xdr:to>
      <xdr:col>9</xdr:col>
      <xdr:colOff>266700</xdr:colOff>
      <xdr:row>12</xdr:row>
      <xdr:rowOff>7620</xdr:rowOff>
    </xdr:to>
    <xdr:sp macro="" textlink="">
      <xdr:nvSpPr>
        <xdr:cNvPr id="1030" name="Rectangle 6"/>
        <xdr:cNvSpPr>
          <a:spLocks noChangeArrowheads="1"/>
        </xdr:cNvSpPr>
      </xdr:nvSpPr>
      <xdr:spPr bwMode="auto">
        <a:xfrm>
          <a:off x="2072640" y="2019300"/>
          <a:ext cx="3070860" cy="457200"/>
        </a:xfrm>
        <a:prstGeom prst="rect">
          <a:avLst/>
        </a:prstGeom>
        <a:solidFill>
          <a:srgbClr val="FFFFFF"/>
        </a:solidFill>
        <a:ln w="9525">
          <a:noFill/>
          <a:miter lim="800000"/>
          <a:headEnd/>
          <a:tailEnd/>
        </a:ln>
      </xdr:spPr>
      <xdr:txBody>
        <a:bodyPr vertOverflow="clip" wrap="square" lIns="36576" tIns="32004" rIns="0" bIns="0" anchor="t" upright="1"/>
        <a:lstStyle/>
        <a:p>
          <a:pPr algn="l" rtl="0">
            <a:defRPr sz="1000"/>
          </a:pPr>
          <a:r>
            <a:rPr lang="en-US" altLang="zh-TW" sz="1200" b="0" i="0" u="none" strike="noStrike" baseline="0">
              <a:solidFill>
                <a:srgbClr val="000000"/>
              </a:solidFill>
              <a:latin typeface="新細明體"/>
              <a:ea typeface="新細明體"/>
            </a:rPr>
            <a:t>(9)97.4.9-4.24</a:t>
          </a:r>
          <a:r>
            <a:rPr lang="zh-TW" altLang="en-US" sz="1200" b="0" i="0" u="none" strike="noStrike" baseline="0">
              <a:solidFill>
                <a:srgbClr val="000000"/>
              </a:solidFill>
              <a:latin typeface="新細明體"/>
              <a:ea typeface="新細明體"/>
            </a:rPr>
            <a:t>：</a:t>
          </a:r>
        </a:p>
        <a:p>
          <a:pPr algn="l" rtl="0">
            <a:defRPr sz="1000"/>
          </a:pPr>
          <a:r>
            <a:rPr lang="zh-TW" altLang="en-US" sz="1200" b="0" i="0" u="none" strike="noStrike" baseline="0">
              <a:solidFill>
                <a:srgbClr val="000000"/>
              </a:solidFill>
              <a:latin typeface="新細明體"/>
              <a:ea typeface="新細明體"/>
            </a:rPr>
            <a:t>虛偽古董退貨交易（呂曉弟）：</a:t>
          </a:r>
          <a:r>
            <a:rPr lang="en-US" altLang="zh-TW" sz="1200" b="0" i="0" u="none" strike="noStrike" baseline="0">
              <a:solidFill>
                <a:srgbClr val="000000"/>
              </a:solidFill>
              <a:latin typeface="新細明體"/>
              <a:ea typeface="新細明體"/>
            </a:rPr>
            <a:t>5200</a:t>
          </a:r>
          <a:r>
            <a:rPr lang="zh-TW" altLang="en-US" sz="1200" b="0" i="0" u="none" strike="noStrike" baseline="0">
              <a:solidFill>
                <a:srgbClr val="000000"/>
              </a:solidFill>
              <a:latin typeface="新細明體"/>
              <a:ea typeface="新細明體"/>
            </a:rPr>
            <a:t>萬元</a:t>
          </a:r>
        </a:p>
      </xdr:txBody>
    </xdr:sp>
    <xdr:clientData/>
  </xdr:twoCellAnchor>
  <xdr:twoCellAnchor>
    <xdr:from>
      <xdr:col>2</xdr:col>
      <xdr:colOff>411480</xdr:colOff>
      <xdr:row>19</xdr:row>
      <xdr:rowOff>114300</xdr:rowOff>
    </xdr:from>
    <xdr:to>
      <xdr:col>2</xdr:col>
      <xdr:colOff>419100</xdr:colOff>
      <xdr:row>20</xdr:row>
      <xdr:rowOff>160020</xdr:rowOff>
    </xdr:to>
    <xdr:sp macro="" textlink="">
      <xdr:nvSpPr>
        <xdr:cNvPr id="4106" name="Line 9"/>
        <xdr:cNvSpPr>
          <a:spLocks noChangeShapeType="1"/>
        </xdr:cNvSpPr>
      </xdr:nvSpPr>
      <xdr:spPr bwMode="auto">
        <a:xfrm flipH="1">
          <a:off x="1630680" y="4023360"/>
          <a:ext cx="7620" cy="251460"/>
        </a:xfrm>
        <a:prstGeom prst="line">
          <a:avLst/>
        </a:prstGeom>
        <a:noFill/>
        <a:ln w="22225">
          <a:solidFill>
            <a:srgbClr val="0000FF"/>
          </a:solidFill>
          <a:prstDash val="lgDash"/>
          <a:round/>
          <a:headEnd/>
          <a:tailEnd/>
        </a:ln>
      </xdr:spPr>
    </xdr:sp>
    <xdr:clientData/>
  </xdr:twoCellAnchor>
  <xdr:twoCellAnchor>
    <xdr:from>
      <xdr:col>4</xdr:col>
      <xdr:colOff>198120</xdr:colOff>
      <xdr:row>18</xdr:row>
      <xdr:rowOff>38100</xdr:rowOff>
    </xdr:from>
    <xdr:to>
      <xdr:col>10</xdr:col>
      <xdr:colOff>0</xdr:colOff>
      <xdr:row>20</xdr:row>
      <xdr:rowOff>99060</xdr:rowOff>
    </xdr:to>
    <xdr:sp macro="" textlink="">
      <xdr:nvSpPr>
        <xdr:cNvPr id="1039" name="Rectangle 16"/>
        <xdr:cNvSpPr>
          <a:spLocks noChangeArrowheads="1"/>
        </xdr:cNvSpPr>
      </xdr:nvSpPr>
      <xdr:spPr bwMode="auto">
        <a:xfrm>
          <a:off x="2636520" y="3741420"/>
          <a:ext cx="3459480" cy="472440"/>
        </a:xfrm>
        <a:prstGeom prst="rect">
          <a:avLst/>
        </a:prstGeom>
        <a:solidFill>
          <a:srgbClr val="FFFFFF"/>
        </a:solidFill>
        <a:ln w="9525">
          <a:noFill/>
          <a:miter lim="800000"/>
          <a:headEnd/>
          <a:tailEnd/>
        </a:ln>
      </xdr:spPr>
      <xdr:txBody>
        <a:bodyPr vertOverflow="clip" wrap="square" lIns="36576" tIns="32004" rIns="0" bIns="0" anchor="t" upright="1"/>
        <a:lstStyle/>
        <a:p>
          <a:pPr algn="l" rtl="0">
            <a:defRPr sz="1000"/>
          </a:pPr>
          <a:r>
            <a:rPr lang="en-US" altLang="zh-TW" sz="1200" b="0" i="0" u="none" strike="noStrike" baseline="0">
              <a:solidFill>
                <a:srgbClr val="000000"/>
              </a:solidFill>
              <a:latin typeface="新細明體"/>
              <a:ea typeface="新細明體"/>
            </a:rPr>
            <a:t>(5)97.4.8 [15</a:t>
          </a:r>
          <a:r>
            <a:rPr lang="zh-TW" altLang="en-US" sz="1200" b="0" i="0" u="none" strike="noStrike" baseline="0">
              <a:solidFill>
                <a:srgbClr val="000000"/>
              </a:solidFill>
              <a:latin typeface="新細明體"/>
              <a:ea typeface="新細明體"/>
            </a:rPr>
            <a:t>點：</a:t>
          </a:r>
          <a:r>
            <a:rPr lang="en-US" altLang="zh-TW" sz="1200" b="0" i="0" u="none" strike="noStrike" baseline="0">
              <a:solidFill>
                <a:srgbClr val="000000"/>
              </a:solidFill>
              <a:latin typeface="新細明體"/>
              <a:ea typeface="新細明體"/>
            </a:rPr>
            <a:t>47</a:t>
          </a:r>
          <a:r>
            <a:rPr lang="zh-TW" altLang="en-US" sz="1200" b="0" i="0" u="none" strike="noStrike" baseline="0">
              <a:solidFill>
                <a:srgbClr val="000000"/>
              </a:solidFill>
              <a:latin typeface="新細明體"/>
              <a:ea typeface="新細明體"/>
            </a:rPr>
            <a:t>分至</a:t>
          </a:r>
          <a:r>
            <a:rPr lang="en-US" altLang="zh-TW" sz="1200" b="0" i="0" u="none" strike="noStrike" baseline="0">
              <a:solidFill>
                <a:srgbClr val="000000"/>
              </a:solidFill>
              <a:latin typeface="新細明體"/>
              <a:ea typeface="新細明體"/>
            </a:rPr>
            <a:t>17</a:t>
          </a:r>
          <a:r>
            <a:rPr lang="zh-TW" altLang="en-US" sz="1200" b="0" i="0" u="none" strike="noStrike" baseline="0">
              <a:solidFill>
                <a:srgbClr val="000000"/>
              </a:solidFill>
              <a:latin typeface="新細明體"/>
              <a:ea typeface="新細明體"/>
            </a:rPr>
            <a:t>點：</a:t>
          </a:r>
          <a:r>
            <a:rPr lang="en-US" altLang="zh-TW" sz="1200" b="0" i="0" u="none" strike="noStrike" baseline="0">
              <a:solidFill>
                <a:srgbClr val="000000"/>
              </a:solidFill>
              <a:latin typeface="新細明體"/>
              <a:ea typeface="新細明體"/>
            </a:rPr>
            <a:t>17</a:t>
          </a:r>
          <a:r>
            <a:rPr lang="zh-TW" altLang="en-US" sz="1200" b="0" i="0" u="none" strike="noStrike" baseline="0">
              <a:solidFill>
                <a:srgbClr val="000000"/>
              </a:solidFill>
              <a:latin typeface="新細明體"/>
              <a:ea typeface="新細明體"/>
            </a:rPr>
            <a:t>分</a:t>
          </a:r>
          <a:r>
            <a:rPr lang="en-US" altLang="zh-TW" sz="1200" b="0" i="0" u="none" strike="noStrike" baseline="0">
              <a:solidFill>
                <a:srgbClr val="000000"/>
              </a:solidFill>
              <a:latin typeface="新細明體"/>
              <a:ea typeface="新細明體"/>
            </a:rPr>
            <a:t>]</a:t>
          </a:r>
          <a:r>
            <a:rPr lang="zh-TW" altLang="en-US" sz="1200" b="0" i="0" u="none" strike="noStrike" baseline="0">
              <a:solidFill>
                <a:srgbClr val="000000"/>
              </a:solidFill>
              <a:latin typeface="新細明體"/>
              <a:ea typeface="新細明體"/>
            </a:rPr>
            <a:t>：</a:t>
          </a:r>
        </a:p>
        <a:p>
          <a:pPr algn="l" rtl="0">
            <a:defRPr sz="1000"/>
          </a:pPr>
          <a:r>
            <a:rPr lang="zh-TW" altLang="en-US" sz="1200" b="0" i="0" u="none" strike="noStrike" baseline="0">
              <a:solidFill>
                <a:srgbClr val="000000"/>
              </a:solidFill>
              <a:latin typeface="新細明體"/>
              <a:ea typeface="新細明體"/>
            </a:rPr>
            <a:t>虛偽預付進貨款（港歐公司）：</a:t>
          </a:r>
          <a:r>
            <a:rPr lang="en-US" altLang="zh-TW" sz="1200" b="0" i="0" u="none" strike="noStrike" baseline="0">
              <a:solidFill>
                <a:srgbClr val="000000"/>
              </a:solidFill>
              <a:latin typeface="新細明體"/>
              <a:ea typeface="新細明體"/>
            </a:rPr>
            <a:t>4100</a:t>
          </a:r>
          <a:r>
            <a:rPr lang="zh-TW" altLang="en-US" sz="1200" b="0" i="0" u="none" strike="noStrike" baseline="0">
              <a:solidFill>
                <a:srgbClr val="000000"/>
              </a:solidFill>
              <a:latin typeface="新細明體"/>
              <a:ea typeface="新細明體"/>
            </a:rPr>
            <a:t>萬元</a:t>
          </a:r>
        </a:p>
      </xdr:txBody>
    </xdr:sp>
    <xdr:clientData/>
  </xdr:twoCellAnchor>
  <xdr:twoCellAnchor>
    <xdr:from>
      <xdr:col>11</xdr:col>
      <xdr:colOff>38100</xdr:colOff>
      <xdr:row>8</xdr:row>
      <xdr:rowOff>152400</xdr:rowOff>
    </xdr:from>
    <xdr:to>
      <xdr:col>13</xdr:col>
      <xdr:colOff>129540</xdr:colOff>
      <xdr:row>8</xdr:row>
      <xdr:rowOff>152400</xdr:rowOff>
    </xdr:to>
    <xdr:sp macro="" textlink="">
      <xdr:nvSpPr>
        <xdr:cNvPr id="4108" name="Line 20"/>
        <xdr:cNvSpPr>
          <a:spLocks noChangeShapeType="1"/>
        </xdr:cNvSpPr>
      </xdr:nvSpPr>
      <xdr:spPr bwMode="auto">
        <a:xfrm>
          <a:off x="6743700" y="1798320"/>
          <a:ext cx="1310640" cy="0"/>
        </a:xfrm>
        <a:prstGeom prst="line">
          <a:avLst/>
        </a:prstGeom>
        <a:noFill/>
        <a:ln w="22225">
          <a:solidFill>
            <a:srgbClr val="0000FF"/>
          </a:solidFill>
          <a:prstDash val="lgDash"/>
          <a:round/>
          <a:headEnd/>
          <a:tailEnd type="triangle" w="med" len="med"/>
        </a:ln>
      </xdr:spPr>
    </xdr:sp>
    <xdr:clientData/>
  </xdr:twoCellAnchor>
  <xdr:twoCellAnchor>
    <xdr:from>
      <xdr:col>11</xdr:col>
      <xdr:colOff>106680</xdr:colOff>
      <xdr:row>12</xdr:row>
      <xdr:rowOff>30480</xdr:rowOff>
    </xdr:from>
    <xdr:to>
      <xdr:col>13</xdr:col>
      <xdr:colOff>160020</xdr:colOff>
      <xdr:row>12</xdr:row>
      <xdr:rowOff>30480</xdr:rowOff>
    </xdr:to>
    <xdr:sp macro="" textlink="">
      <xdr:nvSpPr>
        <xdr:cNvPr id="4109" name="Line 21"/>
        <xdr:cNvSpPr>
          <a:spLocks noChangeShapeType="1"/>
        </xdr:cNvSpPr>
      </xdr:nvSpPr>
      <xdr:spPr bwMode="auto">
        <a:xfrm flipH="1">
          <a:off x="6812280" y="2499360"/>
          <a:ext cx="1272540" cy="0"/>
        </a:xfrm>
        <a:prstGeom prst="line">
          <a:avLst/>
        </a:prstGeom>
        <a:noFill/>
        <a:ln w="22225">
          <a:solidFill>
            <a:srgbClr val="0000FF"/>
          </a:solidFill>
          <a:prstDash val="lgDash"/>
          <a:round/>
          <a:headEnd/>
          <a:tailEnd type="triangle" w="med" len="med"/>
        </a:ln>
      </xdr:spPr>
    </xdr:sp>
    <xdr:clientData/>
  </xdr:twoCellAnchor>
  <xdr:twoCellAnchor>
    <xdr:from>
      <xdr:col>1</xdr:col>
      <xdr:colOff>152400</xdr:colOff>
      <xdr:row>19</xdr:row>
      <xdr:rowOff>144780</xdr:rowOff>
    </xdr:from>
    <xdr:to>
      <xdr:col>1</xdr:col>
      <xdr:colOff>167640</xdr:colOff>
      <xdr:row>29</xdr:row>
      <xdr:rowOff>15240</xdr:rowOff>
    </xdr:to>
    <xdr:sp macro="" textlink="">
      <xdr:nvSpPr>
        <xdr:cNvPr id="4110" name="Line 22"/>
        <xdr:cNvSpPr>
          <a:spLocks noChangeShapeType="1"/>
        </xdr:cNvSpPr>
      </xdr:nvSpPr>
      <xdr:spPr bwMode="auto">
        <a:xfrm flipH="1">
          <a:off x="762000" y="4053840"/>
          <a:ext cx="15240" cy="1927860"/>
        </a:xfrm>
        <a:prstGeom prst="line">
          <a:avLst/>
        </a:prstGeom>
        <a:noFill/>
        <a:ln w="22225">
          <a:solidFill>
            <a:srgbClr val="000000"/>
          </a:solidFill>
          <a:round/>
          <a:headEnd/>
          <a:tailEnd/>
        </a:ln>
      </xdr:spPr>
    </xdr:sp>
    <xdr:clientData/>
  </xdr:twoCellAnchor>
  <xdr:twoCellAnchor>
    <xdr:from>
      <xdr:col>6</xdr:col>
      <xdr:colOff>129540</xdr:colOff>
      <xdr:row>27</xdr:row>
      <xdr:rowOff>83820</xdr:rowOff>
    </xdr:from>
    <xdr:to>
      <xdr:col>8</xdr:col>
      <xdr:colOff>38100</xdr:colOff>
      <xdr:row>31</xdr:row>
      <xdr:rowOff>198120</xdr:rowOff>
    </xdr:to>
    <xdr:sp macro="" textlink="">
      <xdr:nvSpPr>
        <xdr:cNvPr id="1040" name="Rectangle 24"/>
        <xdr:cNvSpPr>
          <a:spLocks noChangeArrowheads="1"/>
        </xdr:cNvSpPr>
      </xdr:nvSpPr>
      <xdr:spPr bwMode="auto">
        <a:xfrm>
          <a:off x="3787140" y="5638800"/>
          <a:ext cx="1127760" cy="937260"/>
        </a:xfrm>
        <a:prstGeom prst="rect">
          <a:avLst/>
        </a:prstGeom>
        <a:solidFill>
          <a:srgbClr val="FFFFFF"/>
        </a:solidFill>
        <a:ln w="15875">
          <a:solidFill>
            <a:srgbClr val="000000"/>
          </a:solidFill>
          <a:miter lim="800000"/>
          <a:headEnd/>
          <a:tailEnd/>
        </a:ln>
      </xdr:spPr>
      <xdr:txBody>
        <a:bodyPr vertOverflow="clip" wrap="square" lIns="36576" tIns="32004" rIns="36576" bIns="0" anchor="t" upright="1"/>
        <a:lstStyle/>
        <a:p>
          <a:pPr algn="ctr" rtl="0">
            <a:defRPr sz="1000"/>
          </a:pPr>
          <a:r>
            <a:rPr lang="zh-TW" altLang="en-US" sz="1200" b="0" i="0" u="none" strike="noStrike" baseline="0">
              <a:solidFill>
                <a:srgbClr val="000000"/>
              </a:solidFill>
              <a:latin typeface="新細明體"/>
              <a:ea typeface="新細明體"/>
            </a:rPr>
            <a:t>辰青公司</a:t>
          </a:r>
        </a:p>
        <a:p>
          <a:pPr algn="ctr" rtl="0">
            <a:defRPr sz="1000"/>
          </a:pPr>
          <a:r>
            <a:rPr lang="zh-TW" altLang="en-US" sz="1200" b="0" i="0" u="none" strike="noStrike" baseline="0">
              <a:solidFill>
                <a:srgbClr val="000000"/>
              </a:solidFill>
              <a:latin typeface="新細明體"/>
              <a:ea typeface="新細明體"/>
            </a:rPr>
            <a:t>彰化銀行</a:t>
          </a:r>
        </a:p>
        <a:p>
          <a:pPr algn="ctr" rtl="0">
            <a:defRPr sz="1000"/>
          </a:pPr>
          <a:r>
            <a:rPr lang="zh-TW" altLang="en-US" sz="1200" b="0" i="0" u="none" strike="noStrike" baseline="0">
              <a:solidFill>
                <a:srgbClr val="000000"/>
              </a:solidFill>
              <a:latin typeface="新細明體"/>
              <a:ea typeface="新細明體"/>
            </a:rPr>
            <a:t>吉成分行</a:t>
          </a:r>
        </a:p>
        <a:p>
          <a:pPr algn="ctr" rtl="0">
            <a:defRPr sz="1000"/>
          </a:pPr>
          <a:r>
            <a:rPr lang="zh-TW" altLang="en-US" sz="1100" b="0" i="0" u="none" strike="noStrike" baseline="0">
              <a:solidFill>
                <a:srgbClr val="000000"/>
              </a:solidFill>
              <a:latin typeface="新細明體"/>
              <a:ea typeface="新細明體"/>
            </a:rPr>
            <a:t>第</a:t>
          </a:r>
          <a:r>
            <a:rPr lang="en-US" altLang="zh-TW" sz="1100" b="0" i="0" u="none" strike="noStrike" baseline="0">
              <a:solidFill>
                <a:srgbClr val="000000"/>
              </a:solidFill>
              <a:latin typeface="新細明體"/>
              <a:ea typeface="新細明體"/>
            </a:rPr>
            <a:t>965801181710</a:t>
          </a:r>
          <a:r>
            <a:rPr lang="zh-TW" altLang="en-US" sz="1100" b="0" i="0" u="none" strike="noStrike" baseline="0">
              <a:solidFill>
                <a:srgbClr val="000000"/>
              </a:solidFill>
              <a:latin typeface="新細明體"/>
              <a:ea typeface="新細明體"/>
            </a:rPr>
            <a:t>號</a:t>
          </a:r>
        </a:p>
      </xdr:txBody>
    </xdr:sp>
    <xdr:clientData/>
  </xdr:twoCellAnchor>
  <xdr:twoCellAnchor>
    <xdr:from>
      <xdr:col>12</xdr:col>
      <xdr:colOff>220980</xdr:colOff>
      <xdr:row>24</xdr:row>
      <xdr:rowOff>190500</xdr:rowOff>
    </xdr:from>
    <xdr:to>
      <xdr:col>13</xdr:col>
      <xdr:colOff>533400</xdr:colOff>
      <xdr:row>24</xdr:row>
      <xdr:rowOff>190500</xdr:rowOff>
    </xdr:to>
    <xdr:sp macro="" textlink="">
      <xdr:nvSpPr>
        <xdr:cNvPr id="4112" name="Line 26"/>
        <xdr:cNvSpPr>
          <a:spLocks noChangeShapeType="1"/>
        </xdr:cNvSpPr>
      </xdr:nvSpPr>
      <xdr:spPr bwMode="auto">
        <a:xfrm flipV="1">
          <a:off x="7536180" y="5128260"/>
          <a:ext cx="922020" cy="0"/>
        </a:xfrm>
        <a:prstGeom prst="line">
          <a:avLst/>
        </a:prstGeom>
        <a:noFill/>
        <a:ln w="22225">
          <a:solidFill>
            <a:srgbClr val="0000FF"/>
          </a:solidFill>
          <a:prstDash val="lgDash"/>
          <a:round/>
          <a:headEnd/>
          <a:tailEnd/>
        </a:ln>
      </xdr:spPr>
    </xdr:sp>
    <xdr:clientData/>
  </xdr:twoCellAnchor>
  <xdr:twoCellAnchor>
    <xdr:from>
      <xdr:col>7</xdr:col>
      <xdr:colOff>594360</xdr:colOff>
      <xdr:row>25</xdr:row>
      <xdr:rowOff>22860</xdr:rowOff>
    </xdr:from>
    <xdr:to>
      <xdr:col>10</xdr:col>
      <xdr:colOff>83820</xdr:colOff>
      <xdr:row>25</xdr:row>
      <xdr:rowOff>22860</xdr:rowOff>
    </xdr:to>
    <xdr:sp macro="" textlink="">
      <xdr:nvSpPr>
        <xdr:cNvPr id="4113" name="Line 28"/>
        <xdr:cNvSpPr>
          <a:spLocks noChangeShapeType="1"/>
        </xdr:cNvSpPr>
      </xdr:nvSpPr>
      <xdr:spPr bwMode="auto">
        <a:xfrm>
          <a:off x="4861560" y="5166360"/>
          <a:ext cx="1318260" cy="0"/>
        </a:xfrm>
        <a:prstGeom prst="line">
          <a:avLst/>
        </a:prstGeom>
        <a:noFill/>
        <a:ln w="22225">
          <a:solidFill>
            <a:srgbClr val="000000"/>
          </a:solidFill>
          <a:round/>
          <a:headEnd/>
          <a:tailEnd type="triangle" w="med" len="med"/>
        </a:ln>
      </xdr:spPr>
    </xdr:sp>
    <xdr:clientData/>
  </xdr:twoCellAnchor>
  <xdr:twoCellAnchor>
    <xdr:from>
      <xdr:col>1</xdr:col>
      <xdr:colOff>167640</xdr:colOff>
      <xdr:row>29</xdr:row>
      <xdr:rowOff>7620</xdr:rowOff>
    </xdr:from>
    <xdr:to>
      <xdr:col>6</xdr:col>
      <xdr:colOff>60960</xdr:colOff>
      <xdr:row>29</xdr:row>
      <xdr:rowOff>15240</xdr:rowOff>
    </xdr:to>
    <xdr:sp macro="" textlink="">
      <xdr:nvSpPr>
        <xdr:cNvPr id="4114" name="Line 29"/>
        <xdr:cNvSpPr>
          <a:spLocks noChangeShapeType="1"/>
        </xdr:cNvSpPr>
      </xdr:nvSpPr>
      <xdr:spPr bwMode="auto">
        <a:xfrm>
          <a:off x="777240" y="5974080"/>
          <a:ext cx="2941320" cy="7620"/>
        </a:xfrm>
        <a:prstGeom prst="line">
          <a:avLst/>
        </a:prstGeom>
        <a:noFill/>
        <a:ln w="22225">
          <a:solidFill>
            <a:srgbClr val="000000"/>
          </a:solidFill>
          <a:round/>
          <a:headEnd/>
          <a:tailEnd type="triangle" w="med" len="med"/>
        </a:ln>
      </xdr:spPr>
    </xdr:sp>
    <xdr:clientData/>
  </xdr:twoCellAnchor>
  <xdr:twoCellAnchor>
    <xdr:from>
      <xdr:col>12</xdr:col>
      <xdr:colOff>228600</xdr:colOff>
      <xdr:row>25</xdr:row>
      <xdr:rowOff>15240</xdr:rowOff>
    </xdr:from>
    <xdr:to>
      <xdr:col>15</xdr:col>
      <xdr:colOff>45720</xdr:colOff>
      <xdr:row>27</xdr:row>
      <xdr:rowOff>129540</xdr:rowOff>
    </xdr:to>
    <xdr:sp macro="" textlink="">
      <xdr:nvSpPr>
        <xdr:cNvPr id="1048" name="Rectangle 30"/>
        <xdr:cNvSpPr>
          <a:spLocks noChangeArrowheads="1"/>
        </xdr:cNvSpPr>
      </xdr:nvSpPr>
      <xdr:spPr bwMode="auto">
        <a:xfrm>
          <a:off x="7543800" y="5158740"/>
          <a:ext cx="1645920" cy="525780"/>
        </a:xfrm>
        <a:prstGeom prst="rect">
          <a:avLst/>
        </a:prstGeom>
        <a:solidFill>
          <a:srgbClr val="FFFFFF"/>
        </a:solidFill>
        <a:ln w="9525">
          <a:noFill/>
          <a:miter lim="800000"/>
          <a:headEnd/>
          <a:tailEnd/>
        </a:ln>
      </xdr:spPr>
      <xdr:txBody>
        <a:bodyPr vertOverflow="clip" wrap="square" lIns="36576" tIns="32004" rIns="36576" bIns="0" anchor="t" upright="1"/>
        <a:lstStyle/>
        <a:p>
          <a:pPr algn="l" rtl="0">
            <a:defRPr sz="1000"/>
          </a:pPr>
          <a:r>
            <a:rPr lang="en-US" altLang="zh-TW" sz="1200" b="0" i="0" u="none" strike="noStrike" baseline="0">
              <a:solidFill>
                <a:srgbClr val="000000"/>
              </a:solidFill>
              <a:latin typeface="新細明體"/>
              <a:ea typeface="新細明體"/>
            </a:rPr>
            <a:t>(7)97.4.8[16</a:t>
          </a:r>
          <a:r>
            <a:rPr lang="zh-TW" altLang="en-US" sz="1200" b="0" i="0" u="none" strike="noStrike" baseline="0">
              <a:solidFill>
                <a:srgbClr val="000000"/>
              </a:solidFill>
              <a:latin typeface="新細明體"/>
              <a:ea typeface="新細明體"/>
            </a:rPr>
            <a:t>點：</a:t>
          </a:r>
          <a:r>
            <a:rPr lang="en-US" altLang="zh-TW" sz="1200" b="0" i="0" u="none" strike="noStrike" baseline="0">
              <a:solidFill>
                <a:srgbClr val="000000"/>
              </a:solidFill>
              <a:latin typeface="新細明體"/>
              <a:ea typeface="新細明體"/>
            </a:rPr>
            <a:t>19</a:t>
          </a:r>
          <a:r>
            <a:rPr lang="zh-TW" altLang="en-US" sz="1200" b="0" i="0" u="none" strike="noStrike" baseline="0">
              <a:solidFill>
                <a:srgbClr val="000000"/>
              </a:solidFill>
              <a:latin typeface="新細明體"/>
              <a:ea typeface="新細明體"/>
            </a:rPr>
            <a:t>分</a:t>
          </a:r>
          <a:r>
            <a:rPr lang="en-US" altLang="zh-TW" sz="1200" b="0" i="0" u="none" strike="noStrike" baseline="0">
              <a:solidFill>
                <a:srgbClr val="000000"/>
              </a:solidFill>
              <a:latin typeface="新細明體"/>
              <a:ea typeface="新細明體"/>
            </a:rPr>
            <a:t>]</a:t>
          </a:r>
          <a:r>
            <a:rPr lang="zh-TW" altLang="en-US" sz="1200" b="0" i="0" u="none" strike="noStrike" baseline="0">
              <a:solidFill>
                <a:srgbClr val="000000"/>
              </a:solidFill>
              <a:latin typeface="新細明體"/>
              <a:ea typeface="新細明體"/>
            </a:rPr>
            <a:t>：</a:t>
          </a:r>
        </a:p>
        <a:p>
          <a:pPr algn="l" rtl="0">
            <a:defRPr sz="1000"/>
          </a:pPr>
          <a:r>
            <a:rPr lang="en-US" altLang="zh-TW" sz="1200" b="0" i="0" u="none" strike="noStrike" baseline="0">
              <a:solidFill>
                <a:srgbClr val="000000"/>
              </a:solidFill>
              <a:latin typeface="新細明體"/>
              <a:ea typeface="新細明體"/>
            </a:rPr>
            <a:t>1100</a:t>
          </a:r>
          <a:r>
            <a:rPr lang="zh-TW" altLang="en-US" sz="1200" b="0" i="0" u="none" strike="noStrike" baseline="0">
              <a:solidFill>
                <a:srgbClr val="000000"/>
              </a:solidFill>
              <a:latin typeface="新細明體"/>
              <a:ea typeface="新細明體"/>
            </a:rPr>
            <a:t>萬元</a:t>
          </a:r>
        </a:p>
      </xdr:txBody>
    </xdr:sp>
    <xdr:clientData/>
  </xdr:twoCellAnchor>
  <xdr:twoCellAnchor>
    <xdr:from>
      <xdr:col>13</xdr:col>
      <xdr:colOff>7620</xdr:colOff>
      <xdr:row>7</xdr:row>
      <xdr:rowOff>167640</xdr:rowOff>
    </xdr:from>
    <xdr:to>
      <xdr:col>14</xdr:col>
      <xdr:colOff>480060</xdr:colOff>
      <xdr:row>12</xdr:row>
      <xdr:rowOff>121920</xdr:rowOff>
    </xdr:to>
    <xdr:sp macro="" textlink="">
      <xdr:nvSpPr>
        <xdr:cNvPr id="1060" name="Oval 36"/>
        <xdr:cNvSpPr>
          <a:spLocks noChangeArrowheads="1"/>
        </xdr:cNvSpPr>
      </xdr:nvSpPr>
      <xdr:spPr bwMode="auto">
        <a:xfrm>
          <a:off x="7322820" y="1607820"/>
          <a:ext cx="1082040" cy="982980"/>
        </a:xfrm>
        <a:prstGeom prst="ellipse">
          <a:avLst/>
        </a:prstGeom>
        <a:solidFill>
          <a:srgbClr val="FFFFFF"/>
        </a:solidFill>
        <a:ln w="15875">
          <a:solidFill>
            <a:srgbClr val="000000"/>
          </a:solidFill>
          <a:round/>
          <a:headEnd/>
          <a:tailEnd/>
        </a:ln>
      </xdr:spPr>
      <xdr:txBody>
        <a:bodyPr vertOverflow="clip" wrap="square" lIns="36576" tIns="32004" rIns="36576" bIns="0" anchor="t" upright="1"/>
        <a:lstStyle/>
        <a:p>
          <a:pPr algn="ctr" rtl="0">
            <a:defRPr sz="1000"/>
          </a:pPr>
          <a:r>
            <a:rPr lang="zh-TW" altLang="en-US" sz="1200" b="0" i="0" u="none" strike="noStrike" baseline="0">
              <a:solidFill>
                <a:srgbClr val="000000"/>
              </a:solidFill>
              <a:latin typeface="新細明體"/>
              <a:ea typeface="新細明體"/>
            </a:rPr>
            <a:t>鄒勝</a:t>
          </a:r>
        </a:p>
        <a:p>
          <a:pPr algn="ctr" rtl="0">
            <a:defRPr sz="1000"/>
          </a:pPr>
          <a:r>
            <a:rPr lang="zh-TW" altLang="en-US" sz="1200" b="0" i="0" u="none" strike="noStrike" baseline="0">
              <a:solidFill>
                <a:srgbClr val="000000"/>
              </a:solidFill>
              <a:latin typeface="新細明體"/>
              <a:ea typeface="新細明體"/>
            </a:rPr>
            <a:t>（炒股）</a:t>
          </a:r>
        </a:p>
      </xdr:txBody>
    </xdr:sp>
    <xdr:clientData/>
  </xdr:twoCellAnchor>
  <xdr:twoCellAnchor>
    <xdr:from>
      <xdr:col>13</xdr:col>
      <xdr:colOff>22860</xdr:colOff>
      <xdr:row>17</xdr:row>
      <xdr:rowOff>160020</xdr:rowOff>
    </xdr:from>
    <xdr:to>
      <xdr:col>14</xdr:col>
      <xdr:colOff>449580</xdr:colOff>
      <xdr:row>22</xdr:row>
      <xdr:rowOff>91440</xdr:rowOff>
    </xdr:to>
    <xdr:sp macro="" textlink="">
      <xdr:nvSpPr>
        <xdr:cNvPr id="1061" name="Oval 37"/>
        <xdr:cNvSpPr>
          <a:spLocks noChangeArrowheads="1"/>
        </xdr:cNvSpPr>
      </xdr:nvSpPr>
      <xdr:spPr bwMode="auto">
        <a:xfrm>
          <a:off x="7338060" y="3657600"/>
          <a:ext cx="1036320" cy="960120"/>
        </a:xfrm>
        <a:prstGeom prst="ellipse">
          <a:avLst/>
        </a:prstGeom>
        <a:solidFill>
          <a:srgbClr val="FFFFFF"/>
        </a:solidFill>
        <a:ln w="15875">
          <a:solidFill>
            <a:srgbClr val="000000"/>
          </a:solidFill>
          <a:round/>
          <a:headEnd/>
          <a:tailEnd/>
        </a:ln>
      </xdr:spPr>
      <xdr:txBody>
        <a:bodyPr vertOverflow="clip" wrap="square" lIns="36576" tIns="32004" rIns="36576" bIns="0" anchor="t" upright="1"/>
        <a:lstStyle/>
        <a:p>
          <a:pPr algn="ctr" rtl="0">
            <a:defRPr sz="1000"/>
          </a:pPr>
          <a:r>
            <a:rPr lang="zh-TW" altLang="en-US" sz="1200" b="0" i="0" u="none" strike="noStrike" baseline="0">
              <a:solidFill>
                <a:srgbClr val="000000"/>
              </a:solidFill>
              <a:latin typeface="新細明體"/>
              <a:ea typeface="新細明體"/>
            </a:rPr>
            <a:t>黃嘉敏</a:t>
          </a:r>
        </a:p>
      </xdr:txBody>
    </xdr:sp>
    <xdr:clientData/>
  </xdr:twoCellAnchor>
  <xdr:twoCellAnchor>
    <xdr:from>
      <xdr:col>13</xdr:col>
      <xdr:colOff>533400</xdr:colOff>
      <xdr:row>12</xdr:row>
      <xdr:rowOff>106680</xdr:rowOff>
    </xdr:from>
    <xdr:to>
      <xdr:col>13</xdr:col>
      <xdr:colOff>533400</xdr:colOff>
      <xdr:row>17</xdr:row>
      <xdr:rowOff>152400</xdr:rowOff>
    </xdr:to>
    <xdr:sp macro="" textlink="">
      <xdr:nvSpPr>
        <xdr:cNvPr id="4118" name="Line 38"/>
        <xdr:cNvSpPr>
          <a:spLocks noChangeShapeType="1"/>
        </xdr:cNvSpPr>
      </xdr:nvSpPr>
      <xdr:spPr bwMode="auto">
        <a:xfrm flipH="1" flipV="1">
          <a:off x="8458200" y="2575560"/>
          <a:ext cx="0" cy="1074420"/>
        </a:xfrm>
        <a:prstGeom prst="line">
          <a:avLst/>
        </a:prstGeom>
        <a:noFill/>
        <a:ln w="22225">
          <a:solidFill>
            <a:srgbClr val="0000FF"/>
          </a:solidFill>
          <a:prstDash val="lgDash"/>
          <a:round/>
          <a:headEnd/>
          <a:tailEnd type="triangle" w="med" len="med"/>
        </a:ln>
      </xdr:spPr>
    </xdr:sp>
    <xdr:clientData/>
  </xdr:twoCellAnchor>
  <xdr:twoCellAnchor>
    <xdr:from>
      <xdr:col>2</xdr:col>
      <xdr:colOff>426720</xdr:colOff>
      <xdr:row>20</xdr:row>
      <xdr:rowOff>152400</xdr:rowOff>
    </xdr:from>
    <xdr:to>
      <xdr:col>13</xdr:col>
      <xdr:colOff>15240</xdr:colOff>
      <xdr:row>20</xdr:row>
      <xdr:rowOff>160020</xdr:rowOff>
    </xdr:to>
    <xdr:sp macro="" textlink="">
      <xdr:nvSpPr>
        <xdr:cNvPr id="4119" name="Line 39"/>
        <xdr:cNvSpPr>
          <a:spLocks noChangeShapeType="1"/>
        </xdr:cNvSpPr>
      </xdr:nvSpPr>
      <xdr:spPr bwMode="auto">
        <a:xfrm flipV="1">
          <a:off x="1645920" y="4267200"/>
          <a:ext cx="6294120" cy="7620"/>
        </a:xfrm>
        <a:prstGeom prst="line">
          <a:avLst/>
        </a:prstGeom>
        <a:noFill/>
        <a:ln w="22225">
          <a:solidFill>
            <a:srgbClr val="0000FF"/>
          </a:solidFill>
          <a:prstDash val="lgDash"/>
          <a:round/>
          <a:headEnd/>
          <a:tailEnd type="triangle" w="med" len="med"/>
        </a:ln>
      </xdr:spPr>
    </xdr:sp>
    <xdr:clientData/>
  </xdr:twoCellAnchor>
  <xdr:twoCellAnchor>
    <xdr:from>
      <xdr:col>13</xdr:col>
      <xdr:colOff>548640</xdr:colOff>
      <xdr:row>22</xdr:row>
      <xdr:rowOff>83820</xdr:rowOff>
    </xdr:from>
    <xdr:to>
      <xdr:col>13</xdr:col>
      <xdr:colOff>556260</xdr:colOff>
      <xdr:row>24</xdr:row>
      <xdr:rowOff>190500</xdr:rowOff>
    </xdr:to>
    <xdr:sp macro="" textlink="">
      <xdr:nvSpPr>
        <xdr:cNvPr id="4120" name="Line 40"/>
        <xdr:cNvSpPr>
          <a:spLocks noChangeShapeType="1"/>
        </xdr:cNvSpPr>
      </xdr:nvSpPr>
      <xdr:spPr bwMode="auto">
        <a:xfrm flipV="1">
          <a:off x="8473440" y="4610100"/>
          <a:ext cx="7620" cy="518160"/>
        </a:xfrm>
        <a:prstGeom prst="line">
          <a:avLst/>
        </a:prstGeom>
        <a:noFill/>
        <a:ln w="22225">
          <a:solidFill>
            <a:srgbClr val="0000FF"/>
          </a:solidFill>
          <a:prstDash val="lgDash"/>
          <a:round/>
          <a:headEnd/>
          <a:tailEnd type="triangle" w="med" len="med"/>
        </a:ln>
      </xdr:spPr>
    </xdr:sp>
    <xdr:clientData/>
  </xdr:twoCellAnchor>
  <xdr:twoCellAnchor>
    <xdr:from>
      <xdr:col>6</xdr:col>
      <xdr:colOff>60960</xdr:colOff>
      <xdr:row>21</xdr:row>
      <xdr:rowOff>83820</xdr:rowOff>
    </xdr:from>
    <xdr:to>
      <xdr:col>8</xdr:col>
      <xdr:colOff>99060</xdr:colOff>
      <xdr:row>32</xdr:row>
      <xdr:rowOff>198120</xdr:rowOff>
    </xdr:to>
    <xdr:sp macro="" textlink="">
      <xdr:nvSpPr>
        <xdr:cNvPr id="4121" name="Rectangle 42"/>
        <xdr:cNvSpPr>
          <a:spLocks noChangeArrowheads="1"/>
        </xdr:cNvSpPr>
      </xdr:nvSpPr>
      <xdr:spPr bwMode="auto">
        <a:xfrm>
          <a:off x="3718560" y="4404360"/>
          <a:ext cx="1257300" cy="2377440"/>
        </a:xfrm>
        <a:prstGeom prst="rect">
          <a:avLst/>
        </a:prstGeom>
        <a:noFill/>
        <a:ln w="12700">
          <a:solidFill>
            <a:srgbClr val="000000"/>
          </a:solidFill>
          <a:prstDash val="dash"/>
          <a:miter lim="800000"/>
          <a:headEnd/>
          <a:tailEnd/>
        </a:ln>
      </xdr:spPr>
    </xdr:sp>
    <xdr:clientData/>
  </xdr:twoCellAnchor>
  <xdr:twoCellAnchor>
    <xdr:from>
      <xdr:col>6</xdr:col>
      <xdr:colOff>594360</xdr:colOff>
      <xdr:row>26</xdr:row>
      <xdr:rowOff>30480</xdr:rowOff>
    </xdr:from>
    <xdr:to>
      <xdr:col>7</xdr:col>
      <xdr:colOff>228600</xdr:colOff>
      <xdr:row>27</xdr:row>
      <xdr:rowOff>99060</xdr:rowOff>
    </xdr:to>
    <xdr:sp macro="" textlink="">
      <xdr:nvSpPr>
        <xdr:cNvPr id="4122" name="AutoShape 43"/>
        <xdr:cNvSpPr>
          <a:spLocks noChangeArrowheads="1"/>
        </xdr:cNvSpPr>
      </xdr:nvSpPr>
      <xdr:spPr bwMode="auto">
        <a:xfrm>
          <a:off x="4251960" y="5379720"/>
          <a:ext cx="243840" cy="274320"/>
        </a:xfrm>
        <a:prstGeom prst="downArrow">
          <a:avLst>
            <a:gd name="adj1" fmla="val 50000"/>
            <a:gd name="adj2" fmla="val 28125"/>
          </a:avLst>
        </a:prstGeom>
        <a:solidFill>
          <a:srgbClr val="FFFFFF"/>
        </a:solidFill>
        <a:ln w="9525">
          <a:solidFill>
            <a:srgbClr val="000000"/>
          </a:solidFill>
          <a:miter lim="800000"/>
          <a:headEnd/>
          <a:tailEnd/>
        </a:ln>
      </xdr:spPr>
    </xdr:sp>
    <xdr:clientData/>
  </xdr:twoCellAnchor>
  <xdr:twoCellAnchor>
    <xdr:from>
      <xdr:col>6</xdr:col>
      <xdr:colOff>167640</xdr:colOff>
      <xdr:row>22</xdr:row>
      <xdr:rowOff>0</xdr:rowOff>
    </xdr:from>
    <xdr:to>
      <xdr:col>8</xdr:col>
      <xdr:colOff>0</xdr:colOff>
      <xdr:row>26</xdr:row>
      <xdr:rowOff>144780</xdr:rowOff>
    </xdr:to>
    <xdr:sp macro="" textlink="">
      <xdr:nvSpPr>
        <xdr:cNvPr id="1065" name="Oval 41"/>
        <xdr:cNvSpPr>
          <a:spLocks noChangeArrowheads="1"/>
        </xdr:cNvSpPr>
      </xdr:nvSpPr>
      <xdr:spPr bwMode="auto">
        <a:xfrm>
          <a:off x="3573780" y="4518660"/>
          <a:ext cx="1051560" cy="967740"/>
        </a:xfrm>
        <a:prstGeom prst="ellipse">
          <a:avLst/>
        </a:prstGeom>
        <a:solidFill>
          <a:srgbClr val="FFFFFF"/>
        </a:solidFill>
        <a:ln w="15875">
          <a:solidFill>
            <a:srgbClr val="000000"/>
          </a:solidFill>
          <a:round/>
          <a:headEnd/>
          <a:tailEnd/>
        </a:ln>
      </xdr:spPr>
      <xdr:txBody>
        <a:bodyPr vertOverflow="clip" wrap="square" lIns="36576" tIns="32004" rIns="0" bIns="0" anchor="t" upright="1"/>
        <a:lstStyle/>
        <a:p>
          <a:pPr algn="l" rtl="0">
            <a:defRPr sz="1000"/>
          </a:pPr>
          <a:r>
            <a:rPr lang="zh-TW" altLang="en-US" sz="1200" b="0" i="0" u="none" strike="noStrike" baseline="0">
              <a:solidFill>
                <a:srgbClr val="000000"/>
              </a:solidFill>
              <a:latin typeface="新細明體"/>
              <a:ea typeface="新細明體"/>
            </a:rPr>
            <a:t>  簡美</a:t>
          </a:r>
          <a:r>
            <a:rPr lang="zh-TW" altLang="en-US" sz="1200" b="0" i="0" baseline="0">
              <a:latin typeface="+mn-lt"/>
              <a:ea typeface="+mn-ea"/>
              <a:cs typeface="+mn-cs"/>
            </a:rPr>
            <a:t>秀</a:t>
          </a:r>
          <a:endParaRPr lang="zh-TW" altLang="en-US" sz="1200" b="0" i="0" u="none" strike="noStrike" baseline="0">
            <a:solidFill>
              <a:srgbClr val="000000"/>
            </a:solidFill>
            <a:latin typeface="新細明體"/>
            <a:ea typeface="新細明體"/>
          </a:endParaRPr>
        </a:p>
        <a:p>
          <a:pPr algn="l" rtl="0">
            <a:defRPr sz="1000"/>
          </a:pPr>
          <a:r>
            <a:rPr lang="en-US" altLang="zh-TW" sz="1200" b="0" i="0" u="none" strike="noStrike" baseline="0">
              <a:solidFill>
                <a:srgbClr val="000000"/>
              </a:solidFill>
              <a:latin typeface="新細明體"/>
              <a:ea typeface="新細明體"/>
            </a:rPr>
            <a:t>(</a:t>
          </a:r>
          <a:r>
            <a:rPr lang="zh-TW" altLang="en-US" sz="1200" b="0" i="0" u="none" strike="noStrike" baseline="0">
              <a:solidFill>
                <a:srgbClr val="000000"/>
              </a:solidFill>
              <a:latin typeface="新細明體"/>
              <a:ea typeface="新細明體"/>
            </a:rPr>
            <a:t>實質負責人</a:t>
          </a:r>
          <a:r>
            <a:rPr lang="en-US" altLang="zh-TW" sz="1200" b="0" i="0" u="none" strike="noStrike" baseline="0">
              <a:solidFill>
                <a:srgbClr val="000000"/>
              </a:solidFill>
              <a:latin typeface="新細明體"/>
              <a:ea typeface="新細明體"/>
            </a:rPr>
            <a:t>)</a:t>
          </a:r>
        </a:p>
      </xdr:txBody>
    </xdr:sp>
    <xdr:clientData/>
  </xdr:twoCellAnchor>
  <xdr:twoCellAnchor>
    <xdr:from>
      <xdr:col>10</xdr:col>
      <xdr:colOff>99060</xdr:colOff>
      <xdr:row>23</xdr:row>
      <xdr:rowOff>91440</xdr:rowOff>
    </xdr:from>
    <xdr:to>
      <xdr:col>12</xdr:col>
      <xdr:colOff>205740</xdr:colOff>
      <xdr:row>28</xdr:row>
      <xdr:rowOff>22860</xdr:rowOff>
    </xdr:to>
    <xdr:sp macro="" textlink="">
      <xdr:nvSpPr>
        <xdr:cNvPr id="7" name="Rectangle 25"/>
        <xdr:cNvSpPr>
          <a:spLocks noChangeArrowheads="1"/>
        </xdr:cNvSpPr>
      </xdr:nvSpPr>
      <xdr:spPr bwMode="auto">
        <a:xfrm>
          <a:off x="5585460" y="4823460"/>
          <a:ext cx="1325880" cy="960120"/>
        </a:xfrm>
        <a:prstGeom prst="rect">
          <a:avLst/>
        </a:prstGeom>
        <a:solidFill>
          <a:srgbClr val="FFFFFF"/>
        </a:solidFill>
        <a:ln w="15875">
          <a:solidFill>
            <a:srgbClr val="000000"/>
          </a:solidFill>
          <a:miter lim="800000"/>
          <a:headEnd/>
          <a:tailEnd/>
        </a:ln>
      </xdr:spPr>
      <xdr:txBody>
        <a:bodyPr vertOverflow="clip" wrap="square" lIns="36576" tIns="32004" rIns="36576" bIns="0" anchor="t" upright="1"/>
        <a:lstStyle/>
        <a:p>
          <a:pPr algn="ctr" rtl="0">
            <a:defRPr sz="1000"/>
          </a:pPr>
          <a:r>
            <a:rPr lang="zh-TW" altLang="en-US" sz="1200" b="0" i="0" u="none" strike="noStrike" baseline="0">
              <a:solidFill>
                <a:srgbClr val="000000"/>
              </a:solidFill>
              <a:latin typeface="新細明體"/>
              <a:ea typeface="新細明體"/>
            </a:rPr>
            <a:t>黃嘉敏</a:t>
          </a:r>
        </a:p>
        <a:p>
          <a:pPr algn="ctr" rtl="0">
            <a:defRPr sz="1000"/>
          </a:pPr>
          <a:r>
            <a:rPr lang="zh-TW" altLang="en-US" sz="1200" b="0" i="0" u="none" strike="noStrike" baseline="0">
              <a:solidFill>
                <a:srgbClr val="000000"/>
              </a:solidFill>
              <a:latin typeface="新細明體"/>
              <a:ea typeface="新細明體"/>
            </a:rPr>
            <a:t>元大銀行</a:t>
          </a:r>
        </a:p>
        <a:p>
          <a:pPr algn="ctr" rtl="0">
            <a:defRPr sz="1000"/>
          </a:pPr>
          <a:r>
            <a:rPr lang="zh-TW" altLang="en-US" sz="1200" b="0" i="0" u="none" strike="noStrike" baseline="0">
              <a:solidFill>
                <a:srgbClr val="000000"/>
              </a:solidFill>
              <a:latin typeface="新細明體"/>
              <a:ea typeface="新細明體"/>
            </a:rPr>
            <a:t>新店分行</a:t>
          </a:r>
        </a:p>
        <a:p>
          <a:pPr algn="ctr" rtl="0">
            <a:defRPr sz="1000"/>
          </a:pPr>
          <a:r>
            <a:rPr lang="zh-TW" altLang="en-US" sz="1200" b="0" i="0" u="none" strike="noStrike" baseline="0">
              <a:solidFill>
                <a:srgbClr val="000000"/>
              </a:solidFill>
              <a:latin typeface="新細明體"/>
              <a:ea typeface="新細明體"/>
            </a:rPr>
            <a:t>第</a:t>
          </a:r>
          <a:r>
            <a:rPr lang="en-US" altLang="zh-TW" sz="1200" b="0" i="0" u="none" strike="noStrike" baseline="0">
              <a:solidFill>
                <a:srgbClr val="000000"/>
              </a:solidFill>
              <a:latin typeface="新細明體"/>
              <a:ea typeface="新細明體"/>
            </a:rPr>
            <a:t>0910220122680</a:t>
          </a:r>
          <a:r>
            <a:rPr lang="zh-TW" altLang="en-US" sz="1200" b="0" i="0" u="none" strike="noStrike" baseline="0">
              <a:solidFill>
                <a:srgbClr val="000000"/>
              </a:solidFill>
              <a:latin typeface="新細明體"/>
              <a:ea typeface="新細明體"/>
            </a:rPr>
            <a:t>號 </a:t>
          </a:r>
        </a:p>
      </xdr:txBody>
    </xdr:sp>
    <xdr:clientData/>
  </xdr:twoCellAnchor>
  <xdr:twoCellAnchor>
    <xdr:from>
      <xdr:col>0</xdr:col>
      <xdr:colOff>297180</xdr:colOff>
      <xdr:row>3</xdr:row>
      <xdr:rowOff>22860</xdr:rowOff>
    </xdr:from>
    <xdr:to>
      <xdr:col>1</xdr:col>
      <xdr:colOff>563880</xdr:colOff>
      <xdr:row>5</xdr:row>
      <xdr:rowOff>68580</xdr:rowOff>
    </xdr:to>
    <xdr:sp macro="" textlink="">
      <xdr:nvSpPr>
        <xdr:cNvPr id="1025" name="Rectangle 46"/>
        <xdr:cNvSpPr>
          <a:spLocks noChangeArrowheads="1"/>
        </xdr:cNvSpPr>
      </xdr:nvSpPr>
      <xdr:spPr bwMode="auto">
        <a:xfrm>
          <a:off x="1897380" y="1013460"/>
          <a:ext cx="876300" cy="457200"/>
        </a:xfrm>
        <a:prstGeom prst="rect">
          <a:avLst/>
        </a:prstGeom>
        <a:solidFill>
          <a:srgbClr val="FFFFFF"/>
        </a:solidFill>
        <a:ln w="9525">
          <a:noFill/>
          <a:miter lim="800000"/>
          <a:headEnd/>
          <a:tailEnd/>
        </a:ln>
      </xdr:spPr>
      <xdr:txBody>
        <a:bodyPr vertOverflow="clip" wrap="square" lIns="36576" tIns="32004" rIns="36576" bIns="0" anchor="t" upright="1"/>
        <a:lstStyle/>
        <a:p>
          <a:pPr algn="ctr" rtl="0">
            <a:defRPr sz="1000"/>
          </a:pPr>
          <a:r>
            <a:rPr lang="en-US" altLang="zh-TW" sz="1200" b="0" i="0" u="none" strike="noStrike" baseline="0">
              <a:solidFill>
                <a:srgbClr val="000000"/>
              </a:solidFill>
              <a:latin typeface="新細明體"/>
              <a:ea typeface="新細明體"/>
            </a:rPr>
            <a:t>(10)97.4.10</a:t>
          </a:r>
          <a:r>
            <a:rPr lang="zh-TW" altLang="en-US" sz="1200" b="0" i="0" u="none" strike="noStrike" baseline="0">
              <a:solidFill>
                <a:srgbClr val="000000"/>
              </a:solidFill>
              <a:latin typeface="新細明體"/>
              <a:ea typeface="新細明體"/>
            </a:rPr>
            <a:t>：</a:t>
          </a:r>
        </a:p>
        <a:p>
          <a:pPr algn="ctr" rtl="0">
            <a:defRPr sz="1000"/>
          </a:pPr>
          <a:r>
            <a:rPr lang="en-US" altLang="zh-TW" sz="1200" b="0" i="0" u="none" strike="noStrike" baseline="0">
              <a:solidFill>
                <a:srgbClr val="000000"/>
              </a:solidFill>
              <a:latin typeface="新細明體"/>
              <a:ea typeface="新細明體"/>
            </a:rPr>
            <a:t>5200</a:t>
          </a:r>
          <a:r>
            <a:rPr lang="zh-TW" altLang="en-US" sz="1200" b="0" i="0" u="none" strike="noStrike" baseline="0">
              <a:solidFill>
                <a:srgbClr val="000000"/>
              </a:solidFill>
              <a:latin typeface="新細明體"/>
              <a:ea typeface="新細明體"/>
            </a:rPr>
            <a:t>萬元</a:t>
          </a:r>
        </a:p>
      </xdr:txBody>
    </xdr:sp>
    <xdr:clientData/>
  </xdr:twoCellAnchor>
  <xdr:twoCellAnchor>
    <xdr:from>
      <xdr:col>3</xdr:col>
      <xdr:colOff>99060</xdr:colOff>
      <xdr:row>3</xdr:row>
      <xdr:rowOff>0</xdr:rowOff>
    </xdr:from>
    <xdr:to>
      <xdr:col>5</xdr:col>
      <xdr:colOff>281940</xdr:colOff>
      <xdr:row>6</xdr:row>
      <xdr:rowOff>91440</xdr:rowOff>
    </xdr:to>
    <xdr:sp macro="" textlink="">
      <xdr:nvSpPr>
        <xdr:cNvPr id="6" name="Rectangle 35"/>
        <xdr:cNvSpPr>
          <a:spLocks noChangeArrowheads="1"/>
        </xdr:cNvSpPr>
      </xdr:nvSpPr>
      <xdr:spPr bwMode="auto">
        <a:xfrm>
          <a:off x="1927860" y="617220"/>
          <a:ext cx="1402080" cy="708660"/>
        </a:xfrm>
        <a:prstGeom prst="rect">
          <a:avLst/>
        </a:prstGeom>
        <a:solidFill>
          <a:srgbClr val="FFFFFF"/>
        </a:solidFill>
        <a:ln w="9525">
          <a:noFill/>
          <a:miter lim="800000"/>
          <a:headEnd/>
          <a:tailEnd/>
        </a:ln>
      </xdr:spPr>
      <xdr:txBody>
        <a:bodyPr vertOverflow="clip" wrap="square" lIns="36576" tIns="32004" rIns="36576" bIns="0" anchor="t" upright="1"/>
        <a:lstStyle/>
        <a:p>
          <a:pPr algn="ctr" rtl="0">
            <a:defRPr sz="1000"/>
          </a:pPr>
          <a:r>
            <a:rPr lang="en-US" altLang="zh-TW" sz="1200" b="0" i="0" u="none" strike="noStrike" baseline="0">
              <a:solidFill>
                <a:srgbClr val="000000"/>
              </a:solidFill>
              <a:latin typeface="新細明體"/>
              <a:ea typeface="新細明體"/>
            </a:rPr>
            <a:t>(1)97.3.5</a:t>
          </a:r>
          <a:r>
            <a:rPr lang="zh-TW" altLang="en-US" sz="1200" b="0" i="0" u="none" strike="noStrike" baseline="0">
              <a:solidFill>
                <a:srgbClr val="000000"/>
              </a:solidFill>
              <a:latin typeface="新細明體"/>
              <a:ea typeface="新細明體"/>
            </a:rPr>
            <a:t>：</a:t>
          </a:r>
          <a:r>
            <a:rPr lang="en-US" altLang="zh-TW" sz="1200" b="0" i="0" u="none" strike="noStrike" baseline="0">
              <a:solidFill>
                <a:srgbClr val="000000"/>
              </a:solidFill>
              <a:latin typeface="新細明體"/>
              <a:ea typeface="新細明體"/>
            </a:rPr>
            <a:t>1400</a:t>
          </a:r>
          <a:r>
            <a:rPr lang="zh-TW" altLang="en-US" sz="1200" b="0" i="0" u="none" strike="noStrike" baseline="0">
              <a:solidFill>
                <a:srgbClr val="000000"/>
              </a:solidFill>
              <a:latin typeface="新細明體"/>
              <a:ea typeface="新細明體"/>
            </a:rPr>
            <a:t>萬元</a:t>
          </a:r>
        </a:p>
        <a:p>
          <a:pPr algn="ctr" rtl="0">
            <a:defRPr sz="1000"/>
          </a:pPr>
          <a:r>
            <a:rPr lang="en-US" altLang="zh-TW" sz="1200" b="0" i="0" u="none" strike="noStrike" baseline="0">
              <a:solidFill>
                <a:srgbClr val="000000"/>
              </a:solidFill>
              <a:latin typeface="新細明體"/>
              <a:ea typeface="新細明體"/>
            </a:rPr>
            <a:t>97.3.6</a:t>
          </a:r>
          <a:r>
            <a:rPr lang="zh-TW" altLang="en-US" sz="1200" b="0" i="0" u="none" strike="noStrike" baseline="0">
              <a:solidFill>
                <a:srgbClr val="000000"/>
              </a:solidFill>
              <a:latin typeface="新細明體"/>
              <a:ea typeface="新細明體"/>
            </a:rPr>
            <a:t>：</a:t>
          </a:r>
          <a:r>
            <a:rPr lang="en-US" altLang="zh-TW" sz="1200" b="0" i="0" u="none" strike="noStrike" baseline="0">
              <a:solidFill>
                <a:srgbClr val="000000"/>
              </a:solidFill>
              <a:latin typeface="新細明體"/>
              <a:ea typeface="新細明體"/>
            </a:rPr>
            <a:t>1200</a:t>
          </a:r>
          <a:r>
            <a:rPr lang="zh-TW" altLang="en-US" sz="1200" b="0" i="0" u="none" strike="noStrike" baseline="0">
              <a:solidFill>
                <a:srgbClr val="000000"/>
              </a:solidFill>
              <a:latin typeface="新細明體"/>
              <a:ea typeface="新細明體"/>
            </a:rPr>
            <a:t>萬元</a:t>
          </a:r>
        </a:p>
        <a:p>
          <a:pPr algn="ctr" rtl="0">
            <a:defRPr sz="1000"/>
          </a:pPr>
          <a:r>
            <a:rPr lang="en-US" altLang="zh-TW" sz="1200" b="0" i="0" u="none" strike="noStrike" baseline="0">
              <a:solidFill>
                <a:srgbClr val="000000"/>
              </a:solidFill>
              <a:latin typeface="新細明體"/>
              <a:ea typeface="新細明體"/>
            </a:rPr>
            <a:t>97.3.7</a:t>
          </a:r>
          <a:r>
            <a:rPr lang="zh-TW" altLang="en-US" sz="1200" b="0" i="0" u="none" strike="noStrike" baseline="0">
              <a:solidFill>
                <a:srgbClr val="000000"/>
              </a:solidFill>
              <a:latin typeface="新細明體"/>
              <a:ea typeface="新細明體"/>
            </a:rPr>
            <a:t>：</a:t>
          </a:r>
          <a:r>
            <a:rPr lang="en-US" altLang="zh-TW" sz="1200" b="0" i="0" u="none" strike="noStrike" baseline="0">
              <a:solidFill>
                <a:srgbClr val="000000"/>
              </a:solidFill>
              <a:latin typeface="新細明體"/>
              <a:ea typeface="新細明體"/>
            </a:rPr>
            <a:t>1200</a:t>
          </a:r>
          <a:r>
            <a:rPr lang="zh-TW" altLang="en-US" sz="1200" b="0" i="0" u="none" strike="noStrike" baseline="0">
              <a:solidFill>
                <a:srgbClr val="000000"/>
              </a:solidFill>
              <a:latin typeface="新細明體"/>
              <a:ea typeface="新細明體"/>
            </a:rPr>
            <a:t>萬元</a:t>
          </a:r>
        </a:p>
      </xdr:txBody>
    </xdr:sp>
    <xdr:clientData/>
  </xdr:twoCellAnchor>
  <xdr:twoCellAnchor>
    <xdr:from>
      <xdr:col>1</xdr:col>
      <xdr:colOff>556260</xdr:colOff>
      <xdr:row>2</xdr:row>
      <xdr:rowOff>190500</xdr:rowOff>
    </xdr:from>
    <xdr:to>
      <xdr:col>1</xdr:col>
      <xdr:colOff>563880</xdr:colOff>
      <xdr:row>8</xdr:row>
      <xdr:rowOff>30480</xdr:rowOff>
    </xdr:to>
    <xdr:sp macro="" textlink="">
      <xdr:nvSpPr>
        <xdr:cNvPr id="4128" name="Line 14"/>
        <xdr:cNvSpPr>
          <a:spLocks noChangeShapeType="1"/>
        </xdr:cNvSpPr>
      </xdr:nvSpPr>
      <xdr:spPr bwMode="auto">
        <a:xfrm>
          <a:off x="1165860" y="601980"/>
          <a:ext cx="7620" cy="1074420"/>
        </a:xfrm>
        <a:prstGeom prst="line">
          <a:avLst/>
        </a:prstGeom>
        <a:noFill/>
        <a:ln w="22225">
          <a:solidFill>
            <a:srgbClr val="000000"/>
          </a:solidFill>
          <a:round/>
          <a:headEnd/>
          <a:tailEnd type="triangle" w="med" len="med"/>
        </a:ln>
      </xdr:spPr>
    </xdr:sp>
    <xdr:clientData/>
  </xdr:twoCellAnchor>
  <xdr:twoCellAnchor>
    <xdr:from>
      <xdr:col>3</xdr:col>
      <xdr:colOff>99060</xdr:colOff>
      <xdr:row>2</xdr:row>
      <xdr:rowOff>190500</xdr:rowOff>
    </xdr:from>
    <xdr:to>
      <xdr:col>3</xdr:col>
      <xdr:colOff>106680</xdr:colOff>
      <xdr:row>8</xdr:row>
      <xdr:rowOff>38100</xdr:rowOff>
    </xdr:to>
    <xdr:sp macro="" textlink="">
      <xdr:nvSpPr>
        <xdr:cNvPr id="4129" name="Line 35"/>
        <xdr:cNvSpPr>
          <a:spLocks noChangeShapeType="1"/>
        </xdr:cNvSpPr>
      </xdr:nvSpPr>
      <xdr:spPr bwMode="auto">
        <a:xfrm flipH="1">
          <a:off x="1927860" y="601980"/>
          <a:ext cx="7620" cy="1082040"/>
        </a:xfrm>
        <a:prstGeom prst="line">
          <a:avLst/>
        </a:prstGeom>
        <a:noFill/>
        <a:ln w="22225">
          <a:solidFill>
            <a:srgbClr val="000000"/>
          </a:solidFill>
          <a:round/>
          <a:headEnd/>
          <a:tailEnd type="triangle" w="med" len="med"/>
        </a:ln>
      </xdr:spPr>
    </xdr:sp>
    <xdr:clientData/>
  </xdr:twoCellAnchor>
  <xdr:twoCellAnchor>
    <xdr:from>
      <xdr:col>9</xdr:col>
      <xdr:colOff>30480</xdr:colOff>
      <xdr:row>8</xdr:row>
      <xdr:rowOff>53340</xdr:rowOff>
    </xdr:from>
    <xdr:to>
      <xdr:col>11</xdr:col>
      <xdr:colOff>83820</xdr:colOff>
      <xdr:row>12</xdr:row>
      <xdr:rowOff>137160</xdr:rowOff>
    </xdr:to>
    <xdr:sp macro="" textlink="">
      <xdr:nvSpPr>
        <xdr:cNvPr id="10" name="Rectangle 19"/>
        <xdr:cNvSpPr>
          <a:spLocks noChangeArrowheads="1"/>
        </xdr:cNvSpPr>
      </xdr:nvSpPr>
      <xdr:spPr bwMode="auto">
        <a:xfrm>
          <a:off x="5516880" y="1699260"/>
          <a:ext cx="1272540" cy="906780"/>
        </a:xfrm>
        <a:prstGeom prst="rect">
          <a:avLst/>
        </a:prstGeom>
        <a:solidFill>
          <a:srgbClr val="FFFFFF"/>
        </a:solidFill>
        <a:ln w="15875">
          <a:solidFill>
            <a:srgbClr val="000000"/>
          </a:solidFill>
          <a:miter lim="800000"/>
          <a:headEnd/>
          <a:tailEnd/>
        </a:ln>
      </xdr:spPr>
      <xdr:txBody>
        <a:bodyPr vertOverflow="clip" wrap="square" lIns="36576" tIns="32004" rIns="36576" bIns="0" anchor="t" upright="1"/>
        <a:lstStyle/>
        <a:p>
          <a:pPr algn="ctr" rtl="0">
            <a:defRPr sz="1000"/>
          </a:pPr>
          <a:r>
            <a:rPr lang="zh-TW" altLang="en-US" sz="1200" b="0" i="0" u="none" strike="noStrike" baseline="0">
              <a:solidFill>
                <a:srgbClr val="000000"/>
              </a:solidFill>
              <a:latin typeface="新細明體"/>
              <a:ea typeface="新細明體"/>
            </a:rPr>
            <a:t>呂曉弟</a:t>
          </a:r>
        </a:p>
        <a:p>
          <a:pPr algn="ctr" rtl="0">
            <a:defRPr sz="1000"/>
          </a:pPr>
          <a:r>
            <a:rPr lang="zh-TW" altLang="en-US" sz="1200" b="0" i="0" u="none" strike="noStrike" baseline="0">
              <a:solidFill>
                <a:srgbClr val="000000"/>
              </a:solidFill>
              <a:latin typeface="新細明體"/>
              <a:ea typeface="新細明體"/>
            </a:rPr>
            <a:t>國泰世華銀行</a:t>
          </a:r>
        </a:p>
        <a:p>
          <a:pPr algn="ctr" rtl="0">
            <a:defRPr sz="1000"/>
          </a:pPr>
          <a:r>
            <a:rPr lang="zh-TW" altLang="en-US" sz="1200" b="0" i="0" u="none" strike="noStrike" baseline="0">
              <a:solidFill>
                <a:srgbClr val="000000"/>
              </a:solidFill>
              <a:latin typeface="新細明體"/>
              <a:ea typeface="新細明體"/>
            </a:rPr>
            <a:t>世貿分行</a:t>
          </a:r>
        </a:p>
        <a:p>
          <a:pPr algn="ctr" rtl="0">
            <a:defRPr sz="1000"/>
          </a:pPr>
          <a:r>
            <a:rPr lang="zh-TW" altLang="en-US" sz="1200" b="0" i="0" u="none" strike="noStrike" baseline="0">
              <a:solidFill>
                <a:srgbClr val="000000"/>
              </a:solidFill>
              <a:latin typeface="新細明體"/>
              <a:ea typeface="新細明體"/>
            </a:rPr>
            <a:t>第</a:t>
          </a:r>
          <a:r>
            <a:rPr lang="en-US" altLang="zh-TW" sz="1200" b="0" i="0" u="none" strike="noStrike" baseline="0">
              <a:solidFill>
                <a:srgbClr val="000000"/>
              </a:solidFill>
              <a:latin typeface="新細明體"/>
              <a:ea typeface="新細明體"/>
            </a:rPr>
            <a:t>065500100472</a:t>
          </a:r>
          <a:r>
            <a:rPr lang="zh-TW" altLang="en-US" sz="1200" b="0" i="0" u="none" strike="noStrike" baseline="0">
              <a:solidFill>
                <a:srgbClr val="000000"/>
              </a:solidFill>
              <a:latin typeface="新細明體"/>
              <a:ea typeface="新細明體"/>
            </a:rPr>
            <a:t>號</a:t>
          </a:r>
        </a:p>
      </xdr:txBody>
    </xdr:sp>
    <xdr:clientData/>
  </xdr:twoCellAnchor>
  <xdr:twoCellAnchor>
    <xdr:from>
      <xdr:col>0</xdr:col>
      <xdr:colOff>304800</xdr:colOff>
      <xdr:row>2</xdr:row>
      <xdr:rowOff>198120</xdr:rowOff>
    </xdr:from>
    <xdr:to>
      <xdr:col>0</xdr:col>
      <xdr:colOff>312420</xdr:colOff>
      <xdr:row>8</xdr:row>
      <xdr:rowOff>7620</xdr:rowOff>
    </xdr:to>
    <xdr:sp macro="" textlink="">
      <xdr:nvSpPr>
        <xdr:cNvPr id="4131" name="Line 45"/>
        <xdr:cNvSpPr>
          <a:spLocks noChangeShapeType="1"/>
        </xdr:cNvSpPr>
      </xdr:nvSpPr>
      <xdr:spPr bwMode="auto">
        <a:xfrm flipH="1" flipV="1">
          <a:off x="304800" y="609600"/>
          <a:ext cx="7620" cy="1043940"/>
        </a:xfrm>
        <a:prstGeom prst="line">
          <a:avLst/>
        </a:prstGeom>
        <a:noFill/>
        <a:ln w="22225">
          <a:solidFill>
            <a:srgbClr val="000000"/>
          </a:solidFill>
          <a:round/>
          <a:headEnd/>
          <a:tailEnd type="triangle" w="med" len="med"/>
        </a:ln>
      </xdr:spPr>
    </xdr:sp>
    <xdr:clientData/>
  </xdr:twoCellAnchor>
  <xdr:twoCellAnchor>
    <xdr:from>
      <xdr:col>9</xdr:col>
      <xdr:colOff>396240</xdr:colOff>
      <xdr:row>0</xdr:row>
      <xdr:rowOff>190500</xdr:rowOff>
    </xdr:from>
    <xdr:to>
      <xdr:col>14</xdr:col>
      <xdr:colOff>190500</xdr:colOff>
      <xdr:row>4</xdr:row>
      <xdr:rowOff>106680</xdr:rowOff>
    </xdr:to>
    <xdr:grpSp>
      <xdr:nvGrpSpPr>
        <xdr:cNvPr id="4136" name="Group 40"/>
        <xdr:cNvGrpSpPr>
          <a:grpSpLocks/>
        </xdr:cNvGrpSpPr>
      </xdr:nvGrpSpPr>
      <xdr:grpSpPr bwMode="auto">
        <a:xfrm>
          <a:off x="5800753" y="190500"/>
          <a:ext cx="2796768" cy="707750"/>
          <a:chOff x="850" y="25"/>
          <a:chExt cx="328" cy="89"/>
        </a:xfrm>
      </xdr:grpSpPr>
      <xdr:sp macro="" textlink="">
        <xdr:nvSpPr>
          <xdr:cNvPr id="4132" name="Rectangle 37"/>
          <xdr:cNvSpPr>
            <a:spLocks noChangeArrowheads="1"/>
          </xdr:cNvSpPr>
        </xdr:nvSpPr>
        <xdr:spPr bwMode="auto">
          <a:xfrm>
            <a:off x="850" y="25"/>
            <a:ext cx="328" cy="89"/>
          </a:xfrm>
          <a:prstGeom prst="rect">
            <a:avLst/>
          </a:prstGeom>
          <a:solidFill>
            <a:srgbClr val="FFFFFF"/>
          </a:solidFill>
          <a:ln w="9525">
            <a:solidFill>
              <a:srgbClr val="000000"/>
            </a:solidFill>
            <a:miter lim="800000"/>
            <a:headEnd/>
            <a:tailEnd/>
          </a:ln>
        </xdr:spPr>
        <xdr:txBody>
          <a:bodyPr vertOverflow="clip" wrap="square" lIns="36576" tIns="32004" rIns="0" bIns="0" anchor="t" upright="1"/>
          <a:lstStyle/>
          <a:p>
            <a:pPr algn="l" rtl="0">
              <a:defRPr sz="1000"/>
            </a:pPr>
            <a:r>
              <a:rPr lang="zh-TW" altLang="en-US" sz="1200" b="0" i="0" u="none" strike="noStrike" baseline="0">
                <a:solidFill>
                  <a:srgbClr val="000000"/>
                </a:solidFill>
                <a:latin typeface="新細明體"/>
                <a:ea typeface="新細明體"/>
              </a:rPr>
              <a:t>圖例說明：</a:t>
            </a:r>
          </a:p>
          <a:p>
            <a:pPr algn="l" rtl="0">
              <a:defRPr sz="1000"/>
            </a:pPr>
            <a:r>
              <a:rPr lang="zh-TW" altLang="en-US" sz="1200" b="0" i="0" u="none" strike="noStrike" baseline="0">
                <a:solidFill>
                  <a:srgbClr val="000000"/>
                </a:solidFill>
                <a:latin typeface="新細明體"/>
                <a:ea typeface="新細明體"/>
              </a:rPr>
              <a:t>                     ：匯款、轉帳之資金流向</a:t>
            </a:r>
          </a:p>
          <a:p>
            <a:pPr algn="l" rtl="0">
              <a:defRPr sz="1000"/>
            </a:pPr>
            <a:r>
              <a:rPr lang="zh-TW" altLang="en-US" sz="1200" b="0" i="0" u="none" strike="noStrike" baseline="0">
                <a:solidFill>
                  <a:srgbClr val="000000"/>
                </a:solidFill>
                <a:latin typeface="新細明體"/>
                <a:ea typeface="新細明體"/>
              </a:rPr>
              <a:t>                     ：現金交易之資金流向</a:t>
            </a:r>
          </a:p>
          <a:p>
            <a:pPr algn="l" rtl="0">
              <a:defRPr sz="1000"/>
            </a:pPr>
            <a:endParaRPr lang="zh-TW" altLang="en-US" sz="1200" b="0" i="0" u="none" strike="noStrike" baseline="0">
              <a:solidFill>
                <a:srgbClr val="000000"/>
              </a:solidFill>
              <a:latin typeface="新細明體"/>
              <a:ea typeface="新細明體"/>
            </a:endParaRPr>
          </a:p>
        </xdr:txBody>
      </xdr:sp>
      <xdr:sp macro="" textlink="">
        <xdr:nvSpPr>
          <xdr:cNvPr id="4133" name="Line 3"/>
          <xdr:cNvSpPr>
            <a:spLocks noChangeShapeType="1"/>
          </xdr:cNvSpPr>
        </xdr:nvSpPr>
        <xdr:spPr bwMode="auto">
          <a:xfrm>
            <a:off x="864" y="64"/>
            <a:ext cx="89" cy="2"/>
          </a:xfrm>
          <a:prstGeom prst="line">
            <a:avLst/>
          </a:prstGeom>
          <a:noFill/>
          <a:ln w="22225">
            <a:solidFill>
              <a:srgbClr val="000000"/>
            </a:solidFill>
            <a:round/>
            <a:headEnd/>
            <a:tailEnd type="triangle" w="med" len="med"/>
          </a:ln>
        </xdr:spPr>
      </xdr:sp>
      <xdr:sp macro="" textlink="">
        <xdr:nvSpPr>
          <xdr:cNvPr id="4134" name="Line 20"/>
          <xdr:cNvSpPr>
            <a:spLocks noChangeShapeType="1"/>
          </xdr:cNvSpPr>
        </xdr:nvSpPr>
        <xdr:spPr bwMode="auto">
          <a:xfrm>
            <a:off x="867" y="96"/>
            <a:ext cx="82" cy="1"/>
          </a:xfrm>
          <a:prstGeom prst="line">
            <a:avLst/>
          </a:prstGeom>
          <a:noFill/>
          <a:ln w="22225">
            <a:solidFill>
              <a:srgbClr val="0000FF"/>
            </a:solidFill>
            <a:prstDash val="lgDash"/>
            <a:round/>
            <a:headEnd/>
            <a:tailEnd type="triangle" w="med" len="med"/>
          </a:ln>
        </xdr:spPr>
      </xdr:sp>
    </xdr:grpSp>
    <xdr:clientData/>
  </xdr:twoCellAnchor>
  <xdr:twoCellAnchor>
    <xdr:from>
      <xdr:col>0</xdr:col>
      <xdr:colOff>236220</xdr:colOff>
      <xdr:row>1</xdr:row>
      <xdr:rowOff>83820</xdr:rowOff>
    </xdr:from>
    <xdr:to>
      <xdr:col>3</xdr:col>
      <xdr:colOff>358140</xdr:colOff>
      <xdr:row>2</xdr:row>
      <xdr:rowOff>175260</xdr:rowOff>
    </xdr:to>
    <xdr:sp macro="" textlink="">
      <xdr:nvSpPr>
        <xdr:cNvPr id="1064" name="Rectangle 40"/>
        <xdr:cNvSpPr>
          <a:spLocks noChangeArrowheads="1"/>
        </xdr:cNvSpPr>
      </xdr:nvSpPr>
      <xdr:spPr bwMode="auto">
        <a:xfrm>
          <a:off x="236220" y="289560"/>
          <a:ext cx="1950720" cy="297180"/>
        </a:xfrm>
        <a:prstGeom prst="rect">
          <a:avLst/>
        </a:prstGeom>
        <a:solidFill>
          <a:srgbClr val="FFFFFF"/>
        </a:solidFill>
        <a:ln w="15875">
          <a:solidFill>
            <a:srgbClr val="000000"/>
          </a:solidFill>
          <a:miter lim="800000"/>
          <a:headEnd/>
          <a:tailEnd/>
        </a:ln>
      </xdr:spPr>
      <xdr:txBody>
        <a:bodyPr vertOverflow="clip" wrap="square" lIns="36576" tIns="32004" rIns="36576" bIns="0" anchor="t" upright="1"/>
        <a:lstStyle/>
        <a:p>
          <a:pPr algn="ctr" rtl="0">
            <a:defRPr sz="1000"/>
          </a:pPr>
          <a:r>
            <a:rPr lang="zh-TW" altLang="en-US" sz="1200" b="0" i="0" u="none" strike="noStrike" baseline="0">
              <a:solidFill>
                <a:srgbClr val="000000"/>
              </a:solidFill>
              <a:latin typeface="新細明體"/>
              <a:ea typeface="新細明體"/>
            </a:rPr>
            <a:t>台新銀行短期借款</a:t>
          </a:r>
        </a:p>
      </xdr:txBody>
    </xdr:sp>
    <xdr:clientData/>
  </xdr:twoCellAnchor>
  <xdr:twoCellAnchor>
    <xdr:from>
      <xdr:col>3</xdr:col>
      <xdr:colOff>236220</xdr:colOff>
      <xdr:row>0</xdr:row>
      <xdr:rowOff>152400</xdr:rowOff>
    </xdr:from>
    <xdr:to>
      <xdr:col>3</xdr:col>
      <xdr:colOff>541020</xdr:colOff>
      <xdr:row>2</xdr:row>
      <xdr:rowOff>45720</xdr:rowOff>
    </xdr:to>
    <xdr:sp macro="" textlink="">
      <xdr:nvSpPr>
        <xdr:cNvPr id="42" name="橢圓 41"/>
        <xdr:cNvSpPr/>
      </xdr:nvSpPr>
      <xdr:spPr>
        <a:xfrm>
          <a:off x="2065020" y="152400"/>
          <a:ext cx="304800" cy="304800"/>
        </a:xfrm>
        <a:prstGeom prst="ellipse">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r>
            <a:rPr lang="zh-TW" altLang="en-US" sz="1100">
              <a:ln>
                <a:solidFill>
                  <a:sysClr val="windowText" lastClr="000000"/>
                </a:solidFill>
              </a:ln>
              <a:solidFill>
                <a:sysClr val="windowText" lastClr="000000"/>
              </a:solidFill>
            </a:rPr>
            <a:t>甲</a:t>
          </a:r>
        </a:p>
      </xdr:txBody>
    </xdr:sp>
    <xdr:clientData/>
  </xdr:twoCellAnchor>
  <xdr:twoCellAnchor>
    <xdr:from>
      <xdr:col>10</xdr:col>
      <xdr:colOff>472440</xdr:colOff>
      <xdr:row>7</xdr:row>
      <xdr:rowOff>45720</xdr:rowOff>
    </xdr:from>
    <xdr:to>
      <xdr:col>11</xdr:col>
      <xdr:colOff>167640</xdr:colOff>
      <xdr:row>8</xdr:row>
      <xdr:rowOff>144780</xdr:rowOff>
    </xdr:to>
    <xdr:sp macro="" textlink="">
      <xdr:nvSpPr>
        <xdr:cNvPr id="43" name="橢圓 42"/>
        <xdr:cNvSpPr/>
      </xdr:nvSpPr>
      <xdr:spPr>
        <a:xfrm>
          <a:off x="6568440" y="1485900"/>
          <a:ext cx="304800" cy="304800"/>
        </a:xfrm>
        <a:prstGeom prst="ellipse">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r>
            <a:rPr lang="zh-TW" altLang="en-US" sz="1100">
              <a:ln>
                <a:solidFill>
                  <a:sysClr val="windowText" lastClr="000000"/>
                </a:solidFill>
              </a:ln>
              <a:solidFill>
                <a:sysClr val="windowText" lastClr="000000"/>
              </a:solidFill>
            </a:rPr>
            <a:t>丙</a:t>
          </a:r>
        </a:p>
      </xdr:txBody>
    </xdr:sp>
    <xdr:clientData/>
  </xdr:twoCellAnchor>
  <xdr:twoCellAnchor>
    <xdr:from>
      <xdr:col>7</xdr:col>
      <xdr:colOff>571500</xdr:colOff>
      <xdr:row>21</xdr:row>
      <xdr:rowOff>15240</xdr:rowOff>
    </xdr:from>
    <xdr:to>
      <xdr:col>8</xdr:col>
      <xdr:colOff>266700</xdr:colOff>
      <xdr:row>22</xdr:row>
      <xdr:rowOff>114300</xdr:rowOff>
    </xdr:to>
    <xdr:sp macro="" textlink="">
      <xdr:nvSpPr>
        <xdr:cNvPr id="44" name="橢圓 43"/>
        <xdr:cNvSpPr/>
      </xdr:nvSpPr>
      <xdr:spPr>
        <a:xfrm>
          <a:off x="4838700" y="4335780"/>
          <a:ext cx="304800" cy="304800"/>
        </a:xfrm>
        <a:prstGeom prst="ellipse">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r>
            <a:rPr lang="zh-TW" altLang="en-US" sz="1100">
              <a:ln>
                <a:solidFill>
                  <a:sysClr val="windowText" lastClr="000000"/>
                </a:solidFill>
              </a:ln>
              <a:solidFill>
                <a:sysClr val="windowText" lastClr="000000"/>
              </a:solidFill>
            </a:rPr>
            <a:t>丁</a:t>
          </a:r>
        </a:p>
      </xdr:txBody>
    </xdr:sp>
    <xdr:clientData/>
  </xdr:twoCellAnchor>
  <xdr:twoCellAnchor>
    <xdr:from>
      <xdr:col>3</xdr:col>
      <xdr:colOff>160020</xdr:colOff>
      <xdr:row>7</xdr:row>
      <xdr:rowOff>60960</xdr:rowOff>
    </xdr:from>
    <xdr:to>
      <xdr:col>3</xdr:col>
      <xdr:colOff>464820</xdr:colOff>
      <xdr:row>8</xdr:row>
      <xdr:rowOff>160020</xdr:rowOff>
    </xdr:to>
    <xdr:sp macro="" textlink="">
      <xdr:nvSpPr>
        <xdr:cNvPr id="45" name="橢圓 44"/>
        <xdr:cNvSpPr/>
      </xdr:nvSpPr>
      <xdr:spPr>
        <a:xfrm>
          <a:off x="1988820" y="1501140"/>
          <a:ext cx="304800" cy="304800"/>
        </a:xfrm>
        <a:prstGeom prst="ellipse">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r>
            <a:rPr lang="zh-TW" altLang="en-US" sz="1100">
              <a:ln>
                <a:solidFill>
                  <a:sysClr val="windowText" lastClr="000000"/>
                </a:solidFill>
              </a:ln>
              <a:solidFill>
                <a:sysClr val="windowText" lastClr="000000"/>
              </a:solidFill>
            </a:rPr>
            <a:t>乙</a:t>
          </a:r>
        </a:p>
      </xdr:txBody>
    </xdr:sp>
    <xdr:clientData/>
  </xdr:twoCellAnchor>
  <xdr:twoCellAnchor>
    <xdr:from>
      <xdr:col>12</xdr:col>
      <xdr:colOff>0</xdr:colOff>
      <xdr:row>23</xdr:row>
      <xdr:rowOff>0</xdr:rowOff>
    </xdr:from>
    <xdr:to>
      <xdr:col>12</xdr:col>
      <xdr:colOff>304800</xdr:colOff>
      <xdr:row>24</xdr:row>
      <xdr:rowOff>99060</xdr:rowOff>
    </xdr:to>
    <xdr:sp macro="" textlink="">
      <xdr:nvSpPr>
        <xdr:cNvPr id="46" name="橢圓 45"/>
        <xdr:cNvSpPr/>
      </xdr:nvSpPr>
      <xdr:spPr>
        <a:xfrm>
          <a:off x="7315200" y="4732020"/>
          <a:ext cx="304800" cy="304800"/>
        </a:xfrm>
        <a:prstGeom prst="ellipse">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r>
            <a:rPr lang="zh-TW" altLang="en-US" sz="1100">
              <a:ln>
                <a:solidFill>
                  <a:sysClr val="windowText" lastClr="000000"/>
                </a:solidFill>
              </a:ln>
              <a:solidFill>
                <a:sysClr val="windowText" lastClr="000000"/>
              </a:solidFill>
            </a:rPr>
            <a:t>戊</a:t>
          </a:r>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6"/>
  <sheetViews>
    <sheetView tabSelected="1" workbookViewId="0">
      <selection activeCell="B36" sqref="B36:O36"/>
    </sheetView>
  </sheetViews>
  <sheetFormatPr defaultRowHeight="15.6" x14ac:dyDescent="0.3"/>
  <sheetData>
    <row r="1" spans="1:1" x14ac:dyDescent="0.3">
      <c r="A1" t="s">
        <v>1072</v>
      </c>
    </row>
    <row r="35" spans="1:15" x14ac:dyDescent="0.3">
      <c r="A35" t="s">
        <v>1011</v>
      </c>
    </row>
    <row r="36" spans="1:15" ht="53.5" customHeight="1" x14ac:dyDescent="0.3">
      <c r="A36" s="149" t="s">
        <v>1035</v>
      </c>
      <c r="B36" s="169" t="s">
        <v>1093</v>
      </c>
      <c r="C36" s="169"/>
      <c r="D36" s="169"/>
      <c r="E36" s="169"/>
      <c r="F36" s="169"/>
      <c r="G36" s="169"/>
      <c r="H36" s="169"/>
      <c r="I36" s="169"/>
      <c r="J36" s="169"/>
      <c r="K36" s="169"/>
      <c r="L36" s="169"/>
      <c r="M36" s="169"/>
      <c r="N36" s="169"/>
      <c r="O36" s="169"/>
    </row>
    <row r="37" spans="1:15" ht="36.549999999999997" customHeight="1" x14ac:dyDescent="0.3">
      <c r="A37" s="150" t="s">
        <v>1036</v>
      </c>
      <c r="B37" s="169" t="s">
        <v>1079</v>
      </c>
      <c r="C37" s="169"/>
      <c r="D37" s="169"/>
      <c r="E37" s="169"/>
      <c r="F37" s="169"/>
      <c r="G37" s="169"/>
      <c r="H37" s="169"/>
      <c r="I37" s="169"/>
      <c r="J37" s="169"/>
      <c r="K37" s="169"/>
      <c r="L37" s="169"/>
      <c r="M37" s="169"/>
      <c r="N37" s="169"/>
      <c r="O37" s="169"/>
    </row>
    <row r="38" spans="1:15" ht="50.4" customHeight="1" x14ac:dyDescent="0.3">
      <c r="A38" s="150" t="s">
        <v>1037</v>
      </c>
      <c r="B38" s="169" t="s">
        <v>1080</v>
      </c>
      <c r="C38" s="169"/>
      <c r="D38" s="169"/>
      <c r="E38" s="169"/>
      <c r="F38" s="169"/>
      <c r="G38" s="169"/>
      <c r="H38" s="169"/>
      <c r="I38" s="169"/>
      <c r="J38" s="169"/>
      <c r="K38" s="169"/>
      <c r="L38" s="169"/>
      <c r="M38" s="169"/>
      <c r="N38" s="169"/>
      <c r="O38" s="169"/>
    </row>
    <row r="39" spans="1:15" ht="34.799999999999997" customHeight="1" x14ac:dyDescent="0.3">
      <c r="A39" s="150" t="s">
        <v>1038</v>
      </c>
      <c r="B39" s="169" t="s">
        <v>1</v>
      </c>
      <c r="C39" s="169"/>
      <c r="D39" s="169"/>
      <c r="E39" s="169"/>
      <c r="F39" s="169"/>
      <c r="G39" s="169"/>
      <c r="H39" s="169"/>
      <c r="I39" s="169"/>
      <c r="J39" s="169"/>
      <c r="K39" s="169"/>
      <c r="L39" s="169"/>
      <c r="M39" s="169"/>
      <c r="N39" s="169"/>
      <c r="O39" s="169"/>
    </row>
    <row r="40" spans="1:15" ht="52.25" customHeight="1" x14ac:dyDescent="0.3">
      <c r="A40" s="150" t="s">
        <v>1039</v>
      </c>
      <c r="B40" s="169" t="s">
        <v>1076</v>
      </c>
      <c r="C40" s="169"/>
      <c r="D40" s="169"/>
      <c r="E40" s="169"/>
      <c r="F40" s="169"/>
      <c r="G40" s="169"/>
      <c r="H40" s="169"/>
      <c r="I40" s="169"/>
      <c r="J40" s="169"/>
      <c r="K40" s="169"/>
      <c r="L40" s="169"/>
      <c r="M40" s="169"/>
      <c r="N40" s="169"/>
      <c r="O40" s="169"/>
    </row>
    <row r="41" spans="1:15" ht="22.2" customHeight="1" x14ac:dyDescent="0.3">
      <c r="A41" s="150" t="s">
        <v>1040</v>
      </c>
      <c r="B41" s="169" t="s">
        <v>1073</v>
      </c>
      <c r="C41" s="169"/>
      <c r="D41" s="169"/>
      <c r="E41" s="169"/>
      <c r="F41" s="169"/>
      <c r="G41" s="169"/>
      <c r="H41" s="169"/>
      <c r="I41" s="169"/>
      <c r="J41" s="169"/>
      <c r="K41" s="169"/>
      <c r="L41" s="169"/>
      <c r="M41" s="169"/>
      <c r="N41" s="169"/>
      <c r="O41" s="169"/>
    </row>
    <row r="42" spans="1:15" ht="34.799999999999997" customHeight="1" x14ac:dyDescent="0.3">
      <c r="A42" s="150" t="s">
        <v>1041</v>
      </c>
      <c r="B42" s="169" t="s">
        <v>1075</v>
      </c>
      <c r="C42" s="169"/>
      <c r="D42" s="169"/>
      <c r="E42" s="169"/>
      <c r="F42" s="169"/>
      <c r="G42" s="169"/>
      <c r="H42" s="169"/>
      <c r="I42" s="169"/>
      <c r="J42" s="169"/>
      <c r="K42" s="169"/>
      <c r="L42" s="169"/>
      <c r="M42" s="169"/>
      <c r="N42" s="169"/>
      <c r="O42" s="169"/>
    </row>
    <row r="43" spans="1:15" ht="52.8" customHeight="1" x14ac:dyDescent="0.3">
      <c r="A43" s="150" t="s">
        <v>1042</v>
      </c>
      <c r="B43" s="169" t="s">
        <v>1077</v>
      </c>
      <c r="C43" s="169"/>
      <c r="D43" s="169"/>
      <c r="E43" s="169"/>
      <c r="F43" s="169"/>
      <c r="G43" s="169"/>
      <c r="H43" s="169"/>
      <c r="I43" s="169"/>
      <c r="J43" s="169"/>
      <c r="K43" s="169"/>
      <c r="L43" s="169"/>
      <c r="M43" s="169"/>
      <c r="N43" s="169"/>
      <c r="O43" s="169"/>
    </row>
    <row r="44" spans="1:15" ht="36.549999999999997" customHeight="1" x14ac:dyDescent="0.3">
      <c r="A44" s="150" t="s">
        <v>1043</v>
      </c>
      <c r="B44" s="169" t="s">
        <v>1078</v>
      </c>
      <c r="C44" s="169"/>
      <c r="D44" s="169"/>
      <c r="E44" s="169"/>
      <c r="F44" s="169"/>
      <c r="G44" s="169"/>
      <c r="H44" s="169"/>
      <c r="I44" s="169"/>
      <c r="J44" s="169"/>
      <c r="K44" s="169"/>
      <c r="L44" s="169"/>
      <c r="M44" s="169"/>
      <c r="N44" s="169"/>
      <c r="O44" s="169"/>
    </row>
    <row r="45" spans="1:15" ht="36" customHeight="1" x14ac:dyDescent="0.3">
      <c r="A45" s="150" t="s">
        <v>1044</v>
      </c>
      <c r="B45" s="169" t="s">
        <v>2</v>
      </c>
      <c r="C45" s="169"/>
      <c r="D45" s="169"/>
      <c r="E45" s="169"/>
      <c r="F45" s="169"/>
      <c r="G45" s="169"/>
      <c r="H45" s="169"/>
      <c r="I45" s="169"/>
      <c r="J45" s="169"/>
      <c r="K45" s="169"/>
      <c r="L45" s="169"/>
      <c r="M45" s="169"/>
      <c r="N45" s="169"/>
      <c r="O45" s="169"/>
    </row>
    <row r="46" spans="1:15" ht="36.549999999999997" customHeight="1" x14ac:dyDescent="0.3">
      <c r="A46" s="150" t="s">
        <v>1045</v>
      </c>
      <c r="B46" s="169" t="s">
        <v>1074</v>
      </c>
      <c r="C46" s="169"/>
      <c r="D46" s="169"/>
      <c r="E46" s="169"/>
      <c r="F46" s="169"/>
      <c r="G46" s="169"/>
      <c r="H46" s="169"/>
      <c r="I46" s="169"/>
      <c r="J46" s="169"/>
      <c r="K46" s="169"/>
      <c r="L46" s="169"/>
      <c r="M46" s="169"/>
      <c r="N46" s="169"/>
      <c r="O46" s="169"/>
    </row>
  </sheetData>
  <mergeCells count="11">
    <mergeCell ref="B41:O41"/>
    <mergeCell ref="B40:O40"/>
    <mergeCell ref="B36:O36"/>
    <mergeCell ref="B37:O37"/>
    <mergeCell ref="B38:O38"/>
    <mergeCell ref="B39:O39"/>
    <mergeCell ref="B46:O46"/>
    <mergeCell ref="B42:O42"/>
    <mergeCell ref="B43:O43"/>
    <mergeCell ref="B44:O44"/>
    <mergeCell ref="B45:O45"/>
  </mergeCells>
  <phoneticPr fontId="3" type="noConversion"/>
  <pageMargins left="0.63" right="0.56999999999999995" top="0.4" bottom="0.48" header="0.3" footer="0.22"/>
  <pageSetup paperSize="9" orientation="landscape" r:id="rId1"/>
  <headerFooter alignWithMargins="0">
    <oddFooter>&amp;C&amp;P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1"/>
  <sheetViews>
    <sheetView view="pageBreakPreview" zoomScale="75" zoomScaleNormal="75" workbookViewId="0">
      <selection activeCell="P19" sqref="P19"/>
    </sheetView>
  </sheetViews>
  <sheetFormatPr defaultColWidth="8.8984375" defaultRowHeight="15.6" x14ac:dyDescent="0.3"/>
  <cols>
    <col min="1" max="1" width="5.3984375" style="27" customWidth="1"/>
    <col min="2" max="2" width="9.19921875" style="27" customWidth="1"/>
    <col min="3" max="3" width="10.296875" style="27" bestFit="1" customWidth="1"/>
    <col min="4" max="4" width="15.296875" style="1" bestFit="1" customWidth="1"/>
    <col min="5" max="5" width="9.296875" style="1" customWidth="1"/>
    <col min="6" max="6" width="10.296875" style="1" bestFit="1" customWidth="1"/>
    <col min="7" max="7" width="6.296875" style="1" customWidth="1"/>
    <col min="8" max="8" width="10.69921875" style="1" bestFit="1" customWidth="1"/>
    <col min="9" max="9" width="8.3984375" style="1" bestFit="1" customWidth="1"/>
    <col min="10" max="10" width="19.69921875" style="1" bestFit="1" customWidth="1"/>
    <col min="11" max="11" width="16.69921875" style="1" customWidth="1"/>
    <col min="12" max="12" width="10.59765625" style="27" customWidth="1"/>
    <col min="13" max="13" width="10.296875" style="27" bestFit="1" customWidth="1"/>
    <col min="14" max="14" width="6.19921875" style="27" bestFit="1" customWidth="1"/>
    <col min="15" max="15" width="10.69921875" style="27" bestFit="1" customWidth="1"/>
    <col min="16" max="16" width="37.796875" style="30" customWidth="1"/>
    <col min="17" max="17" width="20.19921875" style="27" customWidth="1"/>
    <col min="18" max="16384" width="8.8984375" style="27"/>
  </cols>
  <sheetData>
    <row r="1" spans="1:18" x14ac:dyDescent="0.3">
      <c r="A1" s="27" t="s">
        <v>1088</v>
      </c>
    </row>
    <row r="2" spans="1:18" ht="24.05" customHeight="1" thickBot="1" x14ac:dyDescent="0.35">
      <c r="A2" s="27" t="s">
        <v>373</v>
      </c>
    </row>
    <row r="3" spans="1:18" ht="24.05" customHeight="1" x14ac:dyDescent="0.3">
      <c r="A3" s="206" t="s">
        <v>1013</v>
      </c>
      <c r="B3" s="207"/>
      <c r="C3" s="207"/>
      <c r="D3" s="208"/>
      <c r="E3" s="209" t="s">
        <v>1014</v>
      </c>
      <c r="F3" s="210"/>
      <c r="G3" s="210"/>
      <c r="H3" s="210"/>
      <c r="I3" s="210"/>
      <c r="J3" s="210"/>
      <c r="K3" s="211"/>
      <c r="L3" s="194" t="s">
        <v>1015</v>
      </c>
      <c r="M3" s="195"/>
      <c r="N3" s="195"/>
      <c r="O3" s="195"/>
      <c r="P3" s="195"/>
      <c r="Q3" s="196"/>
      <c r="R3" s="30"/>
    </row>
    <row r="4" spans="1:18" ht="31.7" thickBot="1" x14ac:dyDescent="0.35">
      <c r="A4" s="83" t="s">
        <v>377</v>
      </c>
      <c r="B4" s="51" t="s">
        <v>326</v>
      </c>
      <c r="C4" s="51" t="s">
        <v>337</v>
      </c>
      <c r="D4" s="90" t="s">
        <v>115</v>
      </c>
      <c r="E4" s="78" t="s">
        <v>326</v>
      </c>
      <c r="F4" s="54" t="s">
        <v>337</v>
      </c>
      <c r="G4" s="103" t="s">
        <v>348</v>
      </c>
      <c r="H4" s="103" t="s">
        <v>349</v>
      </c>
      <c r="I4" s="54" t="s">
        <v>111</v>
      </c>
      <c r="J4" s="104" t="s">
        <v>347</v>
      </c>
      <c r="K4" s="82" t="s">
        <v>115</v>
      </c>
      <c r="L4" s="107" t="s">
        <v>400</v>
      </c>
      <c r="M4" s="51" t="s">
        <v>337</v>
      </c>
      <c r="N4" s="51" t="s">
        <v>348</v>
      </c>
      <c r="O4" s="51" t="s">
        <v>349</v>
      </c>
      <c r="P4" s="105" t="s">
        <v>364</v>
      </c>
      <c r="Q4" s="106" t="s">
        <v>115</v>
      </c>
    </row>
    <row r="5" spans="1:18" ht="195.05" customHeight="1" x14ac:dyDescent="0.3">
      <c r="A5" s="201">
        <v>1</v>
      </c>
      <c r="B5" s="183" t="s">
        <v>327</v>
      </c>
      <c r="C5" s="183" t="s">
        <v>338</v>
      </c>
      <c r="D5" s="204" t="s">
        <v>350</v>
      </c>
      <c r="E5" s="185" t="s">
        <v>328</v>
      </c>
      <c r="F5" s="171" t="s">
        <v>363</v>
      </c>
      <c r="G5" s="171" t="s">
        <v>346</v>
      </c>
      <c r="H5" s="171" t="s">
        <v>255</v>
      </c>
      <c r="I5" s="171" t="s">
        <v>345</v>
      </c>
      <c r="J5" s="197" t="s">
        <v>378</v>
      </c>
      <c r="K5" s="174" t="s">
        <v>358</v>
      </c>
      <c r="L5" s="193" t="s">
        <v>401</v>
      </c>
      <c r="M5" s="183" t="s">
        <v>363</v>
      </c>
      <c r="N5" s="183" t="s">
        <v>362</v>
      </c>
      <c r="O5" s="183" t="s">
        <v>1012</v>
      </c>
      <c r="P5" s="98" t="s">
        <v>1094</v>
      </c>
      <c r="Q5" s="192" t="s">
        <v>379</v>
      </c>
    </row>
    <row r="6" spans="1:18" ht="195.05" customHeight="1" x14ac:dyDescent="0.3">
      <c r="A6" s="201"/>
      <c r="B6" s="183"/>
      <c r="C6" s="183"/>
      <c r="D6" s="204"/>
      <c r="E6" s="185"/>
      <c r="F6" s="171"/>
      <c r="G6" s="171"/>
      <c r="H6" s="171"/>
      <c r="I6" s="171"/>
      <c r="J6" s="197"/>
      <c r="K6" s="174"/>
      <c r="L6" s="193"/>
      <c r="M6" s="183"/>
      <c r="N6" s="183"/>
      <c r="O6" s="183"/>
      <c r="P6" s="37" t="s">
        <v>1081</v>
      </c>
      <c r="Q6" s="192"/>
    </row>
    <row r="7" spans="1:18" ht="195.05" customHeight="1" x14ac:dyDescent="0.3">
      <c r="A7" s="202"/>
      <c r="B7" s="177"/>
      <c r="C7" s="177"/>
      <c r="D7" s="205"/>
      <c r="E7" s="186"/>
      <c r="F7" s="172"/>
      <c r="G7" s="172"/>
      <c r="H7" s="172"/>
      <c r="I7" s="172"/>
      <c r="J7" s="198"/>
      <c r="K7" s="175"/>
      <c r="L7" s="182"/>
      <c r="M7" s="177"/>
      <c r="N7" s="177"/>
      <c r="O7" s="177"/>
      <c r="P7" s="37" t="s">
        <v>1082</v>
      </c>
      <c r="Q7" s="191"/>
    </row>
    <row r="8" spans="1:18" ht="128.94999999999999" customHeight="1" x14ac:dyDescent="0.3">
      <c r="A8" s="200">
        <v>2</v>
      </c>
      <c r="B8" s="176" t="s">
        <v>328</v>
      </c>
      <c r="C8" s="176" t="s">
        <v>339</v>
      </c>
      <c r="D8" s="203" t="s">
        <v>351</v>
      </c>
      <c r="E8" s="184" t="s">
        <v>329</v>
      </c>
      <c r="F8" s="170" t="s">
        <v>363</v>
      </c>
      <c r="G8" s="170" t="s">
        <v>346</v>
      </c>
      <c r="H8" s="170" t="s">
        <v>255</v>
      </c>
      <c r="I8" s="170" t="s">
        <v>345</v>
      </c>
      <c r="J8" s="199" t="s">
        <v>378</v>
      </c>
      <c r="K8" s="173" t="s">
        <v>359</v>
      </c>
      <c r="L8" s="181" t="s">
        <v>402</v>
      </c>
      <c r="M8" s="176" t="s">
        <v>365</v>
      </c>
      <c r="N8" s="176" t="s">
        <v>362</v>
      </c>
      <c r="O8" s="176" t="s">
        <v>175</v>
      </c>
      <c r="P8" s="37" t="s">
        <v>1083</v>
      </c>
      <c r="Q8" s="190" t="s">
        <v>380</v>
      </c>
    </row>
    <row r="9" spans="1:18" ht="132.6" customHeight="1" x14ac:dyDescent="0.3">
      <c r="A9" s="201"/>
      <c r="B9" s="183"/>
      <c r="C9" s="183"/>
      <c r="D9" s="204"/>
      <c r="E9" s="185"/>
      <c r="F9" s="171"/>
      <c r="G9" s="171"/>
      <c r="H9" s="171"/>
      <c r="I9" s="171"/>
      <c r="J9" s="197"/>
      <c r="K9" s="174"/>
      <c r="L9" s="182"/>
      <c r="M9" s="177"/>
      <c r="N9" s="177"/>
      <c r="O9" s="177"/>
      <c r="P9" s="37" t="s">
        <v>1084</v>
      </c>
      <c r="Q9" s="191"/>
    </row>
    <row r="10" spans="1:18" ht="155.44999999999999" customHeight="1" x14ac:dyDescent="0.3">
      <c r="A10" s="201"/>
      <c r="B10" s="183"/>
      <c r="C10" s="183"/>
      <c r="D10" s="204"/>
      <c r="E10" s="185"/>
      <c r="F10" s="171"/>
      <c r="G10" s="171"/>
      <c r="H10" s="171"/>
      <c r="I10" s="171"/>
      <c r="J10" s="197"/>
      <c r="K10" s="174"/>
      <c r="L10" s="181" t="s">
        <v>403</v>
      </c>
      <c r="M10" s="176" t="s">
        <v>366</v>
      </c>
      <c r="N10" s="176" t="s">
        <v>362</v>
      </c>
      <c r="O10" s="176" t="s">
        <v>175</v>
      </c>
      <c r="P10" s="37" t="s">
        <v>1085</v>
      </c>
      <c r="Q10" s="190" t="s">
        <v>381</v>
      </c>
    </row>
    <row r="11" spans="1:18" ht="225" customHeight="1" x14ac:dyDescent="0.3">
      <c r="A11" s="202"/>
      <c r="B11" s="177"/>
      <c r="C11" s="177"/>
      <c r="D11" s="205"/>
      <c r="E11" s="186"/>
      <c r="F11" s="172"/>
      <c r="G11" s="172"/>
      <c r="H11" s="172"/>
      <c r="I11" s="172"/>
      <c r="J11" s="198"/>
      <c r="K11" s="175"/>
      <c r="L11" s="182"/>
      <c r="M11" s="177"/>
      <c r="N11" s="177"/>
      <c r="O11" s="177"/>
      <c r="P11" s="40" t="s">
        <v>1095</v>
      </c>
      <c r="Q11" s="191"/>
    </row>
    <row r="12" spans="1:18" ht="232.8" customHeight="1" x14ac:dyDescent="0.3">
      <c r="A12" s="200">
        <v>3</v>
      </c>
      <c r="B12" s="176" t="s">
        <v>329</v>
      </c>
      <c r="C12" s="176" t="s">
        <v>340</v>
      </c>
      <c r="D12" s="203" t="s">
        <v>352</v>
      </c>
      <c r="E12" s="184" t="s">
        <v>330</v>
      </c>
      <c r="F12" s="170" t="s">
        <v>340</v>
      </c>
      <c r="G12" s="170" t="s">
        <v>346</v>
      </c>
      <c r="H12" s="170" t="s">
        <v>255</v>
      </c>
      <c r="I12" s="170" t="s">
        <v>345</v>
      </c>
      <c r="J12" s="178" t="s">
        <v>378</v>
      </c>
      <c r="K12" s="173" t="s">
        <v>360</v>
      </c>
      <c r="L12" s="181" t="s">
        <v>404</v>
      </c>
      <c r="M12" s="176" t="s">
        <v>367</v>
      </c>
      <c r="N12" s="176" t="s">
        <v>362</v>
      </c>
      <c r="O12" s="176" t="s">
        <v>175</v>
      </c>
      <c r="P12" s="40" t="s">
        <v>1096</v>
      </c>
      <c r="Q12" s="190" t="s">
        <v>382</v>
      </c>
    </row>
    <row r="13" spans="1:18" ht="139.19999999999999" customHeight="1" x14ac:dyDescent="0.3">
      <c r="A13" s="201"/>
      <c r="B13" s="183"/>
      <c r="C13" s="183"/>
      <c r="D13" s="204"/>
      <c r="E13" s="185"/>
      <c r="F13" s="171"/>
      <c r="G13" s="171"/>
      <c r="H13" s="171"/>
      <c r="I13" s="171"/>
      <c r="J13" s="179"/>
      <c r="K13" s="174"/>
      <c r="L13" s="182"/>
      <c r="M13" s="177"/>
      <c r="N13" s="177"/>
      <c r="O13" s="177"/>
      <c r="P13" s="40" t="s">
        <v>1097</v>
      </c>
      <c r="Q13" s="191"/>
    </row>
    <row r="14" spans="1:18" ht="115.8" customHeight="1" x14ac:dyDescent="0.3">
      <c r="A14" s="201"/>
      <c r="B14" s="183"/>
      <c r="C14" s="183"/>
      <c r="D14" s="204"/>
      <c r="E14" s="185"/>
      <c r="F14" s="171"/>
      <c r="G14" s="171"/>
      <c r="H14" s="171"/>
      <c r="I14" s="171"/>
      <c r="J14" s="179"/>
      <c r="K14" s="174"/>
      <c r="L14" s="181" t="s">
        <v>405</v>
      </c>
      <c r="M14" s="176" t="s">
        <v>368</v>
      </c>
      <c r="N14" s="176" t="s">
        <v>362</v>
      </c>
      <c r="O14" s="176" t="s">
        <v>175</v>
      </c>
      <c r="P14" s="37" t="s">
        <v>1086</v>
      </c>
      <c r="Q14" s="190" t="s">
        <v>383</v>
      </c>
    </row>
    <row r="15" spans="1:18" ht="113.4" customHeight="1" x14ac:dyDescent="0.3">
      <c r="A15" s="201"/>
      <c r="B15" s="183"/>
      <c r="C15" s="183"/>
      <c r="D15" s="204"/>
      <c r="E15" s="185"/>
      <c r="F15" s="171"/>
      <c r="G15" s="171"/>
      <c r="H15" s="171"/>
      <c r="I15" s="171"/>
      <c r="J15" s="179"/>
      <c r="K15" s="174"/>
      <c r="L15" s="193"/>
      <c r="M15" s="183"/>
      <c r="N15" s="183"/>
      <c r="O15" s="183"/>
      <c r="P15" s="37" t="s">
        <v>1087</v>
      </c>
      <c r="Q15" s="192"/>
    </row>
    <row r="16" spans="1:18" ht="162" customHeight="1" x14ac:dyDescent="0.3">
      <c r="A16" s="202"/>
      <c r="B16" s="177"/>
      <c r="C16" s="177"/>
      <c r="D16" s="205"/>
      <c r="E16" s="186"/>
      <c r="F16" s="172"/>
      <c r="G16" s="172"/>
      <c r="H16" s="172"/>
      <c r="I16" s="172"/>
      <c r="J16" s="180"/>
      <c r="K16" s="175"/>
      <c r="L16" s="182"/>
      <c r="M16" s="177"/>
      <c r="N16" s="177"/>
      <c r="O16" s="177"/>
      <c r="P16" s="41" t="s">
        <v>1098</v>
      </c>
      <c r="Q16" s="191"/>
    </row>
    <row r="17" spans="1:18" ht="132.05000000000001" customHeight="1" x14ac:dyDescent="0.3">
      <c r="A17" s="200">
        <v>4</v>
      </c>
      <c r="B17" s="176" t="s">
        <v>331</v>
      </c>
      <c r="C17" s="176" t="s">
        <v>340</v>
      </c>
      <c r="D17" s="203" t="s">
        <v>353</v>
      </c>
      <c r="E17" s="184" t="s">
        <v>332</v>
      </c>
      <c r="F17" s="170" t="s">
        <v>340</v>
      </c>
      <c r="G17" s="170" t="s">
        <v>346</v>
      </c>
      <c r="H17" s="170" t="s">
        <v>255</v>
      </c>
      <c r="I17" s="170" t="s">
        <v>345</v>
      </c>
      <c r="J17" s="199" t="s">
        <v>378</v>
      </c>
      <c r="K17" s="173" t="s">
        <v>361</v>
      </c>
      <c r="L17" s="181" t="s">
        <v>497</v>
      </c>
      <c r="M17" s="176" t="s">
        <v>340</v>
      </c>
      <c r="N17" s="176" t="s">
        <v>362</v>
      </c>
      <c r="O17" s="176" t="s">
        <v>175</v>
      </c>
      <c r="P17" s="40" t="s">
        <v>1099</v>
      </c>
      <c r="Q17" s="190" t="s">
        <v>384</v>
      </c>
    </row>
    <row r="18" spans="1:18" ht="146.44999999999999" customHeight="1" x14ac:dyDescent="0.3">
      <c r="A18" s="202"/>
      <c r="B18" s="177"/>
      <c r="C18" s="177"/>
      <c r="D18" s="205"/>
      <c r="E18" s="186"/>
      <c r="F18" s="172"/>
      <c r="G18" s="172"/>
      <c r="H18" s="172"/>
      <c r="I18" s="172"/>
      <c r="J18" s="198"/>
      <c r="K18" s="175"/>
      <c r="L18" s="182"/>
      <c r="M18" s="177"/>
      <c r="N18" s="177"/>
      <c r="O18" s="177"/>
      <c r="P18" s="40" t="s">
        <v>1100</v>
      </c>
      <c r="Q18" s="191"/>
    </row>
    <row r="19" spans="1:18" ht="20.95" customHeight="1" x14ac:dyDescent="0.3">
      <c r="A19" s="42"/>
      <c r="B19" s="43"/>
      <c r="C19" s="44"/>
      <c r="D19" s="79"/>
      <c r="E19" s="77"/>
      <c r="F19" s="46"/>
      <c r="G19" s="46"/>
      <c r="H19" s="47"/>
      <c r="I19" s="45"/>
      <c r="J19" s="48"/>
      <c r="K19" s="81"/>
      <c r="L19" s="42"/>
      <c r="M19" s="43"/>
      <c r="N19" s="43"/>
      <c r="O19" s="43"/>
      <c r="P19" s="48"/>
      <c r="Q19" s="49"/>
    </row>
    <row r="20" spans="1:18" ht="25.25" customHeight="1" thickBot="1" x14ac:dyDescent="0.35">
      <c r="A20" s="50" t="s">
        <v>344</v>
      </c>
      <c r="B20" s="51"/>
      <c r="C20" s="52" t="s">
        <v>343</v>
      </c>
      <c r="D20" s="80"/>
      <c r="E20" s="78"/>
      <c r="F20" s="53" t="s">
        <v>343</v>
      </c>
      <c r="G20" s="54"/>
      <c r="H20" s="54"/>
      <c r="I20" s="54"/>
      <c r="J20" s="54"/>
      <c r="K20" s="82"/>
      <c r="L20" s="83"/>
      <c r="M20" s="52" t="s">
        <v>343</v>
      </c>
      <c r="N20" s="51"/>
      <c r="O20" s="51"/>
      <c r="P20" s="55"/>
      <c r="Q20" s="56"/>
    </row>
    <row r="21" spans="1:18" s="1" customFormat="1" ht="32.4" customHeight="1" x14ac:dyDescent="0.3">
      <c r="A21" s="57"/>
      <c r="B21" s="58"/>
      <c r="C21" s="59"/>
      <c r="D21" s="59"/>
      <c r="E21" s="58"/>
      <c r="F21" s="59"/>
      <c r="G21" s="58"/>
      <c r="H21" s="58"/>
      <c r="I21" s="58"/>
      <c r="J21" s="58"/>
      <c r="K21" s="58"/>
      <c r="L21" s="58"/>
      <c r="M21" s="59"/>
      <c r="N21" s="58"/>
      <c r="O21" s="58"/>
      <c r="P21" s="13"/>
      <c r="Q21" s="58"/>
    </row>
    <row r="22" spans="1:18" ht="31.85" customHeight="1" thickBot="1" x14ac:dyDescent="0.35">
      <c r="A22" s="1" t="s">
        <v>374</v>
      </c>
      <c r="B22" s="1"/>
      <c r="C22" s="60"/>
      <c r="D22" s="60"/>
      <c r="F22" s="60"/>
    </row>
    <row r="23" spans="1:18" ht="24.05" customHeight="1" x14ac:dyDescent="0.3">
      <c r="A23" s="212" t="s">
        <v>375</v>
      </c>
      <c r="B23" s="213"/>
      <c r="C23" s="213"/>
      <c r="D23" s="214"/>
      <c r="E23" s="215" t="s">
        <v>376</v>
      </c>
      <c r="F23" s="210"/>
      <c r="G23" s="210"/>
      <c r="H23" s="210"/>
      <c r="I23" s="210"/>
      <c r="J23" s="210"/>
      <c r="K23" s="216"/>
      <c r="L23" s="187" t="s">
        <v>1016</v>
      </c>
      <c r="M23" s="188"/>
      <c r="N23" s="188"/>
      <c r="O23" s="188"/>
      <c r="P23" s="188"/>
      <c r="Q23" s="189"/>
      <c r="R23" s="30"/>
    </row>
    <row r="24" spans="1:18" s="113" customFormat="1" ht="32.4" customHeight="1" thickBot="1" x14ac:dyDescent="0.35">
      <c r="A24" s="50" t="s">
        <v>377</v>
      </c>
      <c r="B24" s="108" t="s">
        <v>326</v>
      </c>
      <c r="C24" s="108" t="s">
        <v>337</v>
      </c>
      <c r="D24" s="109" t="s">
        <v>115</v>
      </c>
      <c r="E24" s="110" t="s">
        <v>326</v>
      </c>
      <c r="F24" s="104" t="s">
        <v>337</v>
      </c>
      <c r="G24" s="111" t="s">
        <v>348</v>
      </c>
      <c r="H24" s="111" t="s">
        <v>349</v>
      </c>
      <c r="I24" s="104" t="s">
        <v>111</v>
      </c>
      <c r="J24" s="104" t="s">
        <v>347</v>
      </c>
      <c r="K24" s="109" t="s">
        <v>115</v>
      </c>
      <c r="L24" s="112" t="s">
        <v>326</v>
      </c>
      <c r="M24" s="108" t="s">
        <v>337</v>
      </c>
      <c r="N24" s="108" t="s">
        <v>348</v>
      </c>
      <c r="O24" s="108" t="s">
        <v>349</v>
      </c>
      <c r="P24" s="105" t="s">
        <v>364</v>
      </c>
      <c r="Q24" s="106" t="s">
        <v>115</v>
      </c>
    </row>
    <row r="25" spans="1:18" ht="56.95" customHeight="1" x14ac:dyDescent="0.3">
      <c r="A25" s="91">
        <v>1</v>
      </c>
      <c r="B25" s="92" t="s">
        <v>333</v>
      </c>
      <c r="C25" s="93" t="s">
        <v>341</v>
      </c>
      <c r="D25" s="94" t="s">
        <v>354</v>
      </c>
      <c r="E25" s="95" t="s">
        <v>333</v>
      </c>
      <c r="F25" s="96" t="s">
        <v>341</v>
      </c>
      <c r="G25" s="96" t="s">
        <v>346</v>
      </c>
      <c r="H25" s="97" t="s">
        <v>345</v>
      </c>
      <c r="I25" s="97" t="s">
        <v>345</v>
      </c>
      <c r="J25" s="98" t="s">
        <v>1010</v>
      </c>
      <c r="K25" s="99" t="s">
        <v>369</v>
      </c>
      <c r="L25" s="100" t="s">
        <v>333</v>
      </c>
      <c r="M25" s="92" t="s">
        <v>341</v>
      </c>
      <c r="N25" s="92" t="s">
        <v>362</v>
      </c>
      <c r="O25" s="92" t="s">
        <v>345</v>
      </c>
      <c r="P25" s="101" t="s">
        <v>388</v>
      </c>
      <c r="Q25" s="102" t="s">
        <v>385</v>
      </c>
    </row>
    <row r="26" spans="1:18" ht="56.95" customHeight="1" x14ac:dyDescent="0.3">
      <c r="A26" s="34">
        <v>2</v>
      </c>
      <c r="B26" s="35" t="s">
        <v>334</v>
      </c>
      <c r="C26" s="61" t="s">
        <v>342</v>
      </c>
      <c r="D26" s="84" t="s">
        <v>355</v>
      </c>
      <c r="E26" s="64" t="s">
        <v>334</v>
      </c>
      <c r="F26" s="62" t="s">
        <v>342</v>
      </c>
      <c r="G26" s="62" t="s">
        <v>346</v>
      </c>
      <c r="H26" s="36" t="s">
        <v>345</v>
      </c>
      <c r="I26" s="36" t="s">
        <v>345</v>
      </c>
      <c r="J26" s="37" t="s">
        <v>378</v>
      </c>
      <c r="K26" s="88" t="s">
        <v>370</v>
      </c>
      <c r="L26" s="85" t="s">
        <v>334</v>
      </c>
      <c r="M26" s="35" t="s">
        <v>342</v>
      </c>
      <c r="N26" s="35" t="s">
        <v>362</v>
      </c>
      <c r="O26" s="35" t="s">
        <v>345</v>
      </c>
      <c r="P26" s="39" t="s">
        <v>372</v>
      </c>
      <c r="Q26" s="63" t="s">
        <v>386</v>
      </c>
    </row>
    <row r="27" spans="1:18" ht="56.95" customHeight="1" x14ac:dyDescent="0.3">
      <c r="A27" s="34">
        <v>3</v>
      </c>
      <c r="B27" s="35" t="s">
        <v>335</v>
      </c>
      <c r="C27" s="61" t="s">
        <v>340</v>
      </c>
      <c r="D27" s="84" t="s">
        <v>356</v>
      </c>
      <c r="E27" s="64" t="s">
        <v>335</v>
      </c>
      <c r="F27" s="62" t="s">
        <v>340</v>
      </c>
      <c r="G27" s="62" t="s">
        <v>346</v>
      </c>
      <c r="H27" s="36" t="s">
        <v>345</v>
      </c>
      <c r="I27" s="36" t="s">
        <v>345</v>
      </c>
      <c r="J27" s="37" t="s">
        <v>378</v>
      </c>
      <c r="K27" s="88" t="s">
        <v>371</v>
      </c>
      <c r="L27" s="85" t="s">
        <v>335</v>
      </c>
      <c r="M27" s="35" t="s">
        <v>340</v>
      </c>
      <c r="N27" s="35" t="s">
        <v>362</v>
      </c>
      <c r="O27" s="35" t="s">
        <v>345</v>
      </c>
      <c r="P27" s="39" t="s">
        <v>372</v>
      </c>
      <c r="Q27" s="63" t="s">
        <v>387</v>
      </c>
    </row>
    <row r="28" spans="1:18" ht="56.95" customHeight="1" x14ac:dyDescent="0.3">
      <c r="A28" s="64">
        <v>4</v>
      </c>
      <c r="B28" s="35" t="s">
        <v>336</v>
      </c>
      <c r="C28" s="61" t="s">
        <v>342</v>
      </c>
      <c r="D28" s="84" t="s">
        <v>357</v>
      </c>
      <c r="E28" s="64" t="s">
        <v>336</v>
      </c>
      <c r="F28" s="62" t="s">
        <v>342</v>
      </c>
      <c r="G28" s="62" t="s">
        <v>362</v>
      </c>
      <c r="H28" s="36" t="s">
        <v>345</v>
      </c>
      <c r="I28" s="38" t="s">
        <v>498</v>
      </c>
      <c r="J28" s="65" t="s">
        <v>498</v>
      </c>
      <c r="K28" s="88" t="s">
        <v>1009</v>
      </c>
      <c r="L28" s="86" t="s">
        <v>498</v>
      </c>
      <c r="M28" s="65" t="s">
        <v>498</v>
      </c>
      <c r="N28" s="38" t="s">
        <v>498</v>
      </c>
      <c r="O28" s="65" t="s">
        <v>498</v>
      </c>
      <c r="P28" s="38" t="s">
        <v>498</v>
      </c>
      <c r="Q28" s="66" t="s">
        <v>498</v>
      </c>
    </row>
    <row r="29" spans="1:18" ht="56.95" customHeight="1" thickBot="1" x14ac:dyDescent="0.35">
      <c r="A29" s="50" t="s">
        <v>344</v>
      </c>
      <c r="B29" s="51"/>
      <c r="C29" s="52" t="s">
        <v>343</v>
      </c>
      <c r="D29" s="80"/>
      <c r="E29" s="89"/>
      <c r="F29" s="53" t="s">
        <v>343</v>
      </c>
      <c r="G29" s="54"/>
      <c r="H29" s="54"/>
      <c r="I29" s="54"/>
      <c r="J29" s="54"/>
      <c r="K29" s="90"/>
      <c r="L29" s="87"/>
      <c r="M29" s="51"/>
      <c r="N29" s="51"/>
      <c r="O29" s="51"/>
      <c r="P29" s="55"/>
      <c r="Q29" s="56"/>
    </row>
    <row r="36" spans="3:3" x14ac:dyDescent="0.3">
      <c r="C36" s="67"/>
    </row>
    <row r="37" spans="3:3" x14ac:dyDescent="0.3">
      <c r="C37" s="67"/>
    </row>
    <row r="38" spans="3:3" x14ac:dyDescent="0.3">
      <c r="C38" s="67"/>
    </row>
    <row r="39" spans="3:3" x14ac:dyDescent="0.3">
      <c r="C39" s="67"/>
    </row>
    <row r="40" spans="3:3" x14ac:dyDescent="0.3">
      <c r="C40" s="67"/>
    </row>
    <row r="41" spans="3:3" x14ac:dyDescent="0.3">
      <c r="C41" s="67"/>
    </row>
  </sheetData>
  <mergeCells count="80">
    <mergeCell ref="A23:D23"/>
    <mergeCell ref="E23:K23"/>
    <mergeCell ref="H17:H18"/>
    <mergeCell ref="I17:I18"/>
    <mergeCell ref="A17:A18"/>
    <mergeCell ref="B17:B18"/>
    <mergeCell ref="C17:C18"/>
    <mergeCell ref="F17:F18"/>
    <mergeCell ref="K17:K18"/>
    <mergeCell ref="G17:G18"/>
    <mergeCell ref="D17:D18"/>
    <mergeCell ref="E17:E18"/>
    <mergeCell ref="J17:J18"/>
    <mergeCell ref="A3:D3"/>
    <mergeCell ref="A5:A7"/>
    <mergeCell ref="I5:I7"/>
    <mergeCell ref="K5:K7"/>
    <mergeCell ref="E5:E7"/>
    <mergeCell ref="D5:D7"/>
    <mergeCell ref="B5:B7"/>
    <mergeCell ref="C5:C7"/>
    <mergeCell ref="E3:K3"/>
    <mergeCell ref="A8:A11"/>
    <mergeCell ref="F5:F7"/>
    <mergeCell ref="H12:H16"/>
    <mergeCell ref="H8:H11"/>
    <mergeCell ref="B8:B11"/>
    <mergeCell ref="C8:C11"/>
    <mergeCell ref="D8:D11"/>
    <mergeCell ref="F12:F16"/>
    <mergeCell ref="G5:G7"/>
    <mergeCell ref="A12:A16"/>
    <mergeCell ref="B12:B16"/>
    <mergeCell ref="G12:G16"/>
    <mergeCell ref="C12:C16"/>
    <mergeCell ref="D12:D16"/>
    <mergeCell ref="E12:E16"/>
    <mergeCell ref="Q10:Q11"/>
    <mergeCell ref="Q12:Q13"/>
    <mergeCell ref="L3:Q3"/>
    <mergeCell ref="H5:H7"/>
    <mergeCell ref="O8:O9"/>
    <mergeCell ref="N8:N9"/>
    <mergeCell ref="M5:M7"/>
    <mergeCell ref="L5:L7"/>
    <mergeCell ref="J5:J7"/>
    <mergeCell ref="Q5:Q7"/>
    <mergeCell ref="Q8:Q9"/>
    <mergeCell ref="I8:I11"/>
    <mergeCell ref="J8:J11"/>
    <mergeCell ref="N5:N7"/>
    <mergeCell ref="M8:M9"/>
    <mergeCell ref="L8:L9"/>
    <mergeCell ref="L23:Q23"/>
    <mergeCell ref="M17:M18"/>
    <mergeCell ref="Q17:Q18"/>
    <mergeCell ref="Q14:Q16"/>
    <mergeCell ref="O14:O16"/>
    <mergeCell ref="N14:N16"/>
    <mergeCell ref="N17:N18"/>
    <mergeCell ref="L17:L18"/>
    <mergeCell ref="O17:O18"/>
    <mergeCell ref="L14:L16"/>
    <mergeCell ref="M14:M16"/>
    <mergeCell ref="O5:O7"/>
    <mergeCell ref="E8:E11"/>
    <mergeCell ref="F8:F11"/>
    <mergeCell ref="G8:G11"/>
    <mergeCell ref="M10:M11"/>
    <mergeCell ref="K8:K11"/>
    <mergeCell ref="O10:O11"/>
    <mergeCell ref="L10:L11"/>
    <mergeCell ref="N10:N11"/>
    <mergeCell ref="I12:I16"/>
    <mergeCell ref="K12:K16"/>
    <mergeCell ref="O12:O13"/>
    <mergeCell ref="M12:M13"/>
    <mergeCell ref="N12:N13"/>
    <mergeCell ref="J12:J16"/>
    <mergeCell ref="L12:L13"/>
  </mergeCells>
  <phoneticPr fontId="3" type="noConversion"/>
  <pageMargins left="0.25" right="0.22" top="0.56000000000000005" bottom="0.36" header="0.36" footer="0.24"/>
  <pageSetup paperSize="9" scale="65" fitToHeight="6" orientation="landscape" r:id="rId1"/>
  <headerFooter alignWithMargins="0">
    <oddFooter>&amp;C&amp;P</oddFooter>
  </headerFooter>
  <rowBreaks count="1" manualBreakCount="1">
    <brk id="7"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56"/>
  <sheetViews>
    <sheetView zoomScale="75" zoomScaleNormal="130" workbookViewId="0">
      <pane xSplit="3" ySplit="2" topLeftCell="D3" activePane="bottomRight" state="frozen"/>
      <selection pane="topRight" activeCell="D1" sqref="D1"/>
      <selection pane="bottomLeft" activeCell="A3" sqref="A3"/>
      <selection pane="bottomRight" activeCell="D47" sqref="D47"/>
    </sheetView>
  </sheetViews>
  <sheetFormatPr defaultColWidth="8.8984375" defaultRowHeight="15.6" x14ac:dyDescent="0.3"/>
  <cols>
    <col min="1" max="1" width="6.296875" style="3" customWidth="1"/>
    <col min="2" max="2" width="11" style="3" customWidth="1"/>
    <col min="3" max="3" width="11" style="33" customWidth="1"/>
    <col min="4" max="4" width="15.69921875" style="3" customWidth="1"/>
    <col min="5" max="5" width="13.8984375" style="3" customWidth="1"/>
    <col min="6" max="6" width="15.09765625" style="3" customWidth="1"/>
    <col min="7" max="7" width="20.3984375" style="3" customWidth="1"/>
    <col min="8" max="8" width="25.09765625" style="3" customWidth="1"/>
    <col min="9" max="9" width="19.296875" style="2" bestFit="1" customWidth="1"/>
    <col min="10" max="10" width="16.3984375" style="24" customWidth="1"/>
    <col min="11" max="11" width="16.69921875" style="24" bestFit="1" customWidth="1"/>
    <col min="12" max="12" width="9.69921875" style="24" customWidth="1"/>
    <col min="13" max="13" width="16" style="24" customWidth="1"/>
    <col min="14" max="14" width="20.296875" style="24" customWidth="1"/>
    <col min="15" max="15" width="12.69921875" style="2" hidden="1" customWidth="1"/>
    <col min="16" max="16" width="16.8984375" style="2" hidden="1" customWidth="1"/>
    <col min="17" max="17" width="56.19921875" style="1" hidden="1" customWidth="1"/>
    <col min="18" max="18" width="8.8984375" style="2" hidden="1" customWidth="1"/>
    <col min="19" max="19" width="17.8984375" style="2" hidden="1" customWidth="1"/>
    <col min="20" max="35" width="8.8984375" style="2"/>
    <col min="36" max="16384" width="8.8984375" style="3"/>
  </cols>
  <sheetData>
    <row r="1" spans="1:35" s="27" customFormat="1" ht="21.65" customHeight="1" thickBot="1" x14ac:dyDescent="0.35">
      <c r="A1" s="27" t="s">
        <v>1089</v>
      </c>
      <c r="C1" s="31"/>
      <c r="I1" s="1"/>
      <c r="J1" s="30"/>
      <c r="K1" s="30"/>
      <c r="L1" s="30"/>
      <c r="M1" s="30"/>
      <c r="N1" s="30"/>
      <c r="O1" s="1"/>
      <c r="P1" s="1"/>
      <c r="Q1" s="1"/>
      <c r="R1" s="1"/>
      <c r="S1" s="1"/>
      <c r="T1" s="1"/>
      <c r="U1" s="1"/>
      <c r="V1" s="1"/>
      <c r="W1" s="1"/>
      <c r="X1" s="1"/>
      <c r="Y1" s="1"/>
      <c r="Z1" s="1"/>
      <c r="AA1" s="1"/>
      <c r="AB1" s="1"/>
      <c r="AC1" s="1"/>
      <c r="AD1" s="1"/>
      <c r="AE1" s="1"/>
      <c r="AF1" s="1"/>
      <c r="AG1" s="1"/>
      <c r="AH1" s="1"/>
      <c r="AI1" s="1"/>
    </row>
    <row r="2" spans="1:35" ht="47.3" thickBot="1" x14ac:dyDescent="0.35">
      <c r="A2" s="4" t="s">
        <v>3</v>
      </c>
      <c r="B2" s="5" t="s">
        <v>111</v>
      </c>
      <c r="C2" s="5" t="s">
        <v>165</v>
      </c>
      <c r="D2" s="5" t="s">
        <v>4</v>
      </c>
      <c r="E2" s="5" t="s">
        <v>5</v>
      </c>
      <c r="F2" s="5" t="s">
        <v>221</v>
      </c>
      <c r="G2" s="6" t="s">
        <v>112</v>
      </c>
      <c r="H2" s="6" t="s">
        <v>113</v>
      </c>
      <c r="I2" s="6" t="s">
        <v>114</v>
      </c>
      <c r="J2" s="7" t="s">
        <v>219</v>
      </c>
      <c r="K2" s="7" t="s">
        <v>220</v>
      </c>
      <c r="L2" s="7" t="s">
        <v>183</v>
      </c>
      <c r="M2" s="7" t="s">
        <v>240</v>
      </c>
      <c r="N2" s="6" t="s">
        <v>115</v>
      </c>
      <c r="O2" s="7" t="s">
        <v>167</v>
      </c>
      <c r="P2" s="6" t="s">
        <v>166</v>
      </c>
      <c r="Q2" s="7" t="s">
        <v>115</v>
      </c>
      <c r="R2" s="8" t="s">
        <v>324</v>
      </c>
    </row>
    <row r="3" spans="1:35" ht="47.3" thickBot="1" x14ac:dyDescent="0.35">
      <c r="A3" s="9">
        <v>1</v>
      </c>
      <c r="B3" s="10" t="s">
        <v>6</v>
      </c>
      <c r="C3" s="219" t="s">
        <v>179</v>
      </c>
      <c r="D3" s="10" t="s">
        <v>150</v>
      </c>
      <c r="E3" s="9">
        <v>8017578</v>
      </c>
      <c r="F3" s="9" t="s">
        <v>261</v>
      </c>
      <c r="G3" s="11" t="s">
        <v>120</v>
      </c>
      <c r="H3" s="11" t="s">
        <v>42</v>
      </c>
      <c r="I3" s="14" t="s">
        <v>60</v>
      </c>
      <c r="J3" s="12" t="s">
        <v>490</v>
      </c>
      <c r="K3" s="12" t="s">
        <v>262</v>
      </c>
      <c r="L3" s="12" t="s">
        <v>185</v>
      </c>
      <c r="M3" s="12" t="s">
        <v>406</v>
      </c>
      <c r="N3" s="10" t="s">
        <v>463</v>
      </c>
      <c r="O3" s="12" t="s">
        <v>175</v>
      </c>
      <c r="P3" s="219" t="s">
        <v>209</v>
      </c>
      <c r="Q3" s="224" t="s">
        <v>396</v>
      </c>
      <c r="R3" s="13" t="s">
        <v>390</v>
      </c>
      <c r="S3" s="13" t="s">
        <v>407</v>
      </c>
    </row>
    <row r="4" spans="1:35" ht="62.9" thickBot="1" x14ac:dyDescent="0.35">
      <c r="A4" s="9">
        <v>2</v>
      </c>
      <c r="B4" s="10" t="s">
        <v>6</v>
      </c>
      <c r="C4" s="221"/>
      <c r="D4" s="10" t="s">
        <v>151</v>
      </c>
      <c r="E4" s="9">
        <v>160784</v>
      </c>
      <c r="F4" s="9" t="s">
        <v>261</v>
      </c>
      <c r="G4" s="11" t="s">
        <v>43</v>
      </c>
      <c r="H4" s="11" t="s">
        <v>145</v>
      </c>
      <c r="I4" s="14" t="s">
        <v>61</v>
      </c>
      <c r="J4" s="12" t="s">
        <v>490</v>
      </c>
      <c r="K4" s="12" t="s">
        <v>262</v>
      </c>
      <c r="L4" s="12" t="s">
        <v>185</v>
      </c>
      <c r="M4" s="12" t="s">
        <v>408</v>
      </c>
      <c r="N4" s="10" t="s">
        <v>464</v>
      </c>
      <c r="O4" s="12" t="s">
        <v>175</v>
      </c>
      <c r="P4" s="221"/>
      <c r="Q4" s="222"/>
      <c r="R4" s="13" t="s">
        <v>394</v>
      </c>
      <c r="S4" s="13" t="s">
        <v>409</v>
      </c>
    </row>
    <row r="5" spans="1:35" ht="47.3" thickBot="1" x14ac:dyDescent="0.35">
      <c r="A5" s="9">
        <v>3</v>
      </c>
      <c r="B5" s="10" t="s">
        <v>7</v>
      </c>
      <c r="C5" s="219" t="s">
        <v>198</v>
      </c>
      <c r="D5" s="10" t="s">
        <v>152</v>
      </c>
      <c r="E5" s="9">
        <v>190403</v>
      </c>
      <c r="F5" s="9" t="s">
        <v>222</v>
      </c>
      <c r="G5" s="11" t="s">
        <v>45</v>
      </c>
      <c r="H5" s="11" t="s">
        <v>134</v>
      </c>
      <c r="I5" s="14" t="s">
        <v>62</v>
      </c>
      <c r="J5" s="12" t="s">
        <v>491</v>
      </c>
      <c r="K5" s="12" t="s">
        <v>494</v>
      </c>
      <c r="L5" s="12" t="s">
        <v>190</v>
      </c>
      <c r="M5" s="12" t="s">
        <v>410</v>
      </c>
      <c r="N5" s="10" t="s">
        <v>465</v>
      </c>
      <c r="O5" s="219" t="s">
        <v>186</v>
      </c>
      <c r="P5" s="219" t="s">
        <v>190</v>
      </c>
      <c r="Q5" s="222" t="s">
        <v>217</v>
      </c>
    </row>
    <row r="6" spans="1:35" ht="31.7" thickBot="1" x14ac:dyDescent="0.35">
      <c r="A6" s="9">
        <v>4</v>
      </c>
      <c r="B6" s="10" t="s">
        <v>7</v>
      </c>
      <c r="C6" s="220"/>
      <c r="D6" s="10" t="s">
        <v>153</v>
      </c>
      <c r="E6" s="9">
        <v>269764</v>
      </c>
      <c r="F6" s="9" t="s">
        <v>272</v>
      </c>
      <c r="G6" s="11" t="s">
        <v>63</v>
      </c>
      <c r="H6" s="11" t="s">
        <v>64</v>
      </c>
      <c r="I6" s="14" t="s">
        <v>65</v>
      </c>
      <c r="J6" s="12" t="s">
        <v>273</v>
      </c>
      <c r="K6" s="12" t="s">
        <v>274</v>
      </c>
      <c r="L6" s="12" t="s">
        <v>281</v>
      </c>
      <c r="M6" s="12" t="s">
        <v>271</v>
      </c>
      <c r="N6" s="10" t="s">
        <v>1101</v>
      </c>
      <c r="O6" s="220"/>
      <c r="P6" s="220"/>
      <c r="Q6" s="223"/>
    </row>
    <row r="7" spans="1:35" ht="62.9" thickBot="1" x14ac:dyDescent="0.35">
      <c r="A7" s="9">
        <v>5</v>
      </c>
      <c r="B7" s="10" t="s">
        <v>7</v>
      </c>
      <c r="C7" s="220"/>
      <c r="D7" s="10" t="s">
        <v>154</v>
      </c>
      <c r="E7" s="9">
        <v>46917</v>
      </c>
      <c r="F7" s="9" t="s">
        <v>282</v>
      </c>
      <c r="G7" s="10" t="s">
        <v>163</v>
      </c>
      <c r="H7" s="11" t="s">
        <v>124</v>
      </c>
      <c r="I7" s="14" t="s">
        <v>125</v>
      </c>
      <c r="J7" s="12" t="s">
        <v>283</v>
      </c>
      <c r="K7" s="12" t="s">
        <v>284</v>
      </c>
      <c r="L7" s="12" t="s">
        <v>285</v>
      </c>
      <c r="M7" s="12" t="s">
        <v>286</v>
      </c>
      <c r="N7" s="10" t="s">
        <v>1102</v>
      </c>
      <c r="O7" s="220"/>
      <c r="P7" s="220"/>
      <c r="Q7" s="223"/>
    </row>
    <row r="8" spans="1:35" ht="31.7" thickBot="1" x14ac:dyDescent="0.35">
      <c r="A8" s="9">
        <v>6</v>
      </c>
      <c r="B8" s="10" t="s">
        <v>7</v>
      </c>
      <c r="C8" s="221"/>
      <c r="D8" s="10" t="s">
        <v>155</v>
      </c>
      <c r="E8" s="9">
        <v>5372</v>
      </c>
      <c r="F8" s="9" t="s">
        <v>299</v>
      </c>
      <c r="G8" s="11" t="s">
        <v>66</v>
      </c>
      <c r="H8" s="11" t="s">
        <v>116</v>
      </c>
      <c r="I8" s="14" t="s">
        <v>59</v>
      </c>
      <c r="J8" s="12" t="s">
        <v>300</v>
      </c>
      <c r="K8" s="12" t="s">
        <v>284</v>
      </c>
      <c r="L8" s="12" t="s">
        <v>285</v>
      </c>
      <c r="M8" s="12" t="s">
        <v>271</v>
      </c>
      <c r="N8" s="10" t="s">
        <v>1103</v>
      </c>
      <c r="O8" s="221"/>
      <c r="P8" s="221"/>
      <c r="Q8" s="223"/>
    </row>
    <row r="9" spans="1:35" ht="47.3" thickBot="1" x14ac:dyDescent="0.35">
      <c r="A9" s="9">
        <v>7</v>
      </c>
      <c r="B9" s="10" t="s">
        <v>8</v>
      </c>
      <c r="C9" s="219" t="s">
        <v>198</v>
      </c>
      <c r="D9" s="10" t="s">
        <v>135</v>
      </c>
      <c r="E9" s="9">
        <v>190364</v>
      </c>
      <c r="F9" s="9" t="s">
        <v>223</v>
      </c>
      <c r="G9" s="11" t="s">
        <v>45</v>
      </c>
      <c r="H9" s="11" t="s">
        <v>134</v>
      </c>
      <c r="I9" s="14" t="s">
        <v>67</v>
      </c>
      <c r="J9" s="12" t="s">
        <v>491</v>
      </c>
      <c r="K9" s="12" t="s">
        <v>494</v>
      </c>
      <c r="L9" s="12" t="s">
        <v>190</v>
      </c>
      <c r="M9" s="12" t="s">
        <v>410</v>
      </c>
      <c r="N9" s="10" t="s">
        <v>466</v>
      </c>
      <c r="O9" s="219" t="s">
        <v>186</v>
      </c>
      <c r="P9" s="219" t="s">
        <v>191</v>
      </c>
      <c r="Q9" s="222" t="s">
        <v>218</v>
      </c>
      <c r="R9" s="2" t="s">
        <v>389</v>
      </c>
      <c r="S9" s="13" t="s">
        <v>411</v>
      </c>
    </row>
    <row r="10" spans="1:35" ht="47.3" thickBot="1" x14ac:dyDescent="0.35">
      <c r="A10" s="9">
        <v>8</v>
      </c>
      <c r="B10" s="10" t="s">
        <v>8</v>
      </c>
      <c r="C10" s="221"/>
      <c r="D10" s="10" t="s">
        <v>9</v>
      </c>
      <c r="E10" s="9">
        <v>45866</v>
      </c>
      <c r="F10" s="9" t="s">
        <v>287</v>
      </c>
      <c r="G10" s="10" t="s">
        <v>163</v>
      </c>
      <c r="H10" s="11" t="s">
        <v>124</v>
      </c>
      <c r="I10" s="14" t="s">
        <v>126</v>
      </c>
      <c r="J10" s="12" t="s">
        <v>288</v>
      </c>
      <c r="K10" s="12" t="s">
        <v>412</v>
      </c>
      <c r="L10" s="12" t="s">
        <v>190</v>
      </c>
      <c r="M10" s="12" t="s">
        <v>271</v>
      </c>
      <c r="N10" s="10" t="s">
        <v>1104</v>
      </c>
      <c r="O10" s="221"/>
      <c r="P10" s="221"/>
      <c r="Q10" s="223"/>
    </row>
    <row r="11" spans="1:35" ht="47.3" thickBot="1" x14ac:dyDescent="0.35">
      <c r="A11" s="9">
        <v>9</v>
      </c>
      <c r="B11" s="10" t="s">
        <v>10</v>
      </c>
      <c r="C11" s="32" t="s">
        <v>180</v>
      </c>
      <c r="D11" s="10" t="s">
        <v>156</v>
      </c>
      <c r="E11" s="9">
        <v>47821</v>
      </c>
      <c r="F11" s="9" t="s">
        <v>267</v>
      </c>
      <c r="G11" s="11" t="s">
        <v>46</v>
      </c>
      <c r="H11" s="11" t="s">
        <v>264</v>
      </c>
      <c r="I11" s="14" t="s">
        <v>68</v>
      </c>
      <c r="J11" s="12" t="s">
        <v>413</v>
      </c>
      <c r="K11" s="12" t="s">
        <v>414</v>
      </c>
      <c r="L11" s="12" t="s">
        <v>268</v>
      </c>
      <c r="M11" s="12" t="s">
        <v>415</v>
      </c>
      <c r="N11" s="10" t="s">
        <v>467</v>
      </c>
      <c r="O11" s="12" t="s">
        <v>184</v>
      </c>
      <c r="P11" s="10"/>
      <c r="Q11" s="1" t="s">
        <v>176</v>
      </c>
      <c r="R11" s="13" t="s">
        <v>392</v>
      </c>
      <c r="S11" s="13" t="s">
        <v>416</v>
      </c>
    </row>
    <row r="12" spans="1:35" ht="187.55" thickBot="1" x14ac:dyDescent="0.35">
      <c r="A12" s="9">
        <v>10</v>
      </c>
      <c r="B12" s="10" t="s">
        <v>11</v>
      </c>
      <c r="C12" s="32" t="s">
        <v>182</v>
      </c>
      <c r="D12" s="10" t="s">
        <v>157</v>
      </c>
      <c r="E12" s="9">
        <v>30716</v>
      </c>
      <c r="F12" s="9" t="s">
        <v>241</v>
      </c>
      <c r="G12" s="11" t="s">
        <v>47</v>
      </c>
      <c r="H12" s="11" t="s">
        <v>48</v>
      </c>
      <c r="I12" s="14" t="s">
        <v>69</v>
      </c>
      <c r="J12" s="12" t="s">
        <v>491</v>
      </c>
      <c r="K12" s="12" t="s">
        <v>417</v>
      </c>
      <c r="L12" s="12" t="s">
        <v>242</v>
      </c>
      <c r="M12" s="12" t="s">
        <v>418</v>
      </c>
      <c r="N12" s="10" t="s">
        <v>468</v>
      </c>
      <c r="O12" s="12" t="s">
        <v>187</v>
      </c>
      <c r="P12" s="10" t="s">
        <v>192</v>
      </c>
      <c r="Q12" s="15" t="s">
        <v>398</v>
      </c>
      <c r="R12" s="13" t="s">
        <v>190</v>
      </c>
      <c r="S12" s="13" t="s">
        <v>419</v>
      </c>
    </row>
    <row r="13" spans="1:35" ht="140.80000000000001" thickBot="1" x14ac:dyDescent="0.35">
      <c r="A13" s="9">
        <v>11</v>
      </c>
      <c r="B13" s="10" t="s">
        <v>12</v>
      </c>
      <c r="C13" s="32" t="s">
        <v>170</v>
      </c>
      <c r="D13" s="10" t="s">
        <v>13</v>
      </c>
      <c r="E13" s="9">
        <v>67759</v>
      </c>
      <c r="F13" s="9" t="s">
        <v>237</v>
      </c>
      <c r="G13" s="11" t="s">
        <v>46</v>
      </c>
      <c r="H13" s="11" t="s">
        <v>264</v>
      </c>
      <c r="I13" s="14" t="s">
        <v>70</v>
      </c>
      <c r="J13" s="12" t="s">
        <v>490</v>
      </c>
      <c r="K13" s="12" t="s">
        <v>420</v>
      </c>
      <c r="L13" s="12" t="s">
        <v>266</v>
      </c>
      <c r="M13" s="12" t="s">
        <v>421</v>
      </c>
      <c r="N13" s="10" t="s">
        <v>469</v>
      </c>
      <c r="O13" s="12" t="s">
        <v>177</v>
      </c>
      <c r="P13" s="10" t="s">
        <v>178</v>
      </c>
      <c r="Q13" s="15" t="s">
        <v>395</v>
      </c>
      <c r="R13" s="13" t="s">
        <v>393</v>
      </c>
      <c r="S13" s="13" t="s">
        <v>422</v>
      </c>
    </row>
    <row r="14" spans="1:35" ht="78.45" thickBot="1" x14ac:dyDescent="0.35">
      <c r="A14" s="9">
        <v>12</v>
      </c>
      <c r="B14" s="10" t="s">
        <v>14</v>
      </c>
      <c r="C14" s="32" t="s">
        <v>172</v>
      </c>
      <c r="D14" s="10" t="s">
        <v>15</v>
      </c>
      <c r="E14" s="9">
        <v>158194</v>
      </c>
      <c r="F14" s="9" t="s">
        <v>270</v>
      </c>
      <c r="G14" s="11" t="s">
        <v>43</v>
      </c>
      <c r="H14" s="11" t="s">
        <v>44</v>
      </c>
      <c r="I14" s="14" t="s">
        <v>71</v>
      </c>
      <c r="J14" s="12" t="s">
        <v>490</v>
      </c>
      <c r="K14" s="12" t="s">
        <v>423</v>
      </c>
      <c r="L14" s="12" t="s">
        <v>269</v>
      </c>
      <c r="M14" s="12"/>
      <c r="N14" s="10" t="s">
        <v>470</v>
      </c>
      <c r="O14" s="12" t="s">
        <v>177</v>
      </c>
      <c r="P14" s="10" t="s">
        <v>211</v>
      </c>
      <c r="Q14" s="15" t="s">
        <v>210</v>
      </c>
      <c r="R14" s="13" t="s">
        <v>175</v>
      </c>
      <c r="S14" s="13" t="s">
        <v>325</v>
      </c>
    </row>
    <row r="15" spans="1:35" ht="62.9" thickBot="1" x14ac:dyDescent="0.35">
      <c r="A15" s="9">
        <v>13</v>
      </c>
      <c r="B15" s="10" t="s">
        <v>16</v>
      </c>
      <c r="C15" s="32" t="s">
        <v>198</v>
      </c>
      <c r="D15" s="10" t="s">
        <v>135</v>
      </c>
      <c r="E15" s="9">
        <v>190377</v>
      </c>
      <c r="F15" s="9" t="s">
        <v>224</v>
      </c>
      <c r="G15" s="11" t="s">
        <v>45</v>
      </c>
      <c r="H15" s="11" t="s">
        <v>134</v>
      </c>
      <c r="I15" s="14" t="s">
        <v>72</v>
      </c>
      <c r="J15" s="12" t="s">
        <v>491</v>
      </c>
      <c r="K15" s="12" t="s">
        <v>494</v>
      </c>
      <c r="L15" s="12" t="s">
        <v>190</v>
      </c>
      <c r="M15" s="12" t="s">
        <v>410</v>
      </c>
      <c r="N15" s="10" t="s">
        <v>471</v>
      </c>
      <c r="O15" s="12" t="s">
        <v>186</v>
      </c>
      <c r="P15" s="10" t="s">
        <v>191</v>
      </c>
      <c r="Q15" s="15" t="s">
        <v>216</v>
      </c>
    </row>
    <row r="16" spans="1:35" ht="47.3" thickBot="1" x14ac:dyDescent="0.35">
      <c r="A16" s="9">
        <v>14</v>
      </c>
      <c r="B16" s="10" t="s">
        <v>17</v>
      </c>
      <c r="C16" s="219" t="s">
        <v>173</v>
      </c>
      <c r="D16" s="10" t="s">
        <v>18</v>
      </c>
      <c r="E16" s="9">
        <v>25925</v>
      </c>
      <c r="F16" s="9" t="s">
        <v>246</v>
      </c>
      <c r="G16" s="11" t="s">
        <v>47</v>
      </c>
      <c r="H16" s="11" t="s">
        <v>48</v>
      </c>
      <c r="I16" s="14" t="s">
        <v>73</v>
      </c>
      <c r="J16" s="12" t="s">
        <v>243</v>
      </c>
      <c r="K16" s="12" t="s">
        <v>244</v>
      </c>
      <c r="L16" s="12" t="s">
        <v>245</v>
      </c>
      <c r="M16" s="16" t="s">
        <v>247</v>
      </c>
      <c r="N16" s="10" t="s">
        <v>472</v>
      </c>
      <c r="O16" s="226" t="s">
        <v>186</v>
      </c>
      <c r="P16" s="219" t="s">
        <v>191</v>
      </c>
      <c r="Q16" s="222" t="s">
        <v>212</v>
      </c>
    </row>
    <row r="17" spans="1:17" ht="31.7" thickBot="1" x14ac:dyDescent="0.35">
      <c r="A17" s="9">
        <v>15</v>
      </c>
      <c r="B17" s="10" t="s">
        <v>17</v>
      </c>
      <c r="C17" s="220"/>
      <c r="D17" s="10" t="s">
        <v>135</v>
      </c>
      <c r="E17" s="9">
        <v>191541</v>
      </c>
      <c r="F17" s="9" t="s">
        <v>499</v>
      </c>
      <c r="G17" s="11" t="s">
        <v>74</v>
      </c>
      <c r="H17" s="11" t="s">
        <v>134</v>
      </c>
      <c r="I17" s="14" t="s">
        <v>75</v>
      </c>
      <c r="J17" s="12" t="s">
        <v>243</v>
      </c>
      <c r="K17" s="12" t="s">
        <v>494</v>
      </c>
      <c r="L17" s="12" t="s">
        <v>275</v>
      </c>
      <c r="M17" s="17" t="s">
        <v>276</v>
      </c>
      <c r="N17" s="10" t="s">
        <v>1105</v>
      </c>
      <c r="O17" s="227"/>
      <c r="P17" s="220"/>
      <c r="Q17" s="223"/>
    </row>
    <row r="18" spans="1:17" ht="31.7" thickBot="1" x14ac:dyDescent="0.35">
      <c r="A18" s="9">
        <v>16</v>
      </c>
      <c r="B18" s="10" t="s">
        <v>17</v>
      </c>
      <c r="C18" s="220"/>
      <c r="D18" s="10" t="s">
        <v>19</v>
      </c>
      <c r="E18" s="9">
        <v>79676</v>
      </c>
      <c r="F18" s="9" t="s">
        <v>291</v>
      </c>
      <c r="G18" s="11" t="s">
        <v>76</v>
      </c>
      <c r="H18" s="11" t="s">
        <v>136</v>
      </c>
      <c r="I18" s="14" t="s">
        <v>77</v>
      </c>
      <c r="J18" s="12" t="s">
        <v>243</v>
      </c>
      <c r="K18" s="12" t="s">
        <v>244</v>
      </c>
      <c r="L18" s="12" t="s">
        <v>292</v>
      </c>
      <c r="M18" s="17" t="s">
        <v>293</v>
      </c>
      <c r="N18" s="10" t="s">
        <v>1106</v>
      </c>
      <c r="O18" s="227"/>
      <c r="P18" s="220"/>
      <c r="Q18" s="223"/>
    </row>
    <row r="19" spans="1:17" ht="62.9" thickBot="1" x14ac:dyDescent="0.35">
      <c r="A19" s="9">
        <v>17</v>
      </c>
      <c r="B19" s="10" t="s">
        <v>17</v>
      </c>
      <c r="C19" s="220"/>
      <c r="D19" s="10" t="s">
        <v>20</v>
      </c>
      <c r="E19" s="9">
        <v>65202</v>
      </c>
      <c r="F19" s="9" t="s">
        <v>301</v>
      </c>
      <c r="G19" s="11" t="s">
        <v>79</v>
      </c>
      <c r="H19" s="11" t="s">
        <v>137</v>
      </c>
      <c r="I19" s="14" t="s">
        <v>78</v>
      </c>
      <c r="J19" s="12" t="s">
        <v>243</v>
      </c>
      <c r="K19" s="12" t="s">
        <v>494</v>
      </c>
      <c r="L19" s="12" t="s">
        <v>186</v>
      </c>
      <c r="M19" s="18" t="s">
        <v>302</v>
      </c>
      <c r="N19" s="10" t="s">
        <v>1107</v>
      </c>
      <c r="O19" s="227"/>
      <c r="P19" s="220"/>
      <c r="Q19" s="223"/>
    </row>
    <row r="20" spans="1:17" ht="31.7" thickBot="1" x14ac:dyDescent="0.35">
      <c r="A20" s="9">
        <v>18</v>
      </c>
      <c r="B20" s="10" t="s">
        <v>17</v>
      </c>
      <c r="C20" s="221"/>
      <c r="D20" s="10" t="s">
        <v>21</v>
      </c>
      <c r="E20" s="9">
        <v>37734</v>
      </c>
      <c r="F20" s="9" t="s">
        <v>289</v>
      </c>
      <c r="G20" s="11" t="s">
        <v>79</v>
      </c>
      <c r="H20" s="11" t="s">
        <v>138</v>
      </c>
      <c r="I20" s="14" t="s">
        <v>80</v>
      </c>
      <c r="J20" s="12" t="s">
        <v>243</v>
      </c>
      <c r="K20" s="12" t="s">
        <v>244</v>
      </c>
      <c r="L20" s="12" t="s">
        <v>245</v>
      </c>
      <c r="M20" s="19" t="s">
        <v>271</v>
      </c>
      <c r="N20" s="10" t="s">
        <v>1108</v>
      </c>
      <c r="O20" s="228"/>
      <c r="P20" s="221"/>
      <c r="Q20" s="223"/>
    </row>
    <row r="21" spans="1:17" ht="47.3" thickBot="1" x14ac:dyDescent="0.35">
      <c r="A21" s="9">
        <v>19</v>
      </c>
      <c r="B21" s="10" t="s">
        <v>22</v>
      </c>
      <c r="C21" s="219" t="s">
        <v>200</v>
      </c>
      <c r="D21" s="10" t="s">
        <v>158</v>
      </c>
      <c r="E21" s="9">
        <v>567491</v>
      </c>
      <c r="F21" s="9" t="s">
        <v>252</v>
      </c>
      <c r="G21" s="10" t="s">
        <v>424</v>
      </c>
      <c r="H21" s="11" t="s">
        <v>49</v>
      </c>
      <c r="I21" s="14" t="s">
        <v>81</v>
      </c>
      <c r="J21" s="12" t="s">
        <v>491</v>
      </c>
      <c r="K21" s="12" t="s">
        <v>253</v>
      </c>
      <c r="L21" s="12" t="s">
        <v>186</v>
      </c>
      <c r="M21" s="16" t="s">
        <v>425</v>
      </c>
      <c r="N21" s="10" t="s">
        <v>473</v>
      </c>
      <c r="O21" s="219" t="s">
        <v>186</v>
      </c>
      <c r="P21" s="219" t="s">
        <v>191</v>
      </c>
      <c r="Q21" s="222" t="s">
        <v>193</v>
      </c>
    </row>
    <row r="22" spans="1:17" ht="47.3" thickBot="1" x14ac:dyDescent="0.35">
      <c r="A22" s="9">
        <v>20</v>
      </c>
      <c r="B22" s="10" t="s">
        <v>22</v>
      </c>
      <c r="C22" s="220"/>
      <c r="D22" s="10" t="s">
        <v>159</v>
      </c>
      <c r="E22" s="9">
        <v>248004</v>
      </c>
      <c r="F22" s="9" t="s">
        <v>306</v>
      </c>
      <c r="G22" s="11" t="s">
        <v>82</v>
      </c>
      <c r="H22" s="11" t="s">
        <v>139</v>
      </c>
      <c r="I22" s="14" t="s">
        <v>83</v>
      </c>
      <c r="J22" s="12" t="s">
        <v>295</v>
      </c>
      <c r="K22" s="12" t="s">
        <v>494</v>
      </c>
      <c r="L22" s="12" t="s">
        <v>271</v>
      </c>
      <c r="M22" s="20" t="s">
        <v>426</v>
      </c>
      <c r="N22" s="10" t="s">
        <v>1109</v>
      </c>
      <c r="O22" s="220"/>
      <c r="P22" s="220"/>
      <c r="Q22" s="223"/>
    </row>
    <row r="23" spans="1:17" ht="31.7" thickBot="1" x14ac:dyDescent="0.35">
      <c r="A23" s="9">
        <v>21</v>
      </c>
      <c r="B23" s="10" t="s">
        <v>22</v>
      </c>
      <c r="C23" s="221"/>
      <c r="D23" s="10" t="s">
        <v>19</v>
      </c>
      <c r="E23" s="9">
        <v>75735</v>
      </c>
      <c r="F23" s="9" t="s">
        <v>296</v>
      </c>
      <c r="G23" s="11" t="s">
        <v>76</v>
      </c>
      <c r="H23" s="11" t="s">
        <v>136</v>
      </c>
      <c r="I23" s="14" t="s">
        <v>84</v>
      </c>
      <c r="J23" s="12" t="s">
        <v>295</v>
      </c>
      <c r="K23" s="12" t="s">
        <v>253</v>
      </c>
      <c r="L23" s="12" t="s">
        <v>190</v>
      </c>
      <c r="M23" s="19" t="s">
        <v>298</v>
      </c>
      <c r="N23" s="10" t="s">
        <v>1110</v>
      </c>
      <c r="O23" s="221"/>
      <c r="P23" s="221"/>
      <c r="Q23" s="223"/>
    </row>
    <row r="24" spans="1:17" ht="94.05" thickBot="1" x14ac:dyDescent="0.35">
      <c r="A24" s="9">
        <v>22</v>
      </c>
      <c r="B24" s="10" t="s">
        <v>202</v>
      </c>
      <c r="C24" s="217" t="s">
        <v>198</v>
      </c>
      <c r="D24" s="10" t="s">
        <v>23</v>
      </c>
      <c r="E24" s="9">
        <v>61167</v>
      </c>
      <c r="F24" s="9" t="s">
        <v>238</v>
      </c>
      <c r="G24" s="11" t="s">
        <v>50</v>
      </c>
      <c r="H24" s="11" t="s">
        <v>146</v>
      </c>
      <c r="I24" s="14" t="s">
        <v>85</v>
      </c>
      <c r="J24" s="12" t="s">
        <v>427</v>
      </c>
      <c r="K24" s="12" t="s">
        <v>428</v>
      </c>
      <c r="L24" s="12" t="s">
        <v>239</v>
      </c>
      <c r="M24" s="12" t="s">
        <v>429</v>
      </c>
      <c r="N24" s="10" t="s">
        <v>474</v>
      </c>
      <c r="O24" s="219" t="s">
        <v>214</v>
      </c>
      <c r="P24" s="219" t="s">
        <v>194</v>
      </c>
      <c r="Q24" s="222" t="s">
        <v>215</v>
      </c>
    </row>
    <row r="25" spans="1:17" ht="31.7" thickBot="1" x14ac:dyDescent="0.35">
      <c r="A25" s="9">
        <v>23</v>
      </c>
      <c r="B25" s="10" t="s">
        <v>496</v>
      </c>
      <c r="C25" s="218"/>
      <c r="D25" s="10" t="s">
        <v>140</v>
      </c>
      <c r="E25" s="9">
        <v>78210</v>
      </c>
      <c r="F25" s="9" t="s">
        <v>290</v>
      </c>
      <c r="G25" s="11" t="s">
        <v>56</v>
      </c>
      <c r="H25" s="11" t="s">
        <v>136</v>
      </c>
      <c r="I25" s="14" t="s">
        <v>86</v>
      </c>
      <c r="J25" s="12" t="s">
        <v>427</v>
      </c>
      <c r="K25" s="12" t="s">
        <v>254</v>
      </c>
      <c r="L25" s="12" t="s">
        <v>239</v>
      </c>
      <c r="M25" s="12" t="s">
        <v>271</v>
      </c>
      <c r="N25" s="10" t="s">
        <v>1111</v>
      </c>
      <c r="O25" s="221"/>
      <c r="P25" s="221"/>
      <c r="Q25" s="222"/>
    </row>
    <row r="26" spans="1:17" ht="47.3" thickBot="1" x14ac:dyDescent="0.35">
      <c r="A26" s="9">
        <v>24</v>
      </c>
      <c r="B26" s="10" t="s">
        <v>24</v>
      </c>
      <c r="C26" s="219" t="s">
        <v>201</v>
      </c>
      <c r="D26" s="10" t="s">
        <v>141</v>
      </c>
      <c r="E26" s="9">
        <v>247982</v>
      </c>
      <c r="F26" s="9" t="s">
        <v>226</v>
      </c>
      <c r="G26" s="11" t="s">
        <v>51</v>
      </c>
      <c r="H26" s="11" t="s">
        <v>139</v>
      </c>
      <c r="I26" s="14" t="s">
        <v>87</v>
      </c>
      <c r="J26" s="12" t="s">
        <v>491</v>
      </c>
      <c r="K26" s="12" t="s">
        <v>494</v>
      </c>
      <c r="L26" s="12" t="s">
        <v>225</v>
      </c>
      <c r="M26" s="12" t="s">
        <v>430</v>
      </c>
      <c r="N26" s="10" t="s">
        <v>475</v>
      </c>
      <c r="O26" s="219" t="s">
        <v>187</v>
      </c>
      <c r="P26" s="219" t="s">
        <v>191</v>
      </c>
      <c r="Q26" s="222" t="s">
        <v>213</v>
      </c>
    </row>
    <row r="27" spans="1:17" ht="31.7" thickBot="1" x14ac:dyDescent="0.35">
      <c r="A27" s="9">
        <v>25</v>
      </c>
      <c r="B27" s="10" t="s">
        <v>24</v>
      </c>
      <c r="C27" s="220"/>
      <c r="D27" s="10" t="s">
        <v>25</v>
      </c>
      <c r="E27" s="9">
        <v>38190</v>
      </c>
      <c r="F27" s="9" t="s">
        <v>307</v>
      </c>
      <c r="G27" s="11" t="s">
        <v>88</v>
      </c>
      <c r="H27" s="11" t="s">
        <v>89</v>
      </c>
      <c r="I27" s="14" t="s">
        <v>90</v>
      </c>
      <c r="J27" s="12" t="s">
        <v>308</v>
      </c>
      <c r="K27" s="12" t="s">
        <v>431</v>
      </c>
      <c r="L27" s="12" t="s">
        <v>186</v>
      </c>
      <c r="M27" s="12" t="s">
        <v>309</v>
      </c>
      <c r="N27" s="10" t="s">
        <v>1112</v>
      </c>
      <c r="O27" s="220"/>
      <c r="P27" s="220"/>
      <c r="Q27" s="222"/>
    </row>
    <row r="28" spans="1:17" ht="47.3" thickBot="1" x14ac:dyDescent="0.35">
      <c r="A28" s="9">
        <v>26</v>
      </c>
      <c r="B28" s="10" t="s">
        <v>24</v>
      </c>
      <c r="C28" s="220"/>
      <c r="D28" s="10" t="s">
        <v>19</v>
      </c>
      <c r="E28" s="9">
        <v>75719</v>
      </c>
      <c r="F28" s="9" t="s">
        <v>294</v>
      </c>
      <c r="G28" s="11" t="s">
        <v>76</v>
      </c>
      <c r="H28" s="11" t="s">
        <v>136</v>
      </c>
      <c r="I28" s="14" t="s">
        <v>91</v>
      </c>
      <c r="J28" s="12" t="s">
        <v>491</v>
      </c>
      <c r="K28" s="12" t="s">
        <v>297</v>
      </c>
      <c r="L28" s="12" t="s">
        <v>190</v>
      </c>
      <c r="M28" s="12" t="s">
        <v>298</v>
      </c>
      <c r="N28" s="10" t="s">
        <v>1113</v>
      </c>
      <c r="O28" s="220"/>
      <c r="P28" s="220"/>
      <c r="Q28" s="222"/>
    </row>
    <row r="29" spans="1:17" ht="62.9" thickBot="1" x14ac:dyDescent="0.35">
      <c r="A29" s="9">
        <v>27</v>
      </c>
      <c r="B29" s="10" t="s">
        <v>24</v>
      </c>
      <c r="C29" s="221"/>
      <c r="D29" s="10" t="s">
        <v>26</v>
      </c>
      <c r="E29" s="9">
        <v>228611</v>
      </c>
      <c r="F29" s="9" t="s">
        <v>315</v>
      </c>
      <c r="G29" s="11" t="s">
        <v>1001</v>
      </c>
      <c r="H29" s="11" t="s">
        <v>92</v>
      </c>
      <c r="I29" s="14" t="s">
        <v>93</v>
      </c>
      <c r="J29" s="12" t="s">
        <v>491</v>
      </c>
      <c r="K29" s="12" t="s">
        <v>314</v>
      </c>
      <c r="L29" s="12" t="s">
        <v>314</v>
      </c>
      <c r="M29" s="12" t="s">
        <v>312</v>
      </c>
      <c r="N29" s="10" t="s">
        <v>1114</v>
      </c>
      <c r="O29" s="221"/>
      <c r="P29" s="221"/>
      <c r="Q29" s="222"/>
    </row>
    <row r="30" spans="1:17" ht="47.3" thickBot="1" x14ac:dyDescent="0.35">
      <c r="A30" s="9">
        <v>28</v>
      </c>
      <c r="B30" s="10" t="s">
        <v>27</v>
      </c>
      <c r="C30" s="219" t="s">
        <v>173</v>
      </c>
      <c r="D30" s="10" t="s">
        <v>141</v>
      </c>
      <c r="E30" s="9">
        <v>239259</v>
      </c>
      <c r="F30" s="9" t="s">
        <v>228</v>
      </c>
      <c r="G30" s="11" t="s">
        <v>51</v>
      </c>
      <c r="H30" s="11" t="s">
        <v>139</v>
      </c>
      <c r="I30" s="14" t="s">
        <v>94</v>
      </c>
      <c r="J30" s="12" t="s">
        <v>491</v>
      </c>
      <c r="K30" s="12" t="s">
        <v>494</v>
      </c>
      <c r="L30" s="12" t="s">
        <v>227</v>
      </c>
      <c r="M30" s="12" t="s">
        <v>432</v>
      </c>
      <c r="N30" s="10" t="s">
        <v>476</v>
      </c>
      <c r="O30" s="219" t="s">
        <v>186</v>
      </c>
      <c r="P30" s="219" t="s">
        <v>191</v>
      </c>
      <c r="Q30" s="222" t="s">
        <v>195</v>
      </c>
    </row>
    <row r="31" spans="1:17" ht="47.3" thickBot="1" x14ac:dyDescent="0.35">
      <c r="A31" s="9">
        <v>29</v>
      </c>
      <c r="B31" s="10" t="s">
        <v>27</v>
      </c>
      <c r="C31" s="220"/>
      <c r="D31" s="10" t="s">
        <v>19</v>
      </c>
      <c r="E31" s="9">
        <v>75722</v>
      </c>
      <c r="F31" s="9" t="s">
        <v>296</v>
      </c>
      <c r="G31" s="11" t="s">
        <v>76</v>
      </c>
      <c r="H31" s="11" t="s">
        <v>136</v>
      </c>
      <c r="I31" s="14" t="s">
        <v>95</v>
      </c>
      <c r="J31" s="12" t="s">
        <v>491</v>
      </c>
      <c r="K31" s="12" t="s">
        <v>253</v>
      </c>
      <c r="L31" s="12" t="s">
        <v>190</v>
      </c>
      <c r="M31" s="12" t="s">
        <v>298</v>
      </c>
      <c r="N31" s="10" t="s">
        <v>1115</v>
      </c>
      <c r="O31" s="220"/>
      <c r="P31" s="220"/>
      <c r="Q31" s="222"/>
    </row>
    <row r="32" spans="1:17" ht="47.3" thickBot="1" x14ac:dyDescent="0.35">
      <c r="A32" s="9">
        <v>30</v>
      </c>
      <c r="B32" s="10" t="s">
        <v>27</v>
      </c>
      <c r="C32" s="221"/>
      <c r="D32" s="10" t="s">
        <v>135</v>
      </c>
      <c r="E32" s="9">
        <v>183782</v>
      </c>
      <c r="F32" s="9" t="s">
        <v>277</v>
      </c>
      <c r="G32" s="11" t="s">
        <v>74</v>
      </c>
      <c r="H32" s="11" t="s">
        <v>134</v>
      </c>
      <c r="I32" s="14" t="s">
        <v>96</v>
      </c>
      <c r="J32" s="12" t="s">
        <v>491</v>
      </c>
      <c r="K32" s="12" t="s">
        <v>494</v>
      </c>
      <c r="L32" s="12" t="s">
        <v>186</v>
      </c>
      <c r="M32" s="12" t="s">
        <v>433</v>
      </c>
      <c r="N32" s="10" t="s">
        <v>1116</v>
      </c>
      <c r="O32" s="221"/>
      <c r="P32" s="221"/>
      <c r="Q32" s="222"/>
    </row>
    <row r="33" spans="1:19" ht="47.3" thickBot="1" x14ac:dyDescent="0.35">
      <c r="A33" s="9">
        <v>31</v>
      </c>
      <c r="B33" s="10" t="s">
        <v>28</v>
      </c>
      <c r="C33" s="219" t="s">
        <v>199</v>
      </c>
      <c r="D33" s="10" t="s">
        <v>29</v>
      </c>
      <c r="E33" s="9">
        <v>77051</v>
      </c>
      <c r="F33" s="9" t="s">
        <v>304</v>
      </c>
      <c r="G33" s="11" t="s">
        <v>97</v>
      </c>
      <c r="H33" s="11" t="s">
        <v>139</v>
      </c>
      <c r="I33" s="1" t="s">
        <v>117</v>
      </c>
      <c r="J33" s="12" t="s">
        <v>491</v>
      </c>
      <c r="K33" s="12" t="s">
        <v>434</v>
      </c>
      <c r="L33" s="12" t="s">
        <v>305</v>
      </c>
      <c r="M33" s="12" t="s">
        <v>271</v>
      </c>
      <c r="N33" s="10" t="s">
        <v>1117</v>
      </c>
      <c r="O33" s="12"/>
      <c r="P33" s="10" t="s">
        <v>168</v>
      </c>
      <c r="Q33" s="1" t="s">
        <v>169</v>
      </c>
    </row>
    <row r="34" spans="1:19" ht="47.3" thickBot="1" x14ac:dyDescent="0.35">
      <c r="A34" s="9">
        <v>32</v>
      </c>
      <c r="B34" s="10" t="s">
        <v>28</v>
      </c>
      <c r="C34" s="220"/>
      <c r="D34" s="10" t="s">
        <v>142</v>
      </c>
      <c r="E34" s="9">
        <v>150089</v>
      </c>
      <c r="F34" s="9" t="s">
        <v>319</v>
      </c>
      <c r="G34" s="10" t="s">
        <v>164</v>
      </c>
      <c r="H34" s="11" t="s">
        <v>148</v>
      </c>
      <c r="I34" s="14" t="s">
        <v>149</v>
      </c>
      <c r="J34" s="12" t="s">
        <v>320</v>
      </c>
      <c r="K34" s="12" t="s">
        <v>434</v>
      </c>
      <c r="L34" s="12" t="s">
        <v>279</v>
      </c>
      <c r="M34" s="12" t="s">
        <v>271</v>
      </c>
      <c r="N34" s="10" t="s">
        <v>1118</v>
      </c>
      <c r="O34" s="12"/>
      <c r="P34" s="10" t="s">
        <v>168</v>
      </c>
      <c r="Q34" s="1" t="s">
        <v>169</v>
      </c>
    </row>
    <row r="35" spans="1:19" ht="47.3" thickBot="1" x14ac:dyDescent="0.35">
      <c r="A35" s="9">
        <v>33</v>
      </c>
      <c r="B35" s="10" t="s">
        <v>28</v>
      </c>
      <c r="C35" s="221"/>
      <c r="D35" s="10" t="s">
        <v>135</v>
      </c>
      <c r="E35" s="9">
        <v>183931</v>
      </c>
      <c r="F35" s="9" t="s">
        <v>278</v>
      </c>
      <c r="G35" s="11" t="s">
        <v>74</v>
      </c>
      <c r="H35" s="11" t="s">
        <v>134</v>
      </c>
      <c r="I35" s="14" t="s">
        <v>98</v>
      </c>
      <c r="J35" s="12" t="s">
        <v>491</v>
      </c>
      <c r="K35" s="12" t="s">
        <v>494</v>
      </c>
      <c r="L35" s="12" t="s">
        <v>279</v>
      </c>
      <c r="M35" s="12" t="s">
        <v>271</v>
      </c>
      <c r="N35" s="10" t="s">
        <v>1119</v>
      </c>
      <c r="O35" s="12"/>
      <c r="P35" s="10" t="s">
        <v>168</v>
      </c>
      <c r="Q35" s="1" t="s">
        <v>169</v>
      </c>
    </row>
    <row r="36" spans="1:19" ht="49.2" customHeight="1" thickBot="1" x14ac:dyDescent="0.35">
      <c r="A36" s="9">
        <v>34</v>
      </c>
      <c r="B36" s="10" t="s">
        <v>30</v>
      </c>
      <c r="C36" s="217" t="s">
        <v>198</v>
      </c>
      <c r="D36" s="10" t="s">
        <v>1002</v>
      </c>
      <c r="E36" s="9">
        <v>247995</v>
      </c>
      <c r="F36" s="9" t="s">
        <v>229</v>
      </c>
      <c r="G36" s="11" t="s">
        <v>51</v>
      </c>
      <c r="H36" s="11" t="s">
        <v>139</v>
      </c>
      <c r="I36" s="14" t="s">
        <v>118</v>
      </c>
      <c r="J36" s="12" t="s">
        <v>435</v>
      </c>
      <c r="K36" s="12" t="s">
        <v>436</v>
      </c>
      <c r="L36" s="12" t="s">
        <v>230</v>
      </c>
      <c r="M36" s="12" t="s">
        <v>426</v>
      </c>
      <c r="N36" s="10" t="s">
        <v>477</v>
      </c>
      <c r="O36" s="28" t="s">
        <v>187</v>
      </c>
      <c r="P36" s="28" t="s">
        <v>191</v>
      </c>
      <c r="Q36" s="29" t="s">
        <v>196</v>
      </c>
    </row>
    <row r="37" spans="1:19" ht="47.3" thickBot="1" x14ac:dyDescent="0.35">
      <c r="A37" s="9">
        <v>35</v>
      </c>
      <c r="B37" s="10" t="s">
        <v>30</v>
      </c>
      <c r="C37" s="225"/>
      <c r="D37" s="10" t="s">
        <v>160</v>
      </c>
      <c r="E37" s="9">
        <v>12708</v>
      </c>
      <c r="F37" s="9" t="s">
        <v>280</v>
      </c>
      <c r="G37" s="11" t="s">
        <v>121</v>
      </c>
      <c r="H37" s="11" t="s">
        <v>122</v>
      </c>
      <c r="I37" s="14" t="s">
        <v>123</v>
      </c>
      <c r="J37" s="12" t="s">
        <v>313</v>
      </c>
      <c r="K37" s="12" t="s">
        <v>437</v>
      </c>
      <c r="L37" s="12" t="s">
        <v>271</v>
      </c>
      <c r="M37" s="12" t="s">
        <v>271</v>
      </c>
      <c r="N37" s="10" t="s">
        <v>1120</v>
      </c>
      <c r="O37" s="20"/>
      <c r="P37" s="20"/>
      <c r="Q37" s="29"/>
    </row>
    <row r="38" spans="1:19" ht="47.3" thickBot="1" x14ac:dyDescent="0.35">
      <c r="A38" s="9">
        <v>36</v>
      </c>
      <c r="B38" s="10" t="s">
        <v>1007</v>
      </c>
      <c r="C38" s="225"/>
      <c r="D38" s="10" t="s">
        <v>1006</v>
      </c>
      <c r="E38" s="9">
        <v>9183</v>
      </c>
      <c r="F38" s="9" t="s">
        <v>1005</v>
      </c>
      <c r="G38" s="11" t="s">
        <v>255</v>
      </c>
      <c r="H38" s="11" t="s">
        <v>1004</v>
      </c>
      <c r="I38" s="14" t="s">
        <v>1003</v>
      </c>
      <c r="J38" s="12" t="s">
        <v>1008</v>
      </c>
      <c r="K38" s="12" t="s">
        <v>1008</v>
      </c>
      <c r="L38" s="12" t="s">
        <v>1008</v>
      </c>
      <c r="M38" s="12"/>
      <c r="N38" s="10" t="s">
        <v>1121</v>
      </c>
      <c r="O38" s="20"/>
      <c r="P38" s="20"/>
      <c r="Q38" s="29"/>
    </row>
    <row r="39" spans="1:19" ht="62.9" thickBot="1" x14ac:dyDescent="0.35">
      <c r="A39" s="9">
        <v>37</v>
      </c>
      <c r="B39" s="10" t="s">
        <v>30</v>
      </c>
      <c r="C39" s="218"/>
      <c r="D39" s="10" t="s">
        <v>26</v>
      </c>
      <c r="E39" s="9">
        <v>228624</v>
      </c>
      <c r="F39" s="9" t="s">
        <v>310</v>
      </c>
      <c r="G39" s="11" t="s">
        <v>495</v>
      </c>
      <c r="H39" s="11" t="s">
        <v>92</v>
      </c>
      <c r="I39" s="14" t="s">
        <v>99</v>
      </c>
      <c r="J39" s="12" t="s">
        <v>313</v>
      </c>
      <c r="K39" s="12" t="s">
        <v>314</v>
      </c>
      <c r="L39" s="12" t="s">
        <v>314</v>
      </c>
      <c r="M39" s="12" t="s">
        <v>312</v>
      </c>
      <c r="N39" s="10" t="s">
        <v>1122</v>
      </c>
      <c r="O39" s="19"/>
      <c r="P39" s="19"/>
      <c r="Q39" s="29"/>
    </row>
    <row r="40" spans="1:19" ht="47.3" thickBot="1" x14ac:dyDescent="0.35">
      <c r="A40" s="9">
        <v>38</v>
      </c>
      <c r="B40" s="10" t="s">
        <v>31</v>
      </c>
      <c r="C40" s="32" t="s">
        <v>181</v>
      </c>
      <c r="D40" s="10" t="s">
        <v>161</v>
      </c>
      <c r="E40" s="9">
        <v>74644</v>
      </c>
      <c r="F40" s="9" t="s">
        <v>231</v>
      </c>
      <c r="G40" s="11" t="s">
        <v>52</v>
      </c>
      <c r="H40" s="11" t="s">
        <v>53</v>
      </c>
      <c r="I40" s="14" t="s">
        <v>100</v>
      </c>
      <c r="J40" s="12" t="s">
        <v>438</v>
      </c>
      <c r="K40" s="12" t="s">
        <v>439</v>
      </c>
      <c r="L40" s="12" t="s">
        <v>232</v>
      </c>
      <c r="M40" s="12" t="s">
        <v>271</v>
      </c>
      <c r="N40" s="10" t="s">
        <v>478</v>
      </c>
      <c r="O40" s="12"/>
      <c r="P40" s="10" t="s">
        <v>190</v>
      </c>
      <c r="Q40" s="1" t="s">
        <v>197</v>
      </c>
    </row>
    <row r="41" spans="1:19" ht="47.3" thickBot="1" x14ac:dyDescent="0.35">
      <c r="A41" s="9">
        <v>39</v>
      </c>
      <c r="B41" s="10" t="s">
        <v>32</v>
      </c>
      <c r="C41" s="32" t="s">
        <v>174</v>
      </c>
      <c r="D41" s="10" t="s">
        <v>162</v>
      </c>
      <c r="E41" s="9">
        <v>42088</v>
      </c>
      <c r="F41" s="9" t="s">
        <v>256</v>
      </c>
      <c r="G41" s="10" t="s">
        <v>440</v>
      </c>
      <c r="H41" s="11" t="s">
        <v>147</v>
      </c>
      <c r="I41" s="14" t="s">
        <v>101</v>
      </c>
      <c r="J41" s="12" t="s">
        <v>441</v>
      </c>
      <c r="K41" s="12" t="s">
        <v>442</v>
      </c>
      <c r="L41" s="12" t="s">
        <v>257</v>
      </c>
      <c r="M41" s="12" t="s">
        <v>443</v>
      </c>
      <c r="N41" s="10" t="s">
        <v>479</v>
      </c>
      <c r="O41" s="12" t="s">
        <v>175</v>
      </c>
      <c r="P41" s="10"/>
      <c r="Q41" s="1" t="s">
        <v>176</v>
      </c>
    </row>
    <row r="42" spans="1:19" ht="47.3" thickBot="1" x14ac:dyDescent="0.35">
      <c r="A42" s="9">
        <v>40</v>
      </c>
      <c r="B42" s="10" t="s">
        <v>33</v>
      </c>
      <c r="C42" s="219" t="s">
        <v>399</v>
      </c>
      <c r="D42" s="10" t="s">
        <v>34</v>
      </c>
      <c r="E42" s="9">
        <v>48516</v>
      </c>
      <c r="F42" s="9" t="s">
        <v>258</v>
      </c>
      <c r="G42" s="10" t="s">
        <v>440</v>
      </c>
      <c r="H42" s="11" t="s">
        <v>54</v>
      </c>
      <c r="I42" s="14" t="s">
        <v>103</v>
      </c>
      <c r="J42" s="12" t="s">
        <v>444</v>
      </c>
      <c r="K42" s="12" t="s">
        <v>445</v>
      </c>
      <c r="L42" s="12" t="s">
        <v>259</v>
      </c>
      <c r="M42" s="12" t="s">
        <v>446</v>
      </c>
      <c r="N42" s="10" t="s">
        <v>480</v>
      </c>
      <c r="O42" s="12" t="s">
        <v>175</v>
      </c>
      <c r="P42" s="10"/>
      <c r="Q42" s="1" t="s">
        <v>176</v>
      </c>
    </row>
    <row r="43" spans="1:19" ht="62.9" thickBot="1" x14ac:dyDescent="0.35">
      <c r="A43" s="9">
        <v>41</v>
      </c>
      <c r="B43" s="10" t="s">
        <v>263</v>
      </c>
      <c r="C43" s="221"/>
      <c r="D43" s="10" t="s">
        <v>119</v>
      </c>
      <c r="E43" s="9">
        <v>92333</v>
      </c>
      <c r="F43" s="9" t="s">
        <v>303</v>
      </c>
      <c r="G43" s="11" t="s">
        <v>131</v>
      </c>
      <c r="H43" s="21" t="s">
        <v>133</v>
      </c>
      <c r="I43" s="14" t="s">
        <v>132</v>
      </c>
      <c r="J43" s="12" t="s">
        <v>444</v>
      </c>
      <c r="K43" s="12" t="s">
        <v>445</v>
      </c>
      <c r="L43" s="12" t="s">
        <v>259</v>
      </c>
      <c r="M43" s="12" t="s">
        <v>271</v>
      </c>
      <c r="N43" s="10" t="s">
        <v>1123</v>
      </c>
      <c r="O43" s="12" t="s">
        <v>207</v>
      </c>
      <c r="P43" s="10"/>
      <c r="Q43" s="15" t="s">
        <v>208</v>
      </c>
    </row>
    <row r="44" spans="1:19" ht="94.05" thickBot="1" x14ac:dyDescent="0.35">
      <c r="A44" s="9">
        <v>42</v>
      </c>
      <c r="B44" s="10" t="s">
        <v>35</v>
      </c>
      <c r="C44" s="219" t="s">
        <v>171</v>
      </c>
      <c r="D44" s="10" t="s">
        <v>36</v>
      </c>
      <c r="E44" s="9">
        <v>5693955</v>
      </c>
      <c r="F44" s="9" t="s">
        <v>260</v>
      </c>
      <c r="G44" s="11" t="s">
        <v>102</v>
      </c>
      <c r="H44" s="11" t="s">
        <v>55</v>
      </c>
      <c r="I44" s="14" t="s">
        <v>447</v>
      </c>
      <c r="J44" s="12" t="s">
        <v>448</v>
      </c>
      <c r="K44" s="12" t="s">
        <v>449</v>
      </c>
      <c r="L44" s="12" t="s">
        <v>265</v>
      </c>
      <c r="M44" s="12" t="s">
        <v>450</v>
      </c>
      <c r="N44" s="10" t="s">
        <v>481</v>
      </c>
      <c r="O44" s="10" t="s">
        <v>177</v>
      </c>
      <c r="P44" s="10" t="s">
        <v>177</v>
      </c>
      <c r="Q44" s="15" t="s">
        <v>397</v>
      </c>
      <c r="R44" s="13" t="s">
        <v>391</v>
      </c>
      <c r="S44" s="13" t="s">
        <v>451</v>
      </c>
    </row>
    <row r="45" spans="1:19" ht="109.65" thickBot="1" x14ac:dyDescent="0.35">
      <c r="A45" s="9">
        <v>43</v>
      </c>
      <c r="B45" s="10" t="s">
        <v>35</v>
      </c>
      <c r="C45" s="221"/>
      <c r="D45" s="10" t="s">
        <v>37</v>
      </c>
      <c r="E45" s="9">
        <v>1330215</v>
      </c>
      <c r="F45" s="9" t="s">
        <v>316</v>
      </c>
      <c r="G45" s="11" t="s">
        <v>104</v>
      </c>
      <c r="H45" s="11" t="s">
        <v>105</v>
      </c>
      <c r="I45" s="14" t="s">
        <v>106</v>
      </c>
      <c r="J45" s="12" t="s">
        <v>317</v>
      </c>
      <c r="K45" s="12" t="s">
        <v>449</v>
      </c>
      <c r="L45" s="12" t="s">
        <v>271</v>
      </c>
      <c r="M45" s="12" t="s">
        <v>318</v>
      </c>
      <c r="N45" s="10" t="s">
        <v>1124</v>
      </c>
      <c r="O45" s="10" t="s">
        <v>177</v>
      </c>
      <c r="P45" s="10" t="s">
        <v>177</v>
      </c>
      <c r="Q45" s="15" t="s">
        <v>206</v>
      </c>
    </row>
    <row r="46" spans="1:19" ht="55.75" customHeight="1" thickBot="1" x14ac:dyDescent="0.35">
      <c r="A46" s="9">
        <v>44</v>
      </c>
      <c r="B46" s="10" t="s">
        <v>38</v>
      </c>
      <c r="C46" s="219" t="s">
        <v>204</v>
      </c>
      <c r="D46" s="10" t="s">
        <v>143</v>
      </c>
      <c r="E46" s="9">
        <v>81061</v>
      </c>
      <c r="F46" s="9" t="s">
        <v>233</v>
      </c>
      <c r="G46" s="11" t="s">
        <v>56</v>
      </c>
      <c r="H46" s="11" t="s">
        <v>136</v>
      </c>
      <c r="I46" s="14" t="s">
        <v>107</v>
      </c>
      <c r="J46" s="12" t="s">
        <v>452</v>
      </c>
      <c r="K46" s="12" t="s">
        <v>453</v>
      </c>
      <c r="L46" s="12" t="s">
        <v>234</v>
      </c>
      <c r="M46" s="12" t="s">
        <v>454</v>
      </c>
      <c r="N46" s="10" t="s">
        <v>482</v>
      </c>
      <c r="O46" s="12" t="s">
        <v>175</v>
      </c>
      <c r="P46" s="10"/>
      <c r="Q46" s="1" t="s">
        <v>176</v>
      </c>
    </row>
    <row r="47" spans="1:19" ht="47.3" thickBot="1" x14ac:dyDescent="0.35">
      <c r="A47" s="9">
        <v>45</v>
      </c>
      <c r="B47" s="10" t="s">
        <v>38</v>
      </c>
      <c r="C47" s="221"/>
      <c r="D47" s="10" t="s">
        <v>142</v>
      </c>
      <c r="E47" s="9">
        <v>25392</v>
      </c>
      <c r="F47" s="9" t="s">
        <v>255</v>
      </c>
      <c r="G47" s="11" t="s">
        <v>127</v>
      </c>
      <c r="H47" s="11" t="s">
        <v>128</v>
      </c>
      <c r="I47" s="14" t="s">
        <v>129</v>
      </c>
      <c r="J47" s="12" t="s">
        <v>452</v>
      </c>
      <c r="K47" s="12" t="s">
        <v>453</v>
      </c>
      <c r="L47" s="12" t="s">
        <v>271</v>
      </c>
      <c r="M47" s="12" t="s">
        <v>322</v>
      </c>
      <c r="N47" s="10" t="s">
        <v>1125</v>
      </c>
      <c r="O47" s="12" t="s">
        <v>175</v>
      </c>
      <c r="P47" s="10"/>
      <c r="Q47" s="1" t="s">
        <v>176</v>
      </c>
    </row>
    <row r="48" spans="1:19" ht="51.6" customHeight="1" thickBot="1" x14ac:dyDescent="0.35">
      <c r="A48" s="9">
        <v>46</v>
      </c>
      <c r="B48" s="10" t="s">
        <v>39</v>
      </c>
      <c r="C48" s="219" t="s">
        <v>204</v>
      </c>
      <c r="D48" s="10" t="s">
        <v>143</v>
      </c>
      <c r="E48" s="9">
        <v>90007</v>
      </c>
      <c r="F48" s="9" t="s">
        <v>235</v>
      </c>
      <c r="G48" s="14" t="s">
        <v>56</v>
      </c>
      <c r="H48" s="14" t="s">
        <v>136</v>
      </c>
      <c r="I48" s="14" t="s">
        <v>108</v>
      </c>
      <c r="J48" s="12" t="s">
        <v>455</v>
      </c>
      <c r="K48" s="12" t="s">
        <v>453</v>
      </c>
      <c r="L48" s="22" t="s">
        <v>236</v>
      </c>
      <c r="M48" s="12" t="s">
        <v>456</v>
      </c>
      <c r="N48" s="26" t="s">
        <v>483</v>
      </c>
      <c r="O48" s="12" t="s">
        <v>175</v>
      </c>
      <c r="P48" s="10"/>
      <c r="Q48" s="1" t="s">
        <v>176</v>
      </c>
    </row>
    <row r="49" spans="1:17" ht="47.3" thickBot="1" x14ac:dyDescent="0.35">
      <c r="A49" s="9">
        <v>47</v>
      </c>
      <c r="B49" s="10" t="s">
        <v>39</v>
      </c>
      <c r="C49" s="221"/>
      <c r="D49" s="10" t="s">
        <v>142</v>
      </c>
      <c r="E49" s="9">
        <v>29327</v>
      </c>
      <c r="F49" s="9" t="s">
        <v>321</v>
      </c>
      <c r="G49" s="11" t="s">
        <v>127</v>
      </c>
      <c r="H49" s="11" t="s">
        <v>128</v>
      </c>
      <c r="I49" s="14" t="s">
        <v>130</v>
      </c>
      <c r="J49" s="12" t="s">
        <v>455</v>
      </c>
      <c r="K49" s="12" t="s">
        <v>453</v>
      </c>
      <c r="L49" s="12" t="s">
        <v>271</v>
      </c>
      <c r="M49" s="12" t="s">
        <v>323</v>
      </c>
      <c r="N49" s="10" t="s">
        <v>1126</v>
      </c>
      <c r="O49" s="12" t="s">
        <v>175</v>
      </c>
      <c r="P49" s="10"/>
      <c r="Q49" s="1" t="s">
        <v>176</v>
      </c>
    </row>
    <row r="50" spans="1:17" ht="47.3" thickBot="1" x14ac:dyDescent="0.35">
      <c r="A50" s="9">
        <v>48</v>
      </c>
      <c r="B50" s="10" t="s">
        <v>40</v>
      </c>
      <c r="C50" s="25" t="s">
        <v>203</v>
      </c>
      <c r="D50" s="10" t="s">
        <v>142</v>
      </c>
      <c r="E50" s="9">
        <v>106091</v>
      </c>
      <c r="F50" s="9" t="s">
        <v>248</v>
      </c>
      <c r="G50" s="10" t="s">
        <v>164</v>
      </c>
      <c r="H50" s="11" t="s">
        <v>57</v>
      </c>
      <c r="I50" s="14" t="s">
        <v>109</v>
      </c>
      <c r="J50" s="12" t="s">
        <v>457</v>
      </c>
      <c r="K50" s="12" t="s">
        <v>458</v>
      </c>
      <c r="L50" s="12" t="s">
        <v>249</v>
      </c>
      <c r="M50" s="12" t="s">
        <v>459</v>
      </c>
      <c r="N50" s="10" t="s">
        <v>484</v>
      </c>
      <c r="O50" s="12" t="s">
        <v>186</v>
      </c>
      <c r="P50" s="10"/>
      <c r="Q50" s="1" t="s">
        <v>188</v>
      </c>
    </row>
    <row r="51" spans="1:17" ht="62.9" thickBot="1" x14ac:dyDescent="0.35">
      <c r="A51" s="9">
        <v>49</v>
      </c>
      <c r="B51" s="10" t="s">
        <v>41</v>
      </c>
      <c r="C51" s="32" t="s">
        <v>205</v>
      </c>
      <c r="D51" s="10" t="s">
        <v>144</v>
      </c>
      <c r="E51" s="9">
        <v>150908</v>
      </c>
      <c r="F51" s="9" t="s">
        <v>250</v>
      </c>
      <c r="G51" s="10" t="s">
        <v>164</v>
      </c>
      <c r="H51" s="14" t="s">
        <v>58</v>
      </c>
      <c r="I51" s="14" t="s">
        <v>110</v>
      </c>
      <c r="J51" s="22" t="s">
        <v>460</v>
      </c>
      <c r="K51" s="22" t="s">
        <v>461</v>
      </c>
      <c r="L51" s="22" t="s">
        <v>251</v>
      </c>
      <c r="M51" s="12" t="s">
        <v>462</v>
      </c>
      <c r="N51" s="26" t="s">
        <v>485</v>
      </c>
      <c r="O51" s="12" t="s">
        <v>187</v>
      </c>
      <c r="P51" s="10"/>
      <c r="Q51" s="15" t="s">
        <v>189</v>
      </c>
    </row>
    <row r="52" spans="1:17" x14ac:dyDescent="0.3">
      <c r="A52" s="23" t="s">
        <v>311</v>
      </c>
      <c r="B52" s="23" t="s">
        <v>1127</v>
      </c>
      <c r="C52" s="74"/>
      <c r="D52" s="2"/>
      <c r="E52" s="2"/>
      <c r="F52" s="2"/>
      <c r="G52" s="2"/>
      <c r="H52" s="2"/>
      <c r="I52" s="75"/>
      <c r="J52" s="76"/>
      <c r="K52" s="76"/>
      <c r="L52" s="76"/>
      <c r="M52" s="76"/>
      <c r="N52" s="76"/>
    </row>
    <row r="53" spans="1:17" x14ac:dyDescent="0.3">
      <c r="A53" s="27" t="s">
        <v>487</v>
      </c>
      <c r="B53" s="23" t="s">
        <v>486</v>
      </c>
    </row>
    <row r="54" spans="1:17" x14ac:dyDescent="0.3">
      <c r="A54" s="27" t="s">
        <v>488</v>
      </c>
      <c r="B54" s="23" t="s">
        <v>489</v>
      </c>
    </row>
    <row r="55" spans="1:17" x14ac:dyDescent="0.3">
      <c r="A55" s="27" t="s">
        <v>493</v>
      </c>
      <c r="B55" s="23" t="s">
        <v>492</v>
      </c>
    </row>
    <row r="56" spans="1:17" x14ac:dyDescent="0.3">
      <c r="A56" s="27"/>
      <c r="B56" s="23"/>
    </row>
  </sheetData>
  <mergeCells count="37">
    <mergeCell ref="O24:O25"/>
    <mergeCell ref="P24:P25"/>
    <mergeCell ref="Q21:Q23"/>
    <mergeCell ref="O16:O20"/>
    <mergeCell ref="P21:P23"/>
    <mergeCell ref="O21:O23"/>
    <mergeCell ref="Q24:Q25"/>
    <mergeCell ref="O30:O32"/>
    <mergeCell ref="Q26:Q29"/>
    <mergeCell ref="P26:P29"/>
    <mergeCell ref="O26:O29"/>
    <mergeCell ref="Q30:Q32"/>
    <mergeCell ref="P30:P32"/>
    <mergeCell ref="C48:C49"/>
    <mergeCell ref="C26:C29"/>
    <mergeCell ref="C44:C45"/>
    <mergeCell ref="C42:C43"/>
    <mergeCell ref="C46:C47"/>
    <mergeCell ref="C33:C35"/>
    <mergeCell ref="C30:C32"/>
    <mergeCell ref="C36:C39"/>
    <mergeCell ref="C24:C25"/>
    <mergeCell ref="P16:P20"/>
    <mergeCell ref="Q16:Q20"/>
    <mergeCell ref="P3:P4"/>
    <mergeCell ref="Q3:Q4"/>
    <mergeCell ref="P5:P8"/>
    <mergeCell ref="C3:C4"/>
    <mergeCell ref="O5:O8"/>
    <mergeCell ref="Q5:Q8"/>
    <mergeCell ref="C5:C8"/>
    <mergeCell ref="Q9:Q10"/>
    <mergeCell ref="C21:C23"/>
    <mergeCell ref="C9:C10"/>
    <mergeCell ref="C16:C20"/>
    <mergeCell ref="P9:P10"/>
    <mergeCell ref="O9:O10"/>
  </mergeCells>
  <phoneticPr fontId="3" type="noConversion"/>
  <pageMargins left="0.25" right="0.25" top="0.44" bottom="0.46" header="0.3" footer="0.16"/>
  <pageSetup paperSize="9" scale="65" fitToHeight="0" orientation="landscape"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85"/>
  <sheetViews>
    <sheetView workbookViewId="0">
      <selection activeCell="A83" sqref="A83:L83"/>
    </sheetView>
  </sheetViews>
  <sheetFormatPr defaultColWidth="8.8984375" defaultRowHeight="14.55" x14ac:dyDescent="0.3"/>
  <cols>
    <col min="1" max="1" width="8.8984375" style="114"/>
    <col min="2" max="2" width="10.3984375" style="114" bestFit="1" customWidth="1"/>
    <col min="3" max="3" width="8.8984375" style="114"/>
    <col min="4" max="4" width="10.3984375" style="114" bestFit="1" customWidth="1"/>
    <col min="5" max="5" width="8.8984375" style="114"/>
    <col min="6" max="6" width="12.796875" style="114" bestFit="1" customWidth="1"/>
    <col min="7" max="7" width="8.59765625" style="114" bestFit="1" customWidth="1"/>
    <col min="8" max="8" width="8.8984375" style="114"/>
    <col min="9" max="9" width="9.296875" style="114" bestFit="1" customWidth="1"/>
    <col min="10" max="16384" width="8.8984375" style="114"/>
  </cols>
  <sheetData>
    <row r="1" spans="1:12" s="3" customFormat="1" ht="22.85" customHeight="1" thickBot="1" x14ac:dyDescent="0.35">
      <c r="A1" s="229" t="s">
        <v>1090</v>
      </c>
      <c r="B1" s="229"/>
      <c r="C1" s="229"/>
      <c r="D1" s="229"/>
      <c r="E1" s="229"/>
      <c r="F1" s="229"/>
      <c r="G1" s="229"/>
      <c r="H1" s="229"/>
      <c r="I1" s="229"/>
      <c r="J1" s="229"/>
      <c r="K1" s="229"/>
      <c r="L1" s="229"/>
    </row>
    <row r="2" spans="1:12" x14ac:dyDescent="0.3">
      <c r="A2" s="232" t="s">
        <v>1028</v>
      </c>
      <c r="B2" s="234" t="s">
        <v>1031</v>
      </c>
      <c r="C2" s="234"/>
      <c r="D2" s="234"/>
      <c r="E2" s="234"/>
      <c r="F2" s="133" t="s">
        <v>1017</v>
      </c>
      <c r="G2" s="234" t="s">
        <v>1033</v>
      </c>
      <c r="H2" s="234"/>
      <c r="I2" s="135" t="s">
        <v>1019</v>
      </c>
      <c r="J2" s="139" t="s">
        <v>1021</v>
      </c>
      <c r="K2" s="234" t="s">
        <v>1022</v>
      </c>
      <c r="L2" s="235"/>
    </row>
    <row r="3" spans="1:12" ht="15.05" thickBot="1" x14ac:dyDescent="0.35">
      <c r="A3" s="233"/>
      <c r="B3" s="137" t="s">
        <v>1023</v>
      </c>
      <c r="C3" s="137" t="s">
        <v>1029</v>
      </c>
      <c r="D3" s="137" t="s">
        <v>1024</v>
      </c>
      <c r="E3" s="137" t="s">
        <v>1029</v>
      </c>
      <c r="F3" s="134" t="s">
        <v>1018</v>
      </c>
      <c r="G3" s="137" t="s">
        <v>1025</v>
      </c>
      <c r="H3" s="137" t="s">
        <v>1029</v>
      </c>
      <c r="I3" s="136" t="s">
        <v>1020</v>
      </c>
      <c r="J3" s="140" t="s">
        <v>1020</v>
      </c>
      <c r="K3" s="137" t="s">
        <v>1026</v>
      </c>
      <c r="L3" s="138" t="s">
        <v>1027</v>
      </c>
    </row>
    <row r="4" spans="1:12" x14ac:dyDescent="0.3">
      <c r="A4" s="119">
        <v>970102</v>
      </c>
      <c r="B4" s="148">
        <v>180</v>
      </c>
      <c r="C4" s="147">
        <v>58.44</v>
      </c>
      <c r="D4" s="118">
        <v>13</v>
      </c>
      <c r="E4" s="118">
        <v>4.22</v>
      </c>
      <c r="F4" s="118">
        <v>308</v>
      </c>
      <c r="G4" s="118">
        <v>0</v>
      </c>
      <c r="H4" s="118">
        <v>0</v>
      </c>
      <c r="I4" s="118">
        <v>167</v>
      </c>
      <c r="J4" s="118">
        <v>167</v>
      </c>
      <c r="K4" s="118">
        <v>21</v>
      </c>
      <c r="L4" s="120">
        <v>-9.4000000000000004E-3</v>
      </c>
    </row>
    <row r="5" spans="1:12" x14ac:dyDescent="0.3">
      <c r="A5" s="121">
        <v>970103</v>
      </c>
      <c r="B5" s="142">
        <v>214</v>
      </c>
      <c r="C5" s="145">
        <v>32.72</v>
      </c>
      <c r="D5" s="142">
        <v>313</v>
      </c>
      <c r="E5" s="145">
        <v>47.86</v>
      </c>
      <c r="F5" s="115">
        <v>654</v>
      </c>
      <c r="G5" s="115">
        <v>31</v>
      </c>
      <c r="H5" s="115">
        <v>4.74</v>
      </c>
      <c r="I5" s="115">
        <v>-99</v>
      </c>
      <c r="J5" s="115">
        <v>68</v>
      </c>
      <c r="K5" s="115">
        <v>21.4</v>
      </c>
      <c r="L5" s="122">
        <v>1.9E-2</v>
      </c>
    </row>
    <row r="6" spans="1:12" x14ac:dyDescent="0.3">
      <c r="A6" s="121">
        <v>970104</v>
      </c>
      <c r="B6" s="115">
        <v>166</v>
      </c>
      <c r="C6" s="115">
        <v>19.149999999999999</v>
      </c>
      <c r="D6" s="142">
        <v>486</v>
      </c>
      <c r="E6" s="145">
        <v>56.06</v>
      </c>
      <c r="F6" s="115">
        <v>867</v>
      </c>
      <c r="G6" s="115">
        <v>36</v>
      </c>
      <c r="H6" s="115">
        <v>4.1500000000000004</v>
      </c>
      <c r="I6" s="115">
        <v>-320</v>
      </c>
      <c r="J6" s="115">
        <v>-252</v>
      </c>
      <c r="K6" s="115">
        <v>21.6</v>
      </c>
      <c r="L6" s="122">
        <v>9.2999999999999992E-3</v>
      </c>
    </row>
    <row r="7" spans="1:12" x14ac:dyDescent="0.3">
      <c r="A7" s="121">
        <v>970107</v>
      </c>
      <c r="B7" s="142">
        <v>337</v>
      </c>
      <c r="C7" s="145">
        <v>34.6</v>
      </c>
      <c r="D7" s="142">
        <v>530</v>
      </c>
      <c r="E7" s="145">
        <v>54.41</v>
      </c>
      <c r="F7" s="115">
        <v>974</v>
      </c>
      <c r="G7" s="115">
        <v>11</v>
      </c>
      <c r="H7" s="115">
        <v>1.1200000000000001</v>
      </c>
      <c r="I7" s="115">
        <v>-193</v>
      </c>
      <c r="J7" s="115">
        <v>-445</v>
      </c>
      <c r="K7" s="115">
        <v>21.15</v>
      </c>
      <c r="L7" s="122">
        <v>-2.0799999999999999E-2</v>
      </c>
    </row>
    <row r="8" spans="1:12" x14ac:dyDescent="0.3">
      <c r="A8" s="121">
        <v>970108</v>
      </c>
      <c r="B8" s="115">
        <v>51</v>
      </c>
      <c r="C8" s="115">
        <v>10.39</v>
      </c>
      <c r="D8" s="142">
        <v>320</v>
      </c>
      <c r="E8" s="145">
        <v>65.17</v>
      </c>
      <c r="F8" s="115">
        <v>491</v>
      </c>
      <c r="G8" s="115">
        <v>0</v>
      </c>
      <c r="H8" s="115">
        <v>0</v>
      </c>
      <c r="I8" s="115">
        <v>-269</v>
      </c>
      <c r="J8" s="115">
        <v>-714</v>
      </c>
      <c r="K8" s="115">
        <v>21.4</v>
      </c>
      <c r="L8" s="122">
        <v>1.18E-2</v>
      </c>
    </row>
    <row r="9" spans="1:12" x14ac:dyDescent="0.3">
      <c r="A9" s="121">
        <v>970109</v>
      </c>
      <c r="B9" s="142">
        <v>99</v>
      </c>
      <c r="C9" s="145">
        <v>34.979999999999997</v>
      </c>
      <c r="D9" s="142">
        <v>92</v>
      </c>
      <c r="E9" s="145">
        <v>32.51</v>
      </c>
      <c r="F9" s="115">
        <v>283</v>
      </c>
      <c r="G9" s="115">
        <v>4</v>
      </c>
      <c r="H9" s="115">
        <v>1.41</v>
      </c>
      <c r="I9" s="115">
        <v>7</v>
      </c>
      <c r="J9" s="115">
        <v>-707</v>
      </c>
      <c r="K9" s="115">
        <v>21.6</v>
      </c>
      <c r="L9" s="122">
        <v>9.2999999999999992E-3</v>
      </c>
    </row>
    <row r="10" spans="1:12" x14ac:dyDescent="0.3">
      <c r="A10" s="121">
        <v>970110</v>
      </c>
      <c r="B10" s="142">
        <v>125</v>
      </c>
      <c r="C10" s="145">
        <v>39.94</v>
      </c>
      <c r="D10" s="142">
        <v>71</v>
      </c>
      <c r="E10" s="145">
        <v>22.68</v>
      </c>
      <c r="F10" s="115">
        <v>313</v>
      </c>
      <c r="G10" s="115">
        <v>6</v>
      </c>
      <c r="H10" s="115">
        <v>1.91</v>
      </c>
      <c r="I10" s="115">
        <v>54</v>
      </c>
      <c r="J10" s="115">
        <v>-653</v>
      </c>
      <c r="K10" s="115">
        <v>21.55</v>
      </c>
      <c r="L10" s="122">
        <v>-2.3E-3</v>
      </c>
    </row>
    <row r="11" spans="1:12" x14ac:dyDescent="0.3">
      <c r="A11" s="121">
        <v>970111</v>
      </c>
      <c r="B11" s="142">
        <v>156</v>
      </c>
      <c r="C11" s="145">
        <v>35.06</v>
      </c>
      <c r="D11" s="142">
        <v>227</v>
      </c>
      <c r="E11" s="145">
        <v>51.01</v>
      </c>
      <c r="F11" s="115">
        <v>445</v>
      </c>
      <c r="G11" s="115">
        <v>2</v>
      </c>
      <c r="H11" s="115">
        <v>0.44</v>
      </c>
      <c r="I11" s="115">
        <v>-71</v>
      </c>
      <c r="J11" s="115">
        <v>-724</v>
      </c>
      <c r="K11" s="115">
        <v>21.4</v>
      </c>
      <c r="L11" s="122">
        <v>-7.0000000000000001E-3</v>
      </c>
    </row>
    <row r="12" spans="1:12" x14ac:dyDescent="0.3">
      <c r="A12" s="121">
        <v>970114</v>
      </c>
      <c r="B12" s="115">
        <v>47</v>
      </c>
      <c r="C12" s="115">
        <v>19.34</v>
      </c>
      <c r="D12" s="142">
        <v>134</v>
      </c>
      <c r="E12" s="145">
        <v>55.14</v>
      </c>
      <c r="F12" s="115">
        <v>243</v>
      </c>
      <c r="G12" s="115">
        <v>5</v>
      </c>
      <c r="H12" s="115">
        <v>2.0499999999999998</v>
      </c>
      <c r="I12" s="115">
        <v>-87</v>
      </c>
      <c r="J12" s="115">
        <v>-811</v>
      </c>
      <c r="K12" s="115">
        <v>21.35</v>
      </c>
      <c r="L12" s="122">
        <v>-2.3E-3</v>
      </c>
    </row>
    <row r="13" spans="1:12" x14ac:dyDescent="0.3">
      <c r="A13" s="121">
        <v>970115</v>
      </c>
      <c r="B13" s="142">
        <v>217</v>
      </c>
      <c r="C13" s="145">
        <v>63.08</v>
      </c>
      <c r="D13" s="142">
        <v>136</v>
      </c>
      <c r="E13" s="145">
        <v>39.53</v>
      </c>
      <c r="F13" s="115">
        <v>344</v>
      </c>
      <c r="G13" s="115">
        <v>63</v>
      </c>
      <c r="H13" s="115">
        <v>18.309999999999999</v>
      </c>
      <c r="I13" s="115">
        <v>81</v>
      </c>
      <c r="J13" s="115">
        <v>-730</v>
      </c>
      <c r="K13" s="115">
        <v>21.65</v>
      </c>
      <c r="L13" s="122">
        <v>1.41E-2</v>
      </c>
    </row>
    <row r="14" spans="1:12" x14ac:dyDescent="0.3">
      <c r="A14" s="121">
        <v>970116</v>
      </c>
      <c r="B14" s="142">
        <v>77</v>
      </c>
      <c r="C14" s="145">
        <v>57.89</v>
      </c>
      <c r="D14" s="115">
        <v>9</v>
      </c>
      <c r="E14" s="115">
        <v>6.77</v>
      </c>
      <c r="F14" s="115">
        <v>133</v>
      </c>
      <c r="G14" s="115">
        <v>0</v>
      </c>
      <c r="H14" s="115">
        <v>0</v>
      </c>
      <c r="I14" s="115">
        <v>68</v>
      </c>
      <c r="J14" s="115">
        <v>-662</v>
      </c>
      <c r="K14" s="115">
        <v>21.5</v>
      </c>
      <c r="L14" s="122">
        <v>-6.8999999999999999E-3</v>
      </c>
    </row>
    <row r="15" spans="1:12" x14ac:dyDescent="0.3">
      <c r="A15" s="121">
        <v>970117</v>
      </c>
      <c r="B15" s="142">
        <v>96</v>
      </c>
      <c r="C15" s="145">
        <v>50</v>
      </c>
      <c r="D15" s="142">
        <v>83</v>
      </c>
      <c r="E15" s="145">
        <v>43.23</v>
      </c>
      <c r="F15" s="115">
        <v>192</v>
      </c>
      <c r="G15" s="115">
        <v>31</v>
      </c>
      <c r="H15" s="115">
        <v>16.14</v>
      </c>
      <c r="I15" s="115">
        <v>13</v>
      </c>
      <c r="J15" s="115">
        <v>-649</v>
      </c>
      <c r="K15" s="115">
        <v>21.5</v>
      </c>
      <c r="L15" s="122">
        <v>0</v>
      </c>
    </row>
    <row r="16" spans="1:12" x14ac:dyDescent="0.3">
      <c r="A16" s="121">
        <v>970118</v>
      </c>
      <c r="B16" s="142">
        <v>46</v>
      </c>
      <c r="C16" s="145">
        <v>23.96</v>
      </c>
      <c r="D16" s="142">
        <v>82</v>
      </c>
      <c r="E16" s="145">
        <v>42.71</v>
      </c>
      <c r="F16" s="115">
        <v>192</v>
      </c>
      <c r="G16" s="115">
        <v>1</v>
      </c>
      <c r="H16" s="115">
        <v>0.52</v>
      </c>
      <c r="I16" s="115">
        <v>-36</v>
      </c>
      <c r="J16" s="115">
        <v>-685</v>
      </c>
      <c r="K16" s="115">
        <v>21.4</v>
      </c>
      <c r="L16" s="122">
        <v>-4.7000000000000002E-3</v>
      </c>
    </row>
    <row r="17" spans="1:12" x14ac:dyDescent="0.3">
      <c r="A17" s="121">
        <v>970121</v>
      </c>
      <c r="B17" s="142">
        <v>714</v>
      </c>
      <c r="C17" s="145">
        <v>79.42</v>
      </c>
      <c r="D17" s="142">
        <v>782</v>
      </c>
      <c r="E17" s="145">
        <v>86.99</v>
      </c>
      <c r="F17" s="115">
        <v>899</v>
      </c>
      <c r="G17" s="145">
        <v>646</v>
      </c>
      <c r="H17" s="145">
        <v>71.849999999999994</v>
      </c>
      <c r="I17" s="115">
        <v>-68</v>
      </c>
      <c r="J17" s="115">
        <v>-753</v>
      </c>
      <c r="K17" s="115">
        <v>21.5</v>
      </c>
      <c r="L17" s="122">
        <v>4.7000000000000002E-3</v>
      </c>
    </row>
    <row r="18" spans="1:12" x14ac:dyDescent="0.3">
      <c r="A18" s="121">
        <v>970122</v>
      </c>
      <c r="B18" s="142">
        <v>165</v>
      </c>
      <c r="C18" s="145">
        <v>55.93</v>
      </c>
      <c r="D18" s="142">
        <v>89</v>
      </c>
      <c r="E18" s="145">
        <v>30.17</v>
      </c>
      <c r="F18" s="115">
        <v>295</v>
      </c>
      <c r="G18" s="115">
        <v>3</v>
      </c>
      <c r="H18" s="115">
        <v>1.01</v>
      </c>
      <c r="I18" s="115">
        <v>76</v>
      </c>
      <c r="J18" s="115">
        <v>-677</v>
      </c>
      <c r="K18" s="115">
        <v>21.35</v>
      </c>
      <c r="L18" s="122">
        <v>-7.0000000000000001E-3</v>
      </c>
    </row>
    <row r="19" spans="1:12" x14ac:dyDescent="0.3">
      <c r="A19" s="121">
        <v>970123</v>
      </c>
      <c r="B19" s="142">
        <v>168</v>
      </c>
      <c r="C19" s="145">
        <v>65.12</v>
      </c>
      <c r="D19" s="142">
        <v>145</v>
      </c>
      <c r="E19" s="145">
        <v>56.2</v>
      </c>
      <c r="F19" s="115">
        <v>258</v>
      </c>
      <c r="G19" s="145">
        <v>106</v>
      </c>
      <c r="H19" s="145">
        <v>41.08</v>
      </c>
      <c r="I19" s="115">
        <v>23</v>
      </c>
      <c r="J19" s="115">
        <v>-654</v>
      </c>
      <c r="K19" s="115">
        <v>21.3</v>
      </c>
      <c r="L19" s="122">
        <v>-2.3E-3</v>
      </c>
    </row>
    <row r="20" spans="1:12" x14ac:dyDescent="0.3">
      <c r="A20" s="121">
        <v>970124</v>
      </c>
      <c r="B20" s="142">
        <v>153</v>
      </c>
      <c r="C20" s="145">
        <v>74.540000000000006</v>
      </c>
      <c r="D20" s="142">
        <v>77</v>
      </c>
      <c r="E20" s="145">
        <v>37.51</v>
      </c>
      <c r="F20" s="115">
        <v>205.26300000000001</v>
      </c>
      <c r="G20" s="115">
        <v>34</v>
      </c>
      <c r="H20" s="115">
        <v>16.559999999999999</v>
      </c>
      <c r="I20" s="115">
        <v>76</v>
      </c>
      <c r="J20" s="115">
        <v>-578</v>
      </c>
      <c r="K20" s="115">
        <v>21.3</v>
      </c>
      <c r="L20" s="122">
        <v>0</v>
      </c>
    </row>
    <row r="21" spans="1:12" x14ac:dyDescent="0.3">
      <c r="A21" s="121">
        <v>970125</v>
      </c>
      <c r="B21" s="115">
        <v>115</v>
      </c>
      <c r="C21" s="115">
        <v>14.11</v>
      </c>
      <c r="D21" s="142">
        <v>397</v>
      </c>
      <c r="E21" s="145">
        <v>48.71</v>
      </c>
      <c r="F21" s="115">
        <v>815</v>
      </c>
      <c r="G21" s="115">
        <v>25</v>
      </c>
      <c r="H21" s="115">
        <v>3.06</v>
      </c>
      <c r="I21" s="115">
        <v>-282</v>
      </c>
      <c r="J21" s="115">
        <v>-860</v>
      </c>
      <c r="K21" s="115">
        <v>21.3</v>
      </c>
      <c r="L21" s="122">
        <v>0</v>
      </c>
    </row>
    <row r="22" spans="1:12" x14ac:dyDescent="0.3">
      <c r="A22" s="121">
        <v>970128</v>
      </c>
      <c r="B22" s="142">
        <v>66</v>
      </c>
      <c r="C22" s="145">
        <v>76.739999999999995</v>
      </c>
      <c r="D22" s="115">
        <v>5</v>
      </c>
      <c r="E22" s="115">
        <v>5.81</v>
      </c>
      <c r="F22" s="115">
        <v>86</v>
      </c>
      <c r="G22" s="115">
        <v>0</v>
      </c>
      <c r="H22" s="115">
        <v>0</v>
      </c>
      <c r="I22" s="115">
        <v>61</v>
      </c>
      <c r="J22" s="115">
        <v>-799</v>
      </c>
      <c r="K22" s="115">
        <v>21.2</v>
      </c>
      <c r="L22" s="122">
        <v>-4.7000000000000002E-3</v>
      </c>
    </row>
    <row r="23" spans="1:12" x14ac:dyDescent="0.3">
      <c r="A23" s="121">
        <v>970129</v>
      </c>
      <c r="B23" s="142">
        <v>62</v>
      </c>
      <c r="C23" s="145">
        <v>72.09</v>
      </c>
      <c r="D23" s="142">
        <v>30</v>
      </c>
      <c r="E23" s="145">
        <v>34.880000000000003</v>
      </c>
      <c r="F23" s="115">
        <v>86</v>
      </c>
      <c r="G23" s="115">
        <v>7</v>
      </c>
      <c r="H23" s="115">
        <v>8.1300000000000008</v>
      </c>
      <c r="I23" s="115">
        <v>32</v>
      </c>
      <c r="J23" s="115">
        <v>-767</v>
      </c>
      <c r="K23" s="115">
        <v>21.25</v>
      </c>
      <c r="L23" s="122">
        <v>2.3999999999999998E-3</v>
      </c>
    </row>
    <row r="24" spans="1:12" x14ac:dyDescent="0.3">
      <c r="A24" s="121">
        <v>970130</v>
      </c>
      <c r="B24" s="142">
        <v>80</v>
      </c>
      <c r="C24" s="145">
        <v>36.36</v>
      </c>
      <c r="D24" s="142">
        <v>121</v>
      </c>
      <c r="E24" s="145">
        <v>55</v>
      </c>
      <c r="F24" s="115">
        <v>220</v>
      </c>
      <c r="G24" s="115">
        <v>10</v>
      </c>
      <c r="H24" s="115">
        <v>4.54</v>
      </c>
      <c r="I24" s="115">
        <v>-41</v>
      </c>
      <c r="J24" s="115">
        <v>-808</v>
      </c>
      <c r="K24" s="115">
        <v>21.15</v>
      </c>
      <c r="L24" s="122">
        <v>-4.7000000000000002E-3</v>
      </c>
    </row>
    <row r="25" spans="1:12" x14ac:dyDescent="0.3">
      <c r="A25" s="121">
        <v>970131</v>
      </c>
      <c r="B25" s="142">
        <v>128</v>
      </c>
      <c r="C25" s="145">
        <v>45.55</v>
      </c>
      <c r="D25" s="142">
        <v>110</v>
      </c>
      <c r="E25" s="145">
        <v>39.15</v>
      </c>
      <c r="F25" s="115">
        <v>281</v>
      </c>
      <c r="G25" s="115">
        <v>10</v>
      </c>
      <c r="H25" s="115">
        <v>3.55</v>
      </c>
      <c r="I25" s="115">
        <v>18</v>
      </c>
      <c r="J25" s="115">
        <v>-790</v>
      </c>
      <c r="K25" s="115">
        <v>21</v>
      </c>
      <c r="L25" s="122">
        <v>-7.1000000000000004E-3</v>
      </c>
    </row>
    <row r="26" spans="1:12" x14ac:dyDescent="0.3">
      <c r="A26" s="121">
        <v>970201</v>
      </c>
      <c r="B26" s="115">
        <v>33</v>
      </c>
      <c r="C26" s="115">
        <v>6.93</v>
      </c>
      <c r="D26" s="142">
        <v>400</v>
      </c>
      <c r="E26" s="145">
        <v>84.03</v>
      </c>
      <c r="F26" s="115">
        <v>476</v>
      </c>
      <c r="G26" s="115">
        <v>7</v>
      </c>
      <c r="H26" s="115">
        <v>1.47</v>
      </c>
      <c r="I26" s="115">
        <v>-367</v>
      </c>
      <c r="J26" s="116">
        <v>-1157</v>
      </c>
      <c r="K26" s="115">
        <v>21.1</v>
      </c>
      <c r="L26" s="122">
        <v>4.7999999999999996E-3</v>
      </c>
    </row>
    <row r="27" spans="1:12" x14ac:dyDescent="0.3">
      <c r="A27" s="121">
        <v>970212</v>
      </c>
      <c r="B27" s="142">
        <v>24</v>
      </c>
      <c r="C27" s="145">
        <v>72.290000000000006</v>
      </c>
      <c r="D27" s="115">
        <v>0</v>
      </c>
      <c r="E27" s="115">
        <v>0</v>
      </c>
      <c r="F27" s="115">
        <v>33.200000000000003</v>
      </c>
      <c r="G27" s="115">
        <v>0</v>
      </c>
      <c r="H27" s="115">
        <v>0</v>
      </c>
      <c r="I27" s="115">
        <v>24</v>
      </c>
      <c r="J27" s="116">
        <v>-1133</v>
      </c>
      <c r="K27" s="115">
        <v>21.3</v>
      </c>
      <c r="L27" s="122">
        <v>9.4999999999999998E-3</v>
      </c>
    </row>
    <row r="28" spans="1:12" x14ac:dyDescent="0.3">
      <c r="A28" s="121">
        <v>970213</v>
      </c>
      <c r="B28" s="142">
        <v>164</v>
      </c>
      <c r="C28" s="145">
        <v>76.81</v>
      </c>
      <c r="D28" s="115">
        <v>26</v>
      </c>
      <c r="E28" s="115">
        <v>12.18</v>
      </c>
      <c r="F28" s="115">
        <v>213.5</v>
      </c>
      <c r="G28" s="115">
        <v>0</v>
      </c>
      <c r="H28" s="115">
        <v>0</v>
      </c>
      <c r="I28" s="115">
        <v>138</v>
      </c>
      <c r="J28" s="115">
        <v>-995</v>
      </c>
      <c r="K28" s="115">
        <v>21</v>
      </c>
      <c r="L28" s="122">
        <v>-1.41E-2</v>
      </c>
    </row>
    <row r="29" spans="1:12" x14ac:dyDescent="0.3">
      <c r="A29" s="121">
        <v>970214</v>
      </c>
      <c r="B29" s="142">
        <v>84</v>
      </c>
      <c r="C29" s="145">
        <v>65.12</v>
      </c>
      <c r="D29" s="115">
        <v>0</v>
      </c>
      <c r="E29" s="115">
        <v>0</v>
      </c>
      <c r="F29" s="115">
        <v>129</v>
      </c>
      <c r="G29" s="115">
        <v>0</v>
      </c>
      <c r="H29" s="115">
        <v>0</v>
      </c>
      <c r="I29" s="115">
        <v>84</v>
      </c>
      <c r="J29" s="115">
        <v>-911</v>
      </c>
      <c r="K29" s="115">
        <v>21</v>
      </c>
      <c r="L29" s="122">
        <v>0</v>
      </c>
    </row>
    <row r="30" spans="1:12" x14ac:dyDescent="0.3">
      <c r="A30" s="121">
        <v>970215</v>
      </c>
      <c r="B30" s="142">
        <v>145</v>
      </c>
      <c r="C30" s="145">
        <v>71.67</v>
      </c>
      <c r="D30" s="115">
        <v>20</v>
      </c>
      <c r="E30" s="115">
        <v>9.89</v>
      </c>
      <c r="F30" s="115">
        <v>202.303</v>
      </c>
      <c r="G30" s="115">
        <v>5</v>
      </c>
      <c r="H30" s="115">
        <v>2.4700000000000002</v>
      </c>
      <c r="I30" s="115">
        <v>125</v>
      </c>
      <c r="J30" s="115">
        <v>-786</v>
      </c>
      <c r="K30" s="115">
        <v>20.85</v>
      </c>
      <c r="L30" s="122">
        <v>-7.1000000000000004E-3</v>
      </c>
    </row>
    <row r="31" spans="1:12" x14ac:dyDescent="0.3">
      <c r="A31" s="121">
        <v>970218</v>
      </c>
      <c r="B31" s="142">
        <v>82</v>
      </c>
      <c r="C31" s="145">
        <v>48.81</v>
      </c>
      <c r="D31" s="115">
        <v>18</v>
      </c>
      <c r="E31" s="115">
        <v>10.71</v>
      </c>
      <c r="F31" s="115">
        <v>168</v>
      </c>
      <c r="G31" s="115">
        <v>0</v>
      </c>
      <c r="H31" s="115">
        <v>0</v>
      </c>
      <c r="I31" s="115">
        <v>64</v>
      </c>
      <c r="J31" s="115">
        <v>-722</v>
      </c>
      <c r="K31" s="115">
        <v>20.6</v>
      </c>
      <c r="L31" s="122">
        <v>-1.2E-2</v>
      </c>
    </row>
    <row r="32" spans="1:12" x14ac:dyDescent="0.3">
      <c r="A32" s="121">
        <v>970219</v>
      </c>
      <c r="B32" s="142">
        <v>133</v>
      </c>
      <c r="C32" s="145">
        <v>55.65</v>
      </c>
      <c r="D32" s="142">
        <v>80</v>
      </c>
      <c r="E32" s="145">
        <v>33.47</v>
      </c>
      <c r="F32" s="115">
        <v>239</v>
      </c>
      <c r="G32" s="115">
        <v>21</v>
      </c>
      <c r="H32" s="115">
        <v>8.7799999999999994</v>
      </c>
      <c r="I32" s="115">
        <v>53</v>
      </c>
      <c r="J32" s="115">
        <v>-669</v>
      </c>
      <c r="K32" s="115">
        <v>20.6</v>
      </c>
      <c r="L32" s="122">
        <v>0</v>
      </c>
    </row>
    <row r="33" spans="1:12" x14ac:dyDescent="0.3">
      <c r="A33" s="121">
        <v>970220</v>
      </c>
      <c r="B33" s="115">
        <v>52</v>
      </c>
      <c r="C33" s="115">
        <v>12.53</v>
      </c>
      <c r="D33" s="142">
        <v>250</v>
      </c>
      <c r="E33" s="145">
        <v>60.24</v>
      </c>
      <c r="F33" s="115">
        <v>415</v>
      </c>
      <c r="G33" s="115">
        <v>0</v>
      </c>
      <c r="H33" s="115">
        <v>0</v>
      </c>
      <c r="I33" s="115">
        <v>-198</v>
      </c>
      <c r="J33" s="115">
        <v>-867</v>
      </c>
      <c r="K33" s="115">
        <v>20.8</v>
      </c>
      <c r="L33" s="122">
        <v>9.7000000000000003E-3</v>
      </c>
    </row>
    <row r="34" spans="1:12" x14ac:dyDescent="0.3">
      <c r="A34" s="121">
        <v>970221</v>
      </c>
      <c r="B34" s="142">
        <v>232</v>
      </c>
      <c r="C34" s="145">
        <v>35.1</v>
      </c>
      <c r="D34" s="142">
        <v>485</v>
      </c>
      <c r="E34" s="145">
        <v>73.37</v>
      </c>
      <c r="F34" s="115">
        <v>661</v>
      </c>
      <c r="G34" s="145">
        <v>185</v>
      </c>
      <c r="H34" s="145">
        <v>27.98</v>
      </c>
      <c r="I34" s="115">
        <v>-253</v>
      </c>
      <c r="J34" s="116">
        <v>-1120</v>
      </c>
      <c r="K34" s="115">
        <v>21.7</v>
      </c>
      <c r="L34" s="122">
        <v>4.3299999999999998E-2</v>
      </c>
    </row>
    <row r="35" spans="1:12" x14ac:dyDescent="0.3">
      <c r="A35" s="121">
        <v>970222</v>
      </c>
      <c r="B35" s="142">
        <v>99</v>
      </c>
      <c r="C35" s="145">
        <v>21.76</v>
      </c>
      <c r="D35" s="142">
        <v>175</v>
      </c>
      <c r="E35" s="145">
        <v>38.46</v>
      </c>
      <c r="F35" s="115">
        <v>455</v>
      </c>
      <c r="G35" s="115">
        <v>21</v>
      </c>
      <c r="H35" s="115">
        <v>4.6100000000000003</v>
      </c>
      <c r="I35" s="115">
        <v>-76</v>
      </c>
      <c r="J35" s="116">
        <v>-1196</v>
      </c>
      <c r="K35" s="115">
        <v>21.85</v>
      </c>
      <c r="L35" s="122">
        <v>6.8999999999999999E-3</v>
      </c>
    </row>
    <row r="36" spans="1:12" x14ac:dyDescent="0.3">
      <c r="A36" s="121">
        <v>970225</v>
      </c>
      <c r="B36" s="142">
        <v>64</v>
      </c>
      <c r="C36" s="145">
        <v>56.64</v>
      </c>
      <c r="D36" s="115">
        <v>0</v>
      </c>
      <c r="E36" s="115">
        <v>0</v>
      </c>
      <c r="F36" s="115">
        <v>113</v>
      </c>
      <c r="G36" s="115">
        <v>0</v>
      </c>
      <c r="H36" s="115">
        <v>0</v>
      </c>
      <c r="I36" s="115">
        <v>64</v>
      </c>
      <c r="J36" s="116">
        <v>-1132</v>
      </c>
      <c r="K36" s="115">
        <v>21.65</v>
      </c>
      <c r="L36" s="122">
        <v>-9.1999999999999998E-3</v>
      </c>
    </row>
    <row r="37" spans="1:12" x14ac:dyDescent="0.3">
      <c r="A37" s="121">
        <v>970226</v>
      </c>
      <c r="B37" s="142">
        <v>58</v>
      </c>
      <c r="C37" s="145">
        <v>50.27</v>
      </c>
      <c r="D37" s="142">
        <v>56</v>
      </c>
      <c r="E37" s="145">
        <v>48.54</v>
      </c>
      <c r="F37" s="115">
        <v>115.38</v>
      </c>
      <c r="G37" s="115">
        <v>35</v>
      </c>
      <c r="H37" s="115">
        <v>30.33</v>
      </c>
      <c r="I37" s="115">
        <v>2</v>
      </c>
      <c r="J37" s="116">
        <v>-1130</v>
      </c>
      <c r="K37" s="115">
        <v>21</v>
      </c>
      <c r="L37" s="122">
        <v>-0.03</v>
      </c>
    </row>
    <row r="38" spans="1:12" x14ac:dyDescent="0.3">
      <c r="A38" s="121">
        <v>970227</v>
      </c>
      <c r="B38" s="142">
        <v>28</v>
      </c>
      <c r="C38" s="145">
        <v>20.440000000000001</v>
      </c>
      <c r="D38" s="115">
        <v>25</v>
      </c>
      <c r="E38" s="115">
        <v>18.25</v>
      </c>
      <c r="F38" s="115">
        <v>137</v>
      </c>
      <c r="G38" s="115">
        <v>0</v>
      </c>
      <c r="H38" s="115">
        <v>0</v>
      </c>
      <c r="I38" s="115">
        <v>3</v>
      </c>
      <c r="J38" s="116">
        <v>-1127</v>
      </c>
      <c r="K38" s="115">
        <v>20.95</v>
      </c>
      <c r="L38" s="122">
        <v>-2.3999999999999998E-3</v>
      </c>
    </row>
    <row r="39" spans="1:12" x14ac:dyDescent="0.3">
      <c r="A39" s="121">
        <v>970229</v>
      </c>
      <c r="B39" s="142">
        <v>540</v>
      </c>
      <c r="C39" s="145">
        <v>71.239999999999995</v>
      </c>
      <c r="D39" s="142">
        <v>522</v>
      </c>
      <c r="E39" s="145">
        <v>68.87</v>
      </c>
      <c r="F39" s="115">
        <v>758</v>
      </c>
      <c r="G39" s="145">
        <v>467</v>
      </c>
      <c r="H39" s="145">
        <v>61.6</v>
      </c>
      <c r="I39" s="115">
        <v>18</v>
      </c>
      <c r="J39" s="116">
        <v>-1109</v>
      </c>
      <c r="K39" s="115">
        <v>20.85</v>
      </c>
      <c r="L39" s="122">
        <v>-4.7999999999999996E-3</v>
      </c>
    </row>
    <row r="40" spans="1:12" x14ac:dyDescent="0.3">
      <c r="A40" s="121">
        <v>970303</v>
      </c>
      <c r="B40" s="142">
        <v>77</v>
      </c>
      <c r="C40" s="145">
        <v>38.69</v>
      </c>
      <c r="D40" s="115">
        <v>28</v>
      </c>
      <c r="E40" s="115">
        <v>14.07</v>
      </c>
      <c r="F40" s="115">
        <v>199</v>
      </c>
      <c r="G40" s="115">
        <v>6</v>
      </c>
      <c r="H40" s="115">
        <v>3.01</v>
      </c>
      <c r="I40" s="115">
        <v>49</v>
      </c>
      <c r="J40" s="116">
        <v>-1060</v>
      </c>
      <c r="K40" s="115">
        <v>20.6</v>
      </c>
      <c r="L40" s="122">
        <v>-1.2E-2</v>
      </c>
    </row>
    <row r="41" spans="1:12" x14ac:dyDescent="0.3">
      <c r="A41" s="121">
        <v>970304</v>
      </c>
      <c r="B41" s="142">
        <v>350</v>
      </c>
      <c r="C41" s="145">
        <v>41.64</v>
      </c>
      <c r="D41" s="142">
        <v>577</v>
      </c>
      <c r="E41" s="145">
        <v>68.650000000000006</v>
      </c>
      <c r="F41" s="115">
        <v>840.47299999999996</v>
      </c>
      <c r="G41" s="145">
        <v>304</v>
      </c>
      <c r="H41" s="145">
        <v>36.17</v>
      </c>
      <c r="I41" s="115">
        <v>-227</v>
      </c>
      <c r="J41" s="116">
        <v>-1287</v>
      </c>
      <c r="K41" s="115">
        <v>20.05</v>
      </c>
      <c r="L41" s="122">
        <v>-2.6700000000000002E-2</v>
      </c>
    </row>
    <row r="42" spans="1:12" x14ac:dyDescent="0.3">
      <c r="A42" s="121">
        <v>970305</v>
      </c>
      <c r="B42" s="142">
        <v>463</v>
      </c>
      <c r="C42" s="145">
        <v>44.39</v>
      </c>
      <c r="D42" s="142">
        <v>628</v>
      </c>
      <c r="E42" s="145">
        <v>60.21</v>
      </c>
      <c r="F42" s="116">
        <v>1043</v>
      </c>
      <c r="G42" s="145">
        <v>391</v>
      </c>
      <c r="H42" s="145">
        <v>37.479999999999997</v>
      </c>
      <c r="I42" s="115">
        <v>-165</v>
      </c>
      <c r="J42" s="116">
        <v>-1452</v>
      </c>
      <c r="K42" s="115">
        <v>21.2</v>
      </c>
      <c r="L42" s="122">
        <v>5.74E-2</v>
      </c>
    </row>
    <row r="43" spans="1:12" x14ac:dyDescent="0.3">
      <c r="A43" s="121">
        <v>970306</v>
      </c>
      <c r="B43" s="142">
        <v>618</v>
      </c>
      <c r="C43" s="145">
        <v>69.75</v>
      </c>
      <c r="D43" s="142">
        <v>441</v>
      </c>
      <c r="E43" s="145">
        <v>49.77</v>
      </c>
      <c r="F43" s="115">
        <v>886</v>
      </c>
      <c r="G43" s="145">
        <v>392</v>
      </c>
      <c r="H43" s="145">
        <v>44.24</v>
      </c>
      <c r="I43" s="115">
        <v>177</v>
      </c>
      <c r="J43" s="116">
        <v>-1275</v>
      </c>
      <c r="K43" s="115">
        <v>21.45</v>
      </c>
      <c r="L43" s="122">
        <v>1.18E-2</v>
      </c>
    </row>
    <row r="44" spans="1:12" x14ac:dyDescent="0.3">
      <c r="A44" s="121">
        <v>970307</v>
      </c>
      <c r="B44" s="142">
        <v>93</v>
      </c>
      <c r="C44" s="145">
        <v>35.5</v>
      </c>
      <c r="D44" s="142">
        <v>62</v>
      </c>
      <c r="E44" s="145">
        <v>23.66</v>
      </c>
      <c r="F44" s="115">
        <v>262</v>
      </c>
      <c r="G44" s="115">
        <v>8</v>
      </c>
      <c r="H44" s="115">
        <v>3.05</v>
      </c>
      <c r="I44" s="115">
        <v>31</v>
      </c>
      <c r="J44" s="116">
        <v>-1244</v>
      </c>
      <c r="K44" s="115">
        <v>21.4</v>
      </c>
      <c r="L44" s="122">
        <v>-2.3E-3</v>
      </c>
    </row>
    <row r="45" spans="1:12" x14ac:dyDescent="0.3">
      <c r="A45" s="121">
        <v>970310</v>
      </c>
      <c r="B45" s="142">
        <v>411</v>
      </c>
      <c r="C45" s="145">
        <v>68.61</v>
      </c>
      <c r="D45" s="115">
        <v>66</v>
      </c>
      <c r="E45" s="115">
        <v>11.02</v>
      </c>
      <c r="F45" s="115">
        <v>599</v>
      </c>
      <c r="G45" s="115">
        <v>7</v>
      </c>
      <c r="H45" s="115">
        <v>1.1599999999999999</v>
      </c>
      <c r="I45" s="115">
        <v>345</v>
      </c>
      <c r="J45" s="115">
        <v>-899</v>
      </c>
      <c r="K45" s="115">
        <v>21.8</v>
      </c>
      <c r="L45" s="122">
        <v>1.8700000000000001E-2</v>
      </c>
    </row>
    <row r="46" spans="1:12" x14ac:dyDescent="0.3">
      <c r="A46" s="121">
        <v>970311</v>
      </c>
      <c r="B46" s="142">
        <v>94</v>
      </c>
      <c r="C46" s="145">
        <v>32.25</v>
      </c>
      <c r="D46" s="142">
        <v>111</v>
      </c>
      <c r="E46" s="145">
        <v>38.08</v>
      </c>
      <c r="F46" s="115">
        <v>291.48500000000001</v>
      </c>
      <c r="G46" s="115">
        <v>3</v>
      </c>
      <c r="H46" s="115">
        <v>1.02</v>
      </c>
      <c r="I46" s="115">
        <v>-17</v>
      </c>
      <c r="J46" s="115">
        <v>-916</v>
      </c>
      <c r="K46" s="115">
        <v>21.5</v>
      </c>
      <c r="L46" s="122">
        <v>-1.38E-2</v>
      </c>
    </row>
    <row r="47" spans="1:12" x14ac:dyDescent="0.3">
      <c r="A47" s="121">
        <v>970312</v>
      </c>
      <c r="B47" s="115">
        <v>38</v>
      </c>
      <c r="C47" s="115">
        <v>13.62</v>
      </c>
      <c r="D47" s="142">
        <v>176</v>
      </c>
      <c r="E47" s="145">
        <v>63.08</v>
      </c>
      <c r="F47" s="115">
        <v>279</v>
      </c>
      <c r="G47" s="115">
        <v>0</v>
      </c>
      <c r="H47" s="115">
        <v>0</v>
      </c>
      <c r="I47" s="115">
        <v>-138</v>
      </c>
      <c r="J47" s="116">
        <v>-1054</v>
      </c>
      <c r="K47" s="115">
        <v>21.55</v>
      </c>
      <c r="L47" s="122">
        <v>2.3E-3</v>
      </c>
    </row>
    <row r="48" spans="1:12" x14ac:dyDescent="0.3">
      <c r="A48" s="121">
        <v>970313</v>
      </c>
      <c r="B48" s="142">
        <v>108</v>
      </c>
      <c r="C48" s="145">
        <v>37.76</v>
      </c>
      <c r="D48" s="142">
        <v>127</v>
      </c>
      <c r="E48" s="145">
        <v>44.41</v>
      </c>
      <c r="F48" s="115">
        <v>286</v>
      </c>
      <c r="G48" s="115">
        <v>5</v>
      </c>
      <c r="H48" s="115">
        <v>1.74</v>
      </c>
      <c r="I48" s="115">
        <v>-19</v>
      </c>
      <c r="J48" s="116">
        <v>-1073</v>
      </c>
      <c r="K48" s="115">
        <v>21.15</v>
      </c>
      <c r="L48" s="122">
        <v>-1.8599999999999998E-2</v>
      </c>
    </row>
    <row r="49" spans="1:12" x14ac:dyDescent="0.3">
      <c r="A49" s="121">
        <v>970314</v>
      </c>
      <c r="B49" s="142">
        <v>266</v>
      </c>
      <c r="C49" s="145">
        <v>44.63</v>
      </c>
      <c r="D49" s="142">
        <v>137</v>
      </c>
      <c r="E49" s="145">
        <v>22.99</v>
      </c>
      <c r="F49" s="115">
        <v>596</v>
      </c>
      <c r="G49" s="115">
        <v>7</v>
      </c>
      <c r="H49" s="115">
        <v>1.17</v>
      </c>
      <c r="I49" s="115">
        <v>129</v>
      </c>
      <c r="J49" s="115">
        <v>-944</v>
      </c>
      <c r="K49" s="115">
        <v>22.6</v>
      </c>
      <c r="L49" s="122">
        <v>6.8599999999999994E-2</v>
      </c>
    </row>
    <row r="50" spans="1:12" x14ac:dyDescent="0.3">
      <c r="A50" s="121">
        <v>970317</v>
      </c>
      <c r="B50" s="142">
        <v>105</v>
      </c>
      <c r="C50" s="145">
        <v>21.92</v>
      </c>
      <c r="D50" s="142">
        <v>203</v>
      </c>
      <c r="E50" s="145">
        <v>42.38</v>
      </c>
      <c r="F50" s="115">
        <v>479.00299999999999</v>
      </c>
      <c r="G50" s="115">
        <v>8</v>
      </c>
      <c r="H50" s="115">
        <v>1.67</v>
      </c>
      <c r="I50" s="115">
        <v>-98</v>
      </c>
      <c r="J50" s="116">
        <v>-1042</v>
      </c>
      <c r="K50" s="115">
        <v>22.85</v>
      </c>
      <c r="L50" s="122">
        <v>1.11E-2</v>
      </c>
    </row>
    <row r="51" spans="1:12" x14ac:dyDescent="0.3">
      <c r="A51" s="121">
        <v>970318</v>
      </c>
      <c r="B51" s="142">
        <v>412</v>
      </c>
      <c r="C51" s="145">
        <v>34.369999999999997</v>
      </c>
      <c r="D51" s="142">
        <v>410</v>
      </c>
      <c r="E51" s="145">
        <v>34.21</v>
      </c>
      <c r="F51" s="117">
        <v>1198.6089999999999</v>
      </c>
      <c r="G51" s="115">
        <v>2</v>
      </c>
      <c r="H51" s="115">
        <v>0.16</v>
      </c>
      <c r="I51" s="115">
        <v>2</v>
      </c>
      <c r="J51" s="116">
        <v>-1040</v>
      </c>
      <c r="K51" s="115">
        <v>24.4</v>
      </c>
      <c r="L51" s="122">
        <v>6.7799999999999999E-2</v>
      </c>
    </row>
    <row r="52" spans="1:12" x14ac:dyDescent="0.3">
      <c r="A52" s="121">
        <v>970319</v>
      </c>
      <c r="B52" s="142">
        <v>448</v>
      </c>
      <c r="C52" s="145">
        <v>25.54</v>
      </c>
      <c r="D52" s="142">
        <v>821</v>
      </c>
      <c r="E52" s="145">
        <v>46.8</v>
      </c>
      <c r="F52" s="117">
        <v>1754.104</v>
      </c>
      <c r="G52" s="115">
        <v>7</v>
      </c>
      <c r="H52" s="115">
        <v>0.39</v>
      </c>
      <c r="I52" s="115">
        <v>-373</v>
      </c>
      <c r="J52" s="116">
        <v>-1413</v>
      </c>
      <c r="K52" s="115">
        <v>25</v>
      </c>
      <c r="L52" s="122">
        <v>2.46E-2</v>
      </c>
    </row>
    <row r="53" spans="1:12" x14ac:dyDescent="0.3">
      <c r="A53" s="121">
        <v>970320</v>
      </c>
      <c r="B53" s="115">
        <v>94</v>
      </c>
      <c r="C53" s="115">
        <v>15.5</v>
      </c>
      <c r="D53" s="142">
        <v>188</v>
      </c>
      <c r="E53" s="145">
        <v>31</v>
      </c>
      <c r="F53" s="115">
        <v>606.43499999999995</v>
      </c>
      <c r="G53" s="115">
        <v>2</v>
      </c>
      <c r="H53" s="115">
        <v>0.32</v>
      </c>
      <c r="I53" s="115">
        <v>-94</v>
      </c>
      <c r="J53" s="116">
        <v>-1507</v>
      </c>
      <c r="K53" s="115">
        <v>24.9</v>
      </c>
      <c r="L53" s="122">
        <v>-4.0000000000000001E-3</v>
      </c>
    </row>
    <row r="54" spans="1:12" x14ac:dyDescent="0.3">
      <c r="A54" s="121">
        <v>970321</v>
      </c>
      <c r="B54" s="115">
        <v>423</v>
      </c>
      <c r="C54" s="115">
        <v>18.8</v>
      </c>
      <c r="D54" s="142">
        <v>874</v>
      </c>
      <c r="E54" s="145">
        <v>38.840000000000003</v>
      </c>
      <c r="F54" s="117">
        <v>2250.1</v>
      </c>
      <c r="G54" s="115">
        <v>16</v>
      </c>
      <c r="H54" s="115">
        <v>0.71</v>
      </c>
      <c r="I54" s="115">
        <v>-451</v>
      </c>
      <c r="J54" s="116">
        <v>-1958</v>
      </c>
      <c r="K54" s="115">
        <v>25.3</v>
      </c>
      <c r="L54" s="122">
        <v>1.61E-2</v>
      </c>
    </row>
    <row r="55" spans="1:12" x14ac:dyDescent="0.3">
      <c r="A55" s="121">
        <v>970324</v>
      </c>
      <c r="B55" s="142">
        <v>729</v>
      </c>
      <c r="C55" s="145">
        <v>23.01</v>
      </c>
      <c r="D55" s="143">
        <v>1414</v>
      </c>
      <c r="E55" s="145">
        <v>44.63</v>
      </c>
      <c r="F55" s="117">
        <v>3168.12</v>
      </c>
      <c r="G55" s="115">
        <v>99</v>
      </c>
      <c r="H55" s="115">
        <v>3.12</v>
      </c>
      <c r="I55" s="115">
        <v>-685</v>
      </c>
      <c r="J55" s="116">
        <v>-2643</v>
      </c>
      <c r="K55" s="115">
        <v>26.3</v>
      </c>
      <c r="L55" s="122">
        <v>3.95E-2</v>
      </c>
    </row>
    <row r="56" spans="1:12" x14ac:dyDescent="0.3">
      <c r="A56" s="121">
        <v>970325</v>
      </c>
      <c r="B56" s="142">
        <v>583</v>
      </c>
      <c r="C56" s="145">
        <v>30.05</v>
      </c>
      <c r="D56" s="142">
        <v>602</v>
      </c>
      <c r="E56" s="145">
        <v>31.03</v>
      </c>
      <c r="F56" s="117">
        <v>1939.9860000000001</v>
      </c>
      <c r="G56" s="115">
        <v>28</v>
      </c>
      <c r="H56" s="115">
        <v>1.44</v>
      </c>
      <c r="I56" s="115">
        <v>-19</v>
      </c>
      <c r="J56" s="116">
        <v>-2662</v>
      </c>
      <c r="K56" s="115">
        <v>26.4</v>
      </c>
      <c r="L56" s="122">
        <v>3.8E-3</v>
      </c>
    </row>
    <row r="57" spans="1:12" x14ac:dyDescent="0.3">
      <c r="A57" s="121">
        <v>970326</v>
      </c>
      <c r="B57" s="143">
        <v>1191</v>
      </c>
      <c r="C57" s="145">
        <v>54.73</v>
      </c>
      <c r="D57" s="142">
        <v>606</v>
      </c>
      <c r="E57" s="145">
        <v>27.85</v>
      </c>
      <c r="F57" s="117">
        <v>2176.1889999999999</v>
      </c>
      <c r="G57" s="115">
        <v>70</v>
      </c>
      <c r="H57" s="115">
        <v>3.21</v>
      </c>
      <c r="I57" s="115">
        <v>585</v>
      </c>
      <c r="J57" s="116">
        <v>-2077</v>
      </c>
      <c r="K57" s="115">
        <v>26.35</v>
      </c>
      <c r="L57" s="122">
        <v>-1.9E-3</v>
      </c>
    </row>
    <row r="58" spans="1:12" x14ac:dyDescent="0.3">
      <c r="A58" s="121">
        <v>970327</v>
      </c>
      <c r="B58" s="142">
        <v>276</v>
      </c>
      <c r="C58" s="145">
        <v>31</v>
      </c>
      <c r="D58" s="142">
        <v>219</v>
      </c>
      <c r="E58" s="145">
        <v>24.6</v>
      </c>
      <c r="F58" s="115">
        <v>890.3</v>
      </c>
      <c r="G58" s="115">
        <v>2</v>
      </c>
      <c r="H58" s="115">
        <v>0.22</v>
      </c>
      <c r="I58" s="115">
        <v>57</v>
      </c>
      <c r="J58" s="116">
        <v>-2020</v>
      </c>
      <c r="K58" s="115">
        <v>26.3</v>
      </c>
      <c r="L58" s="122">
        <v>-1.9E-3</v>
      </c>
    </row>
    <row r="59" spans="1:12" x14ac:dyDescent="0.3">
      <c r="A59" s="121">
        <v>970328</v>
      </c>
      <c r="B59" s="142">
        <v>93</v>
      </c>
      <c r="C59" s="145">
        <v>32.07</v>
      </c>
      <c r="D59" s="115">
        <v>41</v>
      </c>
      <c r="E59" s="115">
        <v>14.14</v>
      </c>
      <c r="F59" s="115">
        <v>290</v>
      </c>
      <c r="G59" s="115">
        <v>6</v>
      </c>
      <c r="H59" s="115">
        <v>2.06</v>
      </c>
      <c r="I59" s="115">
        <v>52</v>
      </c>
      <c r="J59" s="116">
        <v>-1968</v>
      </c>
      <c r="K59" s="115">
        <v>26.35</v>
      </c>
      <c r="L59" s="122">
        <v>1.9E-3</v>
      </c>
    </row>
    <row r="60" spans="1:12" x14ac:dyDescent="0.3">
      <c r="A60" s="121">
        <v>970331</v>
      </c>
      <c r="B60" s="115">
        <v>298</v>
      </c>
      <c r="C60" s="115">
        <v>17.489999999999998</v>
      </c>
      <c r="D60" s="142">
        <v>892</v>
      </c>
      <c r="E60" s="145">
        <v>52.35</v>
      </c>
      <c r="F60" s="116">
        <v>1704</v>
      </c>
      <c r="G60" s="115">
        <v>15</v>
      </c>
      <c r="H60" s="115">
        <v>0.88</v>
      </c>
      <c r="I60" s="115">
        <v>-594</v>
      </c>
      <c r="J60" s="116">
        <v>-2562</v>
      </c>
      <c r="K60" s="115">
        <v>26.6</v>
      </c>
      <c r="L60" s="122">
        <v>9.4999999999999998E-3</v>
      </c>
    </row>
    <row r="61" spans="1:12" x14ac:dyDescent="0.3">
      <c r="A61" s="121">
        <v>970401</v>
      </c>
      <c r="B61" s="142">
        <v>590</v>
      </c>
      <c r="C61" s="145">
        <v>51.48</v>
      </c>
      <c r="D61" s="142">
        <v>454</v>
      </c>
      <c r="E61" s="145">
        <v>39.619999999999997</v>
      </c>
      <c r="F61" s="117">
        <v>1146.0139999999999</v>
      </c>
      <c r="G61" s="145">
        <v>234</v>
      </c>
      <c r="H61" s="145">
        <v>20.41</v>
      </c>
      <c r="I61" s="115">
        <v>136</v>
      </c>
      <c r="J61" s="116">
        <v>-2426</v>
      </c>
      <c r="K61" s="115">
        <v>26.55</v>
      </c>
      <c r="L61" s="122">
        <v>-1.9E-3</v>
      </c>
    </row>
    <row r="62" spans="1:12" x14ac:dyDescent="0.3">
      <c r="A62" s="121">
        <v>970402</v>
      </c>
      <c r="B62" s="142">
        <v>177</v>
      </c>
      <c r="C62" s="145">
        <v>29.72</v>
      </c>
      <c r="D62" s="142">
        <v>161</v>
      </c>
      <c r="E62" s="145">
        <v>27.04</v>
      </c>
      <c r="F62" s="115">
        <v>595.5</v>
      </c>
      <c r="G62" s="115">
        <v>4</v>
      </c>
      <c r="H62" s="115">
        <v>0.67</v>
      </c>
      <c r="I62" s="115">
        <v>16</v>
      </c>
      <c r="J62" s="116">
        <v>-2410</v>
      </c>
      <c r="K62" s="115">
        <v>26.7</v>
      </c>
      <c r="L62" s="122">
        <v>5.5999999999999999E-3</v>
      </c>
    </row>
    <row r="63" spans="1:12" x14ac:dyDescent="0.3">
      <c r="A63" s="121">
        <v>970403</v>
      </c>
      <c r="B63" s="115">
        <v>122</v>
      </c>
      <c r="C63" s="115">
        <v>15.28</v>
      </c>
      <c r="D63" s="142">
        <v>454</v>
      </c>
      <c r="E63" s="145">
        <v>56.86</v>
      </c>
      <c r="F63" s="115">
        <v>798.5</v>
      </c>
      <c r="G63" s="115">
        <v>13</v>
      </c>
      <c r="H63" s="115">
        <v>1.62</v>
      </c>
      <c r="I63" s="115">
        <v>-332</v>
      </c>
      <c r="J63" s="116">
        <v>-2742</v>
      </c>
      <c r="K63" s="115">
        <v>26.7</v>
      </c>
      <c r="L63" s="122">
        <v>0</v>
      </c>
    </row>
    <row r="64" spans="1:12" x14ac:dyDescent="0.3">
      <c r="A64" s="121">
        <v>970407</v>
      </c>
      <c r="B64" s="142">
        <v>331</v>
      </c>
      <c r="C64" s="145">
        <v>34.299999999999997</v>
      </c>
      <c r="D64" s="142">
        <v>357</v>
      </c>
      <c r="E64" s="145">
        <v>36.99</v>
      </c>
      <c r="F64" s="115">
        <v>965</v>
      </c>
      <c r="G64" s="115">
        <v>15</v>
      </c>
      <c r="H64" s="115">
        <v>1.55</v>
      </c>
      <c r="I64" s="115">
        <v>-26</v>
      </c>
      <c r="J64" s="116">
        <v>-2768</v>
      </c>
      <c r="K64" s="115">
        <v>26.65</v>
      </c>
      <c r="L64" s="122">
        <v>-1.9E-3</v>
      </c>
    </row>
    <row r="65" spans="1:12" x14ac:dyDescent="0.3">
      <c r="A65" s="121">
        <v>970408</v>
      </c>
      <c r="B65" s="142">
        <v>403</v>
      </c>
      <c r="C65" s="145">
        <v>43.57</v>
      </c>
      <c r="D65" s="142">
        <v>187</v>
      </c>
      <c r="E65" s="145">
        <v>20.22</v>
      </c>
      <c r="F65" s="115">
        <v>925</v>
      </c>
      <c r="G65" s="115">
        <v>47</v>
      </c>
      <c r="H65" s="115">
        <v>5.08</v>
      </c>
      <c r="I65" s="115">
        <v>216</v>
      </c>
      <c r="J65" s="116">
        <v>-2552</v>
      </c>
      <c r="K65" s="115">
        <v>26.45</v>
      </c>
      <c r="L65" s="122">
        <v>-7.4999999999999997E-3</v>
      </c>
    </row>
    <row r="66" spans="1:12" x14ac:dyDescent="0.3">
      <c r="A66" s="121">
        <v>970409</v>
      </c>
      <c r="B66" s="142">
        <v>359</v>
      </c>
      <c r="C66" s="145">
        <v>43.05</v>
      </c>
      <c r="D66" s="142">
        <v>300</v>
      </c>
      <c r="E66" s="145">
        <v>35.979999999999997</v>
      </c>
      <c r="F66" s="115">
        <v>833.86099999999999</v>
      </c>
      <c r="G66" s="115">
        <v>0</v>
      </c>
      <c r="H66" s="115">
        <v>0</v>
      </c>
      <c r="I66" s="115">
        <v>59</v>
      </c>
      <c r="J66" s="116">
        <v>-2493</v>
      </c>
      <c r="K66" s="115">
        <v>26.25</v>
      </c>
      <c r="L66" s="122">
        <v>-7.6E-3</v>
      </c>
    </row>
    <row r="67" spans="1:12" x14ac:dyDescent="0.3">
      <c r="A67" s="121">
        <v>970410</v>
      </c>
      <c r="B67" s="142">
        <v>638</v>
      </c>
      <c r="C67" s="145">
        <v>77.650000000000006</v>
      </c>
      <c r="D67" s="115">
        <v>10</v>
      </c>
      <c r="E67" s="115">
        <v>1.22</v>
      </c>
      <c r="F67" s="115">
        <v>821.60299999999995</v>
      </c>
      <c r="G67" s="115">
        <v>10</v>
      </c>
      <c r="H67" s="115">
        <v>1.21</v>
      </c>
      <c r="I67" s="115">
        <v>628</v>
      </c>
      <c r="J67" s="116">
        <v>-1865</v>
      </c>
      <c r="K67" s="115">
        <v>26.4</v>
      </c>
      <c r="L67" s="122">
        <v>5.7000000000000002E-3</v>
      </c>
    </row>
    <row r="68" spans="1:12" x14ac:dyDescent="0.3">
      <c r="A68" s="121">
        <v>970411</v>
      </c>
      <c r="B68" s="142">
        <v>407</v>
      </c>
      <c r="C68" s="145">
        <v>36.21</v>
      </c>
      <c r="D68" s="142">
        <v>236</v>
      </c>
      <c r="E68" s="145">
        <v>20.99</v>
      </c>
      <c r="F68" s="117">
        <v>1124.0899999999999</v>
      </c>
      <c r="G68" s="115">
        <v>28</v>
      </c>
      <c r="H68" s="115">
        <v>2.4900000000000002</v>
      </c>
      <c r="I68" s="115">
        <v>171</v>
      </c>
      <c r="J68" s="116">
        <v>-1694</v>
      </c>
      <c r="K68" s="115">
        <v>26.15</v>
      </c>
      <c r="L68" s="122">
        <v>-9.4999999999999998E-3</v>
      </c>
    </row>
    <row r="69" spans="1:12" x14ac:dyDescent="0.3">
      <c r="A69" s="121">
        <v>970414</v>
      </c>
      <c r="B69" s="142">
        <v>117</v>
      </c>
      <c r="C69" s="145">
        <v>36.64</v>
      </c>
      <c r="D69" s="142">
        <v>86</v>
      </c>
      <c r="E69" s="145">
        <v>26.93</v>
      </c>
      <c r="F69" s="115">
        <v>319.31599999999997</v>
      </c>
      <c r="G69" s="115">
        <v>2</v>
      </c>
      <c r="H69" s="115">
        <v>0.62</v>
      </c>
      <c r="I69" s="115">
        <v>31</v>
      </c>
      <c r="J69" s="116">
        <v>-1663</v>
      </c>
      <c r="K69" s="115">
        <v>25.75</v>
      </c>
      <c r="L69" s="122">
        <v>-1.5299999999999999E-2</v>
      </c>
    </row>
    <row r="70" spans="1:12" x14ac:dyDescent="0.3">
      <c r="A70" s="121">
        <v>970415</v>
      </c>
      <c r="B70" s="142">
        <v>341</v>
      </c>
      <c r="C70" s="145">
        <v>47.05</v>
      </c>
      <c r="D70" s="115">
        <v>80</v>
      </c>
      <c r="E70" s="115">
        <v>11.04</v>
      </c>
      <c r="F70" s="115">
        <v>724.73599999999999</v>
      </c>
      <c r="G70" s="115">
        <v>15</v>
      </c>
      <c r="H70" s="115">
        <v>2.06</v>
      </c>
      <c r="I70" s="115">
        <v>261</v>
      </c>
      <c r="J70" s="116">
        <v>-1402</v>
      </c>
      <c r="K70" s="115">
        <v>24.7</v>
      </c>
      <c r="L70" s="122">
        <v>-4.0800000000000003E-2</v>
      </c>
    </row>
    <row r="71" spans="1:12" x14ac:dyDescent="0.3">
      <c r="A71" s="121">
        <v>970416</v>
      </c>
      <c r="B71" s="142">
        <v>223</v>
      </c>
      <c r="C71" s="145">
        <v>33.22</v>
      </c>
      <c r="D71" s="142">
        <v>341</v>
      </c>
      <c r="E71" s="145">
        <v>50.8</v>
      </c>
      <c r="F71" s="115">
        <v>671.30899999999997</v>
      </c>
      <c r="G71" s="115">
        <v>5</v>
      </c>
      <c r="H71" s="115">
        <v>0.74</v>
      </c>
      <c r="I71" s="115">
        <v>-118</v>
      </c>
      <c r="J71" s="116">
        <v>-1520</v>
      </c>
      <c r="K71" s="115">
        <v>24.7</v>
      </c>
      <c r="L71" s="122">
        <v>0</v>
      </c>
    </row>
    <row r="72" spans="1:12" x14ac:dyDescent="0.3">
      <c r="A72" s="121">
        <v>970417</v>
      </c>
      <c r="B72" s="142">
        <v>243</v>
      </c>
      <c r="C72" s="145">
        <v>20.85</v>
      </c>
      <c r="D72" s="142">
        <v>632</v>
      </c>
      <c r="E72" s="145">
        <v>54.22</v>
      </c>
      <c r="F72" s="117">
        <v>1165.58</v>
      </c>
      <c r="G72" s="115">
        <v>2</v>
      </c>
      <c r="H72" s="115">
        <v>0.17</v>
      </c>
      <c r="I72" s="115">
        <v>-389</v>
      </c>
      <c r="J72" s="116">
        <v>-1909</v>
      </c>
      <c r="K72" s="115">
        <v>25</v>
      </c>
      <c r="L72" s="122">
        <v>1.21E-2</v>
      </c>
    </row>
    <row r="73" spans="1:12" x14ac:dyDescent="0.3">
      <c r="A73" s="121">
        <v>970418</v>
      </c>
      <c r="B73" s="115">
        <v>143</v>
      </c>
      <c r="C73" s="115">
        <v>12.31</v>
      </c>
      <c r="D73" s="142">
        <v>746</v>
      </c>
      <c r="E73" s="145">
        <v>64.2</v>
      </c>
      <c r="F73" s="117">
        <v>1162.0740000000001</v>
      </c>
      <c r="G73" s="115">
        <v>5</v>
      </c>
      <c r="H73" s="115">
        <v>0.43</v>
      </c>
      <c r="I73" s="115">
        <v>-603</v>
      </c>
      <c r="J73" s="116">
        <v>-2512</v>
      </c>
      <c r="K73" s="115">
        <v>25.3</v>
      </c>
      <c r="L73" s="122">
        <v>1.2E-2</v>
      </c>
    </row>
    <row r="74" spans="1:12" x14ac:dyDescent="0.3">
      <c r="A74" s="121">
        <v>970421</v>
      </c>
      <c r="B74" s="115">
        <v>231</v>
      </c>
      <c r="C74" s="115">
        <v>13.05</v>
      </c>
      <c r="D74" s="143">
        <v>1246</v>
      </c>
      <c r="E74" s="145">
        <v>70.38</v>
      </c>
      <c r="F74" s="117">
        <v>1770.5070000000001</v>
      </c>
      <c r="G74" s="115">
        <v>21</v>
      </c>
      <c r="H74" s="115">
        <v>1.18</v>
      </c>
      <c r="I74" s="116">
        <v>-1015</v>
      </c>
      <c r="J74" s="116">
        <v>-3527</v>
      </c>
      <c r="K74" s="115">
        <v>25.6</v>
      </c>
      <c r="L74" s="122">
        <v>1.1900000000000001E-2</v>
      </c>
    </row>
    <row r="75" spans="1:12" x14ac:dyDescent="0.3">
      <c r="A75" s="121">
        <v>970422</v>
      </c>
      <c r="B75" s="115">
        <v>135</v>
      </c>
      <c r="C75" s="115">
        <v>15.5</v>
      </c>
      <c r="D75" s="142">
        <v>495</v>
      </c>
      <c r="E75" s="145">
        <v>56.82</v>
      </c>
      <c r="F75" s="115">
        <v>871.17700000000002</v>
      </c>
      <c r="G75" s="115">
        <v>5</v>
      </c>
      <c r="H75" s="115">
        <v>0.56999999999999995</v>
      </c>
      <c r="I75" s="115">
        <v>-360</v>
      </c>
      <c r="J75" s="116">
        <v>-3887</v>
      </c>
      <c r="K75" s="115">
        <v>25.8</v>
      </c>
      <c r="L75" s="122">
        <v>8.6999999999999994E-3</v>
      </c>
    </row>
    <row r="76" spans="1:12" x14ac:dyDescent="0.3">
      <c r="A76" s="121">
        <v>970423</v>
      </c>
      <c r="B76" s="142">
        <v>291</v>
      </c>
      <c r="C76" s="145">
        <v>53.21</v>
      </c>
      <c r="D76" s="115">
        <v>98</v>
      </c>
      <c r="E76" s="115">
        <v>17.920000000000002</v>
      </c>
      <c r="F76" s="115">
        <v>546.88800000000003</v>
      </c>
      <c r="G76" s="115">
        <v>1</v>
      </c>
      <c r="H76" s="115">
        <v>0.18</v>
      </c>
      <c r="I76" s="115">
        <v>193</v>
      </c>
      <c r="J76" s="116">
        <v>-3694</v>
      </c>
      <c r="K76" s="115">
        <v>25.65</v>
      </c>
      <c r="L76" s="122">
        <v>-5.7999999999999996E-3</v>
      </c>
    </row>
    <row r="77" spans="1:12" x14ac:dyDescent="0.3">
      <c r="A77" s="121">
        <v>970424</v>
      </c>
      <c r="B77" s="142">
        <v>174</v>
      </c>
      <c r="C77" s="145">
        <v>30.37</v>
      </c>
      <c r="D77" s="142">
        <v>277</v>
      </c>
      <c r="E77" s="145">
        <v>48.34</v>
      </c>
      <c r="F77" s="115">
        <v>573</v>
      </c>
      <c r="G77" s="115">
        <v>4</v>
      </c>
      <c r="H77" s="115">
        <v>0.69</v>
      </c>
      <c r="I77" s="115">
        <v>-103</v>
      </c>
      <c r="J77" s="116">
        <v>-3797</v>
      </c>
      <c r="K77" s="115">
        <v>25.65</v>
      </c>
      <c r="L77" s="122">
        <v>0</v>
      </c>
    </row>
    <row r="78" spans="1:12" x14ac:dyDescent="0.3">
      <c r="A78" s="121">
        <v>970425</v>
      </c>
      <c r="B78" s="142">
        <v>128</v>
      </c>
      <c r="C78" s="145">
        <v>27.34</v>
      </c>
      <c r="D78" s="142">
        <v>255</v>
      </c>
      <c r="E78" s="145">
        <v>54.47</v>
      </c>
      <c r="F78" s="115">
        <v>468.19</v>
      </c>
      <c r="G78" s="115">
        <v>59</v>
      </c>
      <c r="H78" s="115">
        <v>12.6</v>
      </c>
      <c r="I78" s="115">
        <v>-127</v>
      </c>
      <c r="J78" s="116">
        <v>-3924</v>
      </c>
      <c r="K78" s="115">
        <v>25.7</v>
      </c>
      <c r="L78" s="122">
        <v>1.9E-3</v>
      </c>
    </row>
    <row r="79" spans="1:12" x14ac:dyDescent="0.3">
      <c r="A79" s="121">
        <v>970428</v>
      </c>
      <c r="B79" s="142">
        <v>304</v>
      </c>
      <c r="C79" s="145">
        <v>20.52</v>
      </c>
      <c r="D79" s="142">
        <v>559</v>
      </c>
      <c r="E79" s="145">
        <v>37.729999999999997</v>
      </c>
      <c r="F79" s="117">
        <v>1481.5070000000001</v>
      </c>
      <c r="G79" s="115">
        <v>36</v>
      </c>
      <c r="H79" s="115">
        <v>2.42</v>
      </c>
      <c r="I79" s="115">
        <v>-255</v>
      </c>
      <c r="J79" s="116">
        <v>-4179</v>
      </c>
      <c r="K79" s="115">
        <v>26.6</v>
      </c>
      <c r="L79" s="122">
        <v>3.5000000000000003E-2</v>
      </c>
    </row>
    <row r="80" spans="1:12" x14ac:dyDescent="0.3">
      <c r="A80" s="121">
        <v>970429</v>
      </c>
      <c r="B80" s="142">
        <v>888</v>
      </c>
      <c r="C80" s="145">
        <v>53.66</v>
      </c>
      <c r="D80" s="142">
        <v>497</v>
      </c>
      <c r="E80" s="145">
        <v>30.03</v>
      </c>
      <c r="F80" s="117">
        <v>1654.8</v>
      </c>
      <c r="G80" s="145">
        <v>210</v>
      </c>
      <c r="H80" s="145">
        <v>12.69</v>
      </c>
      <c r="I80" s="115">
        <v>391</v>
      </c>
      <c r="J80" s="116">
        <v>-3788</v>
      </c>
      <c r="K80" s="115">
        <v>26.5</v>
      </c>
      <c r="L80" s="122">
        <v>-3.8E-3</v>
      </c>
    </row>
    <row r="81" spans="1:15" ht="15.05" thickBot="1" x14ac:dyDescent="0.35">
      <c r="A81" s="123">
        <v>970430</v>
      </c>
      <c r="B81" s="144">
        <v>592</v>
      </c>
      <c r="C81" s="146">
        <v>44.56</v>
      </c>
      <c r="D81" s="144">
        <v>790</v>
      </c>
      <c r="E81" s="146">
        <v>59.47</v>
      </c>
      <c r="F81" s="125">
        <v>1328.5070000000001</v>
      </c>
      <c r="G81" s="146">
        <v>217</v>
      </c>
      <c r="H81" s="146">
        <v>16.329999999999998</v>
      </c>
      <c r="I81" s="124">
        <v>-198</v>
      </c>
      <c r="J81" s="126">
        <v>-3986</v>
      </c>
      <c r="K81" s="124">
        <v>26.4</v>
      </c>
      <c r="L81" s="127">
        <v>-3.8E-3</v>
      </c>
    </row>
    <row r="82" spans="1:15" ht="15.05" thickBot="1" x14ac:dyDescent="0.35">
      <c r="A82" s="128" t="s">
        <v>1030</v>
      </c>
      <c r="B82" s="129">
        <f>SUM(B4:B81)</f>
        <v>19207</v>
      </c>
      <c r="C82" s="130">
        <f>B82/F82*100</f>
        <v>35.316327891078686</v>
      </c>
      <c r="D82" s="129">
        <f>SUM(D4:D81)</f>
        <v>23193</v>
      </c>
      <c r="E82" s="130">
        <f>D82/F82*100</f>
        <v>42.645472628613945</v>
      </c>
      <c r="F82" s="131">
        <f>SUM(F4:F81)</f>
        <v>54385.608999999997</v>
      </c>
      <c r="G82" s="129">
        <f>SUM(G4:G81)</f>
        <v>4083</v>
      </c>
      <c r="H82" s="131">
        <f>G82/F82*100</f>
        <v>7.507500743441156</v>
      </c>
      <c r="I82" s="129">
        <f>SUM(I4:I81)</f>
        <v>-3986</v>
      </c>
      <c r="J82" s="129"/>
      <c r="K82" s="129"/>
      <c r="L82" s="132"/>
    </row>
    <row r="83" spans="1:15" ht="51.05" customHeight="1" x14ac:dyDescent="0.3">
      <c r="A83" s="230" t="s">
        <v>1128</v>
      </c>
      <c r="B83" s="230"/>
      <c r="C83" s="230"/>
      <c r="D83" s="230"/>
      <c r="E83" s="230"/>
      <c r="F83" s="230"/>
      <c r="G83" s="230"/>
      <c r="H83" s="230"/>
      <c r="I83" s="230"/>
      <c r="J83" s="230"/>
      <c r="K83" s="230"/>
      <c r="L83" s="230"/>
      <c r="M83" s="141"/>
      <c r="N83" s="141"/>
      <c r="O83" s="141"/>
    </row>
    <row r="84" spans="1:15" x14ac:dyDescent="0.3">
      <c r="A84" s="231" t="s">
        <v>1032</v>
      </c>
      <c r="B84" s="231"/>
      <c r="C84" s="231"/>
      <c r="D84" s="231"/>
      <c r="E84" s="231"/>
      <c r="F84" s="231"/>
      <c r="G84" s="231"/>
      <c r="H84" s="231"/>
      <c r="I84" s="231"/>
      <c r="J84" s="231"/>
      <c r="K84" s="231"/>
      <c r="L84" s="231"/>
    </row>
    <row r="85" spans="1:15" x14ac:dyDescent="0.3">
      <c r="A85" s="231" t="s">
        <v>1034</v>
      </c>
      <c r="B85" s="231"/>
      <c r="C85" s="231"/>
      <c r="D85" s="231"/>
      <c r="E85" s="231"/>
      <c r="F85" s="231"/>
      <c r="G85" s="231"/>
      <c r="H85" s="231"/>
      <c r="I85" s="231"/>
      <c r="J85" s="231"/>
      <c r="K85" s="231"/>
      <c r="L85" s="231"/>
    </row>
  </sheetData>
  <autoFilter ref="A3:O84"/>
  <mergeCells count="8">
    <mergeCell ref="A1:L1"/>
    <mergeCell ref="A83:L83"/>
    <mergeCell ref="A84:L84"/>
    <mergeCell ref="A85:L85"/>
    <mergeCell ref="A2:A3"/>
    <mergeCell ref="B2:E2"/>
    <mergeCell ref="G2:H2"/>
    <mergeCell ref="K2:L2"/>
  </mergeCells>
  <phoneticPr fontId="3" type="noConversion"/>
  <pageMargins left="0.45" right="0.4" top="0.53" bottom="0.81" header="0.25" footer="0.5"/>
  <pageSetup paperSize="9" scale="82" fitToHeight="9" orientation="portrait" r:id="rId1"/>
  <headerFooter alignWithMargins="0">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69"/>
  <sheetViews>
    <sheetView zoomScale="75" workbookViewId="0">
      <selection activeCell="T355" sqref="T355"/>
    </sheetView>
  </sheetViews>
  <sheetFormatPr defaultColWidth="8.796875" defaultRowHeight="15.6" x14ac:dyDescent="0.3"/>
  <cols>
    <col min="1" max="1" width="10.59765625" style="27" bestFit="1" customWidth="1"/>
    <col min="2" max="2" width="16.19921875" style="27" bestFit="1" customWidth="1"/>
    <col min="3" max="3" width="10.59765625" style="27" bestFit="1" customWidth="1"/>
    <col min="4" max="4" width="8.296875" style="27" bestFit="1" customWidth="1"/>
    <col min="5" max="5" width="6" style="27" bestFit="1" customWidth="1"/>
    <col min="6" max="6" width="10" style="27" bestFit="1" customWidth="1"/>
    <col min="7" max="7" width="12.8984375" style="27" bestFit="1" customWidth="1"/>
    <col min="8" max="8" width="11.19921875" style="27" bestFit="1" customWidth="1"/>
    <col min="9" max="9" width="12.8984375" style="27" hidden="1" customWidth="1"/>
    <col min="10" max="10" width="6" style="27" bestFit="1" customWidth="1"/>
    <col min="11" max="11" width="10" style="27" bestFit="1" customWidth="1"/>
    <col min="12" max="12" width="12.8984375" style="27" bestFit="1" customWidth="1"/>
    <col min="13" max="13" width="10.3984375" style="27" bestFit="1" customWidth="1"/>
    <col min="14" max="14" width="12.8984375" style="27" hidden="1" customWidth="1"/>
    <col min="15" max="15" width="12.8984375" style="27" bestFit="1" customWidth="1"/>
    <col min="16" max="16384" width="8.796875" style="27"/>
  </cols>
  <sheetData>
    <row r="1" spans="1:15" x14ac:dyDescent="0.3">
      <c r="A1" s="237" t="s">
        <v>1091</v>
      </c>
      <c r="B1" s="237"/>
      <c r="C1" s="237"/>
      <c r="D1" s="237"/>
      <c r="E1" s="237"/>
      <c r="F1" s="237"/>
      <c r="G1" s="237"/>
      <c r="H1" s="237"/>
      <c r="I1" s="237"/>
      <c r="J1" s="237"/>
      <c r="K1" s="237"/>
      <c r="L1" s="237"/>
      <c r="M1" s="237"/>
      <c r="N1" s="237"/>
      <c r="O1" s="237"/>
    </row>
    <row r="2" spans="1:15" x14ac:dyDescent="0.3">
      <c r="A2" s="176" t="s">
        <v>502</v>
      </c>
      <c r="B2" s="176" t="s">
        <v>503</v>
      </c>
      <c r="C2" s="176" t="s">
        <v>504</v>
      </c>
      <c r="D2" s="176" t="s">
        <v>505</v>
      </c>
      <c r="E2" s="238" t="s">
        <v>500</v>
      </c>
      <c r="F2" s="238"/>
      <c r="G2" s="238"/>
      <c r="H2" s="238"/>
      <c r="I2" s="71"/>
      <c r="J2" s="238" t="s">
        <v>501</v>
      </c>
      <c r="K2" s="238"/>
      <c r="L2" s="238"/>
      <c r="M2" s="238"/>
      <c r="N2" s="71"/>
      <c r="O2" s="176" t="s">
        <v>511</v>
      </c>
    </row>
    <row r="3" spans="1:15" s="68" customFormat="1" x14ac:dyDescent="0.3">
      <c r="A3" s="177"/>
      <c r="B3" s="177"/>
      <c r="C3" s="177"/>
      <c r="D3" s="177"/>
      <c r="E3" s="35" t="s">
        <v>506</v>
      </c>
      <c r="F3" s="35" t="s">
        <v>507</v>
      </c>
      <c r="G3" s="35" t="s">
        <v>508</v>
      </c>
      <c r="H3" s="35" t="s">
        <v>509</v>
      </c>
      <c r="I3" s="35" t="s">
        <v>510</v>
      </c>
      <c r="J3" s="35" t="s">
        <v>506</v>
      </c>
      <c r="K3" s="35" t="s">
        <v>507</v>
      </c>
      <c r="L3" s="35" t="s">
        <v>508</v>
      </c>
      <c r="M3" s="35" t="s">
        <v>509</v>
      </c>
      <c r="N3" s="35" t="s">
        <v>510</v>
      </c>
      <c r="O3" s="177"/>
    </row>
    <row r="4" spans="1:15" x14ac:dyDescent="0.3">
      <c r="A4" s="35">
        <v>970103</v>
      </c>
      <c r="B4" s="35">
        <v>12285154</v>
      </c>
      <c r="C4" s="35">
        <v>31</v>
      </c>
      <c r="D4" s="35">
        <v>20.95</v>
      </c>
      <c r="E4" s="72" t="s">
        <v>512</v>
      </c>
      <c r="F4" s="35">
        <v>47821</v>
      </c>
      <c r="G4" s="39" t="s">
        <v>10</v>
      </c>
      <c r="H4" s="35">
        <v>12264233</v>
      </c>
      <c r="I4" s="72" t="s">
        <v>513</v>
      </c>
      <c r="J4" s="72" t="s">
        <v>514</v>
      </c>
      <c r="K4" s="35">
        <v>48516</v>
      </c>
      <c r="L4" s="39" t="s">
        <v>33</v>
      </c>
      <c r="M4" s="35">
        <v>12282932</v>
      </c>
      <c r="N4" s="72" t="s">
        <v>515</v>
      </c>
      <c r="O4" s="35">
        <v>654</v>
      </c>
    </row>
    <row r="5" spans="1:15" x14ac:dyDescent="0.3">
      <c r="A5" s="35"/>
      <c r="B5" s="35" t="s">
        <v>516</v>
      </c>
      <c r="C5" s="35">
        <v>31</v>
      </c>
      <c r="D5" s="35"/>
      <c r="E5" s="35"/>
      <c r="F5" s="35"/>
      <c r="G5" s="35"/>
      <c r="H5" s="35"/>
      <c r="I5" s="35"/>
      <c r="J5" s="35"/>
      <c r="K5" s="35"/>
      <c r="L5" s="35"/>
      <c r="M5" s="35"/>
      <c r="N5" s="35"/>
      <c r="O5" s="73">
        <v>4.7399999999999998E-2</v>
      </c>
    </row>
    <row r="6" spans="1:15" x14ac:dyDescent="0.3">
      <c r="A6" s="35">
        <v>970104</v>
      </c>
      <c r="B6" s="35">
        <v>9431340</v>
      </c>
      <c r="C6" s="35">
        <v>1</v>
      </c>
      <c r="D6" s="35">
        <v>21.65</v>
      </c>
      <c r="E6" s="72" t="s">
        <v>517</v>
      </c>
      <c r="F6" s="35">
        <v>8017578</v>
      </c>
      <c r="G6" s="39" t="s">
        <v>6</v>
      </c>
      <c r="H6" s="35">
        <v>9404294</v>
      </c>
      <c r="I6" s="72" t="s">
        <v>518</v>
      </c>
      <c r="J6" s="72" t="s">
        <v>512</v>
      </c>
      <c r="K6" s="35">
        <v>47821</v>
      </c>
      <c r="L6" s="39" t="s">
        <v>10</v>
      </c>
      <c r="M6" s="35">
        <v>9431295</v>
      </c>
      <c r="N6" s="72" t="s">
        <v>519</v>
      </c>
      <c r="O6" s="35">
        <v>867</v>
      </c>
    </row>
    <row r="7" spans="1:15" x14ac:dyDescent="0.3">
      <c r="A7" s="35"/>
      <c r="B7" s="35">
        <v>11492849</v>
      </c>
      <c r="C7" s="35">
        <v>1</v>
      </c>
      <c r="D7" s="35">
        <v>21.5</v>
      </c>
      <c r="E7" s="72" t="s">
        <v>517</v>
      </c>
      <c r="F7" s="35">
        <v>8017578</v>
      </c>
      <c r="G7" s="39" t="s">
        <v>6</v>
      </c>
      <c r="H7" s="35">
        <v>11490701</v>
      </c>
      <c r="I7" s="72" t="s">
        <v>520</v>
      </c>
      <c r="J7" s="72" t="s">
        <v>521</v>
      </c>
      <c r="K7" s="35">
        <v>5693955</v>
      </c>
      <c r="L7" s="39" t="s">
        <v>35</v>
      </c>
      <c r="M7" s="35">
        <v>11015069</v>
      </c>
      <c r="N7" s="72" t="s">
        <v>522</v>
      </c>
      <c r="O7" s="73">
        <v>4.1500000000000002E-2</v>
      </c>
    </row>
    <row r="8" spans="1:15" x14ac:dyDescent="0.3">
      <c r="A8" s="35"/>
      <c r="B8" s="35">
        <v>11495349</v>
      </c>
      <c r="C8" s="35">
        <v>1</v>
      </c>
      <c r="D8" s="35">
        <v>21.65</v>
      </c>
      <c r="E8" s="72" t="s">
        <v>517</v>
      </c>
      <c r="F8" s="35">
        <v>8017578</v>
      </c>
      <c r="G8" s="39" t="s">
        <v>6</v>
      </c>
      <c r="H8" s="35">
        <v>11235365</v>
      </c>
      <c r="I8" s="72" t="s">
        <v>523</v>
      </c>
      <c r="J8" s="72" t="s">
        <v>521</v>
      </c>
      <c r="K8" s="35">
        <v>5693955</v>
      </c>
      <c r="L8" s="39" t="s">
        <v>35</v>
      </c>
      <c r="M8" s="35">
        <v>11494699</v>
      </c>
      <c r="N8" s="72" t="s">
        <v>524</v>
      </c>
      <c r="O8" s="35"/>
    </row>
    <row r="9" spans="1:15" x14ac:dyDescent="0.3">
      <c r="A9" s="35"/>
      <c r="B9" s="35">
        <v>11524849</v>
      </c>
      <c r="C9" s="35">
        <v>1</v>
      </c>
      <c r="D9" s="35">
        <v>21.65</v>
      </c>
      <c r="E9" s="72" t="s">
        <v>517</v>
      </c>
      <c r="F9" s="35">
        <v>8017578</v>
      </c>
      <c r="G9" s="39" t="s">
        <v>6</v>
      </c>
      <c r="H9" s="35">
        <v>11235365</v>
      </c>
      <c r="I9" s="72" t="s">
        <v>523</v>
      </c>
      <c r="J9" s="72" t="s">
        <v>521</v>
      </c>
      <c r="K9" s="35">
        <v>5693955</v>
      </c>
      <c r="L9" s="39" t="s">
        <v>35</v>
      </c>
      <c r="M9" s="35">
        <v>11524455</v>
      </c>
      <c r="N9" s="72" t="s">
        <v>525</v>
      </c>
      <c r="O9" s="35"/>
    </row>
    <row r="10" spans="1:15" x14ac:dyDescent="0.3">
      <c r="A10" s="35"/>
      <c r="B10" s="35">
        <v>11554349</v>
      </c>
      <c r="C10" s="35">
        <v>1</v>
      </c>
      <c r="D10" s="35">
        <v>21.65</v>
      </c>
      <c r="E10" s="72" t="s">
        <v>517</v>
      </c>
      <c r="F10" s="35">
        <v>8017578</v>
      </c>
      <c r="G10" s="39" t="s">
        <v>6</v>
      </c>
      <c r="H10" s="35">
        <v>11235365</v>
      </c>
      <c r="I10" s="72" t="s">
        <v>523</v>
      </c>
      <c r="J10" s="72" t="s">
        <v>521</v>
      </c>
      <c r="K10" s="35">
        <v>5693955</v>
      </c>
      <c r="L10" s="39" t="s">
        <v>35</v>
      </c>
      <c r="M10" s="35">
        <v>11553680</v>
      </c>
      <c r="N10" s="72" t="s">
        <v>526</v>
      </c>
      <c r="O10" s="35"/>
    </row>
    <row r="11" spans="1:15" x14ac:dyDescent="0.3">
      <c r="A11" s="35"/>
      <c r="B11" s="35">
        <v>13174850</v>
      </c>
      <c r="C11" s="35">
        <v>1</v>
      </c>
      <c r="D11" s="35">
        <v>21.5</v>
      </c>
      <c r="E11" s="72" t="s">
        <v>527</v>
      </c>
      <c r="F11" s="35">
        <v>67491</v>
      </c>
      <c r="G11" s="39" t="s">
        <v>22</v>
      </c>
      <c r="H11" s="35">
        <v>13174153</v>
      </c>
      <c r="I11" s="72" t="s">
        <v>528</v>
      </c>
      <c r="J11" s="72" t="s">
        <v>521</v>
      </c>
      <c r="K11" s="35">
        <v>5693955</v>
      </c>
      <c r="L11" s="39" t="s">
        <v>35</v>
      </c>
      <c r="M11" s="35">
        <v>13112121</v>
      </c>
      <c r="N11" s="72" t="s">
        <v>529</v>
      </c>
      <c r="O11" s="35"/>
    </row>
    <row r="12" spans="1:15" x14ac:dyDescent="0.3">
      <c r="A12" s="35"/>
      <c r="B12" s="35">
        <v>13183850</v>
      </c>
      <c r="C12" s="35">
        <v>15</v>
      </c>
      <c r="D12" s="35">
        <v>21.45</v>
      </c>
      <c r="E12" s="72" t="s">
        <v>530</v>
      </c>
      <c r="F12" s="35">
        <v>248004</v>
      </c>
      <c r="G12" s="39" t="s">
        <v>22</v>
      </c>
      <c r="H12" s="35">
        <v>13182144</v>
      </c>
      <c r="I12" s="72" t="s">
        <v>531</v>
      </c>
      <c r="J12" s="72" t="s">
        <v>532</v>
      </c>
      <c r="K12" s="35">
        <v>269764</v>
      </c>
      <c r="L12" s="39" t="s">
        <v>7</v>
      </c>
      <c r="M12" s="35">
        <v>13181232</v>
      </c>
      <c r="N12" s="72" t="s">
        <v>533</v>
      </c>
      <c r="O12" s="35"/>
    </row>
    <row r="13" spans="1:15" x14ac:dyDescent="0.3">
      <c r="A13" s="35"/>
      <c r="B13" s="35">
        <v>13300000</v>
      </c>
      <c r="C13" s="35">
        <v>15</v>
      </c>
      <c r="D13" s="35">
        <v>21.6</v>
      </c>
      <c r="E13" s="72" t="s">
        <v>532</v>
      </c>
      <c r="F13" s="35">
        <v>269764</v>
      </c>
      <c r="G13" s="39" t="s">
        <v>7</v>
      </c>
      <c r="H13" s="35">
        <v>13265323</v>
      </c>
      <c r="I13" s="72" t="s">
        <v>534</v>
      </c>
      <c r="J13" s="72" t="s">
        <v>521</v>
      </c>
      <c r="K13" s="35">
        <v>5693955</v>
      </c>
      <c r="L13" s="39" t="s">
        <v>35</v>
      </c>
      <c r="M13" s="35">
        <v>13264642</v>
      </c>
      <c r="N13" s="72" t="s">
        <v>535</v>
      </c>
      <c r="O13" s="35"/>
    </row>
    <row r="14" spans="1:15" x14ac:dyDescent="0.3">
      <c r="A14" s="35"/>
      <c r="B14" s="35" t="s">
        <v>516</v>
      </c>
      <c r="C14" s="35">
        <v>36</v>
      </c>
      <c r="D14" s="35"/>
      <c r="E14" s="35"/>
      <c r="F14" s="35"/>
      <c r="G14" s="35"/>
      <c r="H14" s="35"/>
      <c r="I14" s="35"/>
      <c r="J14" s="35"/>
      <c r="K14" s="35"/>
      <c r="L14" s="35"/>
      <c r="M14" s="35"/>
      <c r="N14" s="35"/>
      <c r="O14" s="35"/>
    </row>
    <row r="15" spans="1:15" x14ac:dyDescent="0.3">
      <c r="A15" s="35">
        <v>970107</v>
      </c>
      <c r="B15" s="35">
        <v>9092834</v>
      </c>
      <c r="C15" s="35">
        <v>2</v>
      </c>
      <c r="D15" s="35">
        <v>21.5</v>
      </c>
      <c r="E15" s="72" t="s">
        <v>512</v>
      </c>
      <c r="F15" s="35">
        <v>47821</v>
      </c>
      <c r="G15" s="39" t="s">
        <v>10</v>
      </c>
      <c r="H15" s="35">
        <v>9084178</v>
      </c>
      <c r="I15" s="72" t="s">
        <v>536</v>
      </c>
      <c r="J15" s="72" t="s">
        <v>537</v>
      </c>
      <c r="K15" s="35">
        <v>75719</v>
      </c>
      <c r="L15" s="39" t="s">
        <v>24</v>
      </c>
      <c r="M15" s="35">
        <v>9090752</v>
      </c>
      <c r="N15" s="72" t="s">
        <v>538</v>
      </c>
      <c r="O15" s="35">
        <v>974</v>
      </c>
    </row>
    <row r="16" spans="1:15" x14ac:dyDescent="0.3">
      <c r="A16" s="35"/>
      <c r="B16" s="35">
        <v>9092834</v>
      </c>
      <c r="C16" s="35">
        <v>2</v>
      </c>
      <c r="D16" s="35">
        <v>21.5</v>
      </c>
      <c r="E16" s="72" t="s">
        <v>512</v>
      </c>
      <c r="F16" s="35">
        <v>47821</v>
      </c>
      <c r="G16" s="39" t="s">
        <v>10</v>
      </c>
      <c r="H16" s="35">
        <v>9084178</v>
      </c>
      <c r="I16" s="72" t="s">
        <v>536</v>
      </c>
      <c r="J16" s="72" t="s">
        <v>537</v>
      </c>
      <c r="K16" s="35">
        <v>75719</v>
      </c>
      <c r="L16" s="39" t="s">
        <v>24</v>
      </c>
      <c r="M16" s="35">
        <v>9092396</v>
      </c>
      <c r="N16" s="72" t="s">
        <v>539</v>
      </c>
      <c r="O16" s="73">
        <v>1.12E-2</v>
      </c>
    </row>
    <row r="17" spans="1:15" x14ac:dyDescent="0.3">
      <c r="A17" s="35"/>
      <c r="B17" s="35">
        <v>10001838</v>
      </c>
      <c r="C17" s="35">
        <v>1</v>
      </c>
      <c r="D17" s="35">
        <v>21.3</v>
      </c>
      <c r="E17" s="72" t="s">
        <v>540</v>
      </c>
      <c r="F17" s="35">
        <v>158194</v>
      </c>
      <c r="G17" s="39" t="s">
        <v>14</v>
      </c>
      <c r="H17" s="35">
        <v>9595334</v>
      </c>
      <c r="I17" s="72" t="s">
        <v>541</v>
      </c>
      <c r="J17" s="72" t="s">
        <v>517</v>
      </c>
      <c r="K17" s="35">
        <v>8017578</v>
      </c>
      <c r="L17" s="39" t="s">
        <v>6</v>
      </c>
      <c r="M17" s="35">
        <v>10001664</v>
      </c>
      <c r="N17" s="72" t="s">
        <v>542</v>
      </c>
      <c r="O17" s="35"/>
    </row>
    <row r="18" spans="1:15" x14ac:dyDescent="0.3">
      <c r="A18" s="35"/>
      <c r="B18" s="35">
        <v>10410842</v>
      </c>
      <c r="C18" s="35">
        <v>1</v>
      </c>
      <c r="D18" s="35">
        <v>21.35</v>
      </c>
      <c r="E18" s="72" t="s">
        <v>512</v>
      </c>
      <c r="F18" s="35">
        <v>47821</v>
      </c>
      <c r="G18" s="39" t="s">
        <v>10</v>
      </c>
      <c r="H18" s="35">
        <v>10115088</v>
      </c>
      <c r="I18" s="72" t="s">
        <v>543</v>
      </c>
      <c r="J18" s="72" t="s">
        <v>517</v>
      </c>
      <c r="K18" s="35">
        <v>8017578</v>
      </c>
      <c r="L18" s="39" t="s">
        <v>6</v>
      </c>
      <c r="M18" s="35">
        <v>10405603</v>
      </c>
      <c r="N18" s="72" t="s">
        <v>544</v>
      </c>
      <c r="O18" s="35"/>
    </row>
    <row r="19" spans="1:15" x14ac:dyDescent="0.3">
      <c r="A19" s="35"/>
      <c r="B19" s="35">
        <v>10431342</v>
      </c>
      <c r="C19" s="35">
        <v>1</v>
      </c>
      <c r="D19" s="35">
        <v>21.35</v>
      </c>
      <c r="E19" s="72" t="s">
        <v>512</v>
      </c>
      <c r="F19" s="35">
        <v>47821</v>
      </c>
      <c r="G19" s="39" t="s">
        <v>10</v>
      </c>
      <c r="H19" s="35">
        <v>10115088</v>
      </c>
      <c r="I19" s="72" t="s">
        <v>543</v>
      </c>
      <c r="J19" s="72" t="s">
        <v>517</v>
      </c>
      <c r="K19" s="35">
        <v>8017578</v>
      </c>
      <c r="L19" s="39" t="s">
        <v>6</v>
      </c>
      <c r="M19" s="35">
        <v>10430817</v>
      </c>
      <c r="N19" s="72" t="s">
        <v>545</v>
      </c>
      <c r="O19" s="35"/>
    </row>
    <row r="20" spans="1:15" x14ac:dyDescent="0.3">
      <c r="A20" s="35"/>
      <c r="B20" s="35">
        <v>12131344</v>
      </c>
      <c r="C20" s="35">
        <v>1</v>
      </c>
      <c r="D20" s="35">
        <v>21.2</v>
      </c>
      <c r="E20" s="72" t="s">
        <v>521</v>
      </c>
      <c r="F20" s="35">
        <v>5693955</v>
      </c>
      <c r="G20" s="39" t="s">
        <v>35</v>
      </c>
      <c r="H20" s="35">
        <v>12111739</v>
      </c>
      <c r="I20" s="72" t="s">
        <v>546</v>
      </c>
      <c r="J20" s="72" t="s">
        <v>540</v>
      </c>
      <c r="K20" s="35">
        <v>160784</v>
      </c>
      <c r="L20" s="39" t="s">
        <v>6</v>
      </c>
      <c r="M20" s="35">
        <v>12131231</v>
      </c>
      <c r="N20" s="72" t="s">
        <v>547</v>
      </c>
      <c r="O20" s="35"/>
    </row>
    <row r="21" spans="1:15" x14ac:dyDescent="0.3">
      <c r="A21" s="35"/>
      <c r="B21" s="35">
        <v>13022342</v>
      </c>
      <c r="C21" s="35">
        <v>1</v>
      </c>
      <c r="D21" s="35">
        <v>21.2</v>
      </c>
      <c r="E21" s="72" t="s">
        <v>512</v>
      </c>
      <c r="F21" s="35">
        <v>47821</v>
      </c>
      <c r="G21" s="39" t="s">
        <v>10</v>
      </c>
      <c r="H21" s="35">
        <v>12564323</v>
      </c>
      <c r="I21" s="72" t="s">
        <v>548</v>
      </c>
      <c r="J21" s="72" t="s">
        <v>517</v>
      </c>
      <c r="K21" s="35">
        <v>8017578</v>
      </c>
      <c r="L21" s="39" t="s">
        <v>6</v>
      </c>
      <c r="M21" s="35">
        <v>13020681</v>
      </c>
      <c r="N21" s="72" t="s">
        <v>549</v>
      </c>
      <c r="O21" s="35"/>
    </row>
    <row r="22" spans="1:15" x14ac:dyDescent="0.3">
      <c r="A22" s="35"/>
      <c r="B22" s="35">
        <v>13140342</v>
      </c>
      <c r="C22" s="35">
        <v>1</v>
      </c>
      <c r="D22" s="35">
        <v>21.2</v>
      </c>
      <c r="E22" s="72" t="s">
        <v>512</v>
      </c>
      <c r="F22" s="35">
        <v>47821</v>
      </c>
      <c r="G22" s="39" t="s">
        <v>10</v>
      </c>
      <c r="H22" s="35">
        <v>12564323</v>
      </c>
      <c r="I22" s="72" t="s">
        <v>548</v>
      </c>
      <c r="J22" s="72" t="s">
        <v>517</v>
      </c>
      <c r="K22" s="35">
        <v>8017578</v>
      </c>
      <c r="L22" s="39" t="s">
        <v>6</v>
      </c>
      <c r="M22" s="35">
        <v>13135585</v>
      </c>
      <c r="N22" s="72" t="s">
        <v>550</v>
      </c>
      <c r="O22" s="35"/>
    </row>
    <row r="23" spans="1:15" x14ac:dyDescent="0.3">
      <c r="A23" s="35"/>
      <c r="B23" s="35">
        <v>13215842</v>
      </c>
      <c r="C23" s="35">
        <v>1</v>
      </c>
      <c r="D23" s="35">
        <v>21.2</v>
      </c>
      <c r="E23" s="72" t="s">
        <v>512</v>
      </c>
      <c r="F23" s="35">
        <v>47821</v>
      </c>
      <c r="G23" s="39" t="s">
        <v>10</v>
      </c>
      <c r="H23" s="35">
        <v>12564323</v>
      </c>
      <c r="I23" s="72" t="s">
        <v>548</v>
      </c>
      <c r="J23" s="72" t="s">
        <v>517</v>
      </c>
      <c r="K23" s="35">
        <v>8017578</v>
      </c>
      <c r="L23" s="39" t="s">
        <v>6</v>
      </c>
      <c r="M23" s="35">
        <v>13215033</v>
      </c>
      <c r="N23" s="72" t="s">
        <v>551</v>
      </c>
      <c r="O23" s="35"/>
    </row>
    <row r="24" spans="1:15" x14ac:dyDescent="0.3">
      <c r="A24" s="35"/>
      <c r="B24" s="35" t="s">
        <v>516</v>
      </c>
      <c r="C24" s="35">
        <v>11</v>
      </c>
      <c r="D24" s="35"/>
      <c r="E24" s="35"/>
      <c r="F24" s="35"/>
      <c r="G24" s="35"/>
      <c r="H24" s="35"/>
      <c r="I24" s="35"/>
      <c r="J24" s="35"/>
      <c r="K24" s="35"/>
      <c r="L24" s="35"/>
      <c r="M24" s="35"/>
      <c r="N24" s="35"/>
      <c r="O24" s="35"/>
    </row>
    <row r="25" spans="1:15" x14ac:dyDescent="0.3">
      <c r="A25" s="35">
        <v>970109</v>
      </c>
      <c r="B25" s="35">
        <v>11555233</v>
      </c>
      <c r="C25" s="35">
        <v>1</v>
      </c>
      <c r="D25" s="35">
        <v>21.4</v>
      </c>
      <c r="E25" s="72" t="s">
        <v>517</v>
      </c>
      <c r="F25" s="35">
        <v>8017578</v>
      </c>
      <c r="G25" s="39" t="s">
        <v>6</v>
      </c>
      <c r="H25" s="35">
        <v>11553878</v>
      </c>
      <c r="I25" s="72" t="s">
        <v>552</v>
      </c>
      <c r="J25" s="72" t="s">
        <v>512</v>
      </c>
      <c r="K25" s="35">
        <v>47821</v>
      </c>
      <c r="L25" s="39" t="s">
        <v>10</v>
      </c>
      <c r="M25" s="35">
        <v>9190438</v>
      </c>
      <c r="N25" s="72" t="s">
        <v>553</v>
      </c>
      <c r="O25" s="35">
        <v>283</v>
      </c>
    </row>
    <row r="26" spans="1:15" x14ac:dyDescent="0.3">
      <c r="A26" s="35"/>
      <c r="B26" s="35">
        <v>13205232</v>
      </c>
      <c r="C26" s="35">
        <v>2</v>
      </c>
      <c r="D26" s="35">
        <v>21.2</v>
      </c>
      <c r="E26" s="72" t="s">
        <v>517</v>
      </c>
      <c r="F26" s="35">
        <v>8017578</v>
      </c>
      <c r="G26" s="39" t="s">
        <v>6</v>
      </c>
      <c r="H26" s="35">
        <v>13204784</v>
      </c>
      <c r="I26" s="72" t="s">
        <v>554</v>
      </c>
      <c r="J26" s="72" t="s">
        <v>537</v>
      </c>
      <c r="K26" s="35">
        <v>79676</v>
      </c>
      <c r="L26" s="39" t="s">
        <v>17</v>
      </c>
      <c r="M26" s="35">
        <v>8565044</v>
      </c>
      <c r="N26" s="72" t="s">
        <v>555</v>
      </c>
      <c r="O26" s="73">
        <v>1.41E-2</v>
      </c>
    </row>
    <row r="27" spans="1:15" x14ac:dyDescent="0.3">
      <c r="A27" s="35"/>
      <c r="B27" s="35">
        <v>13205232</v>
      </c>
      <c r="C27" s="35">
        <v>1</v>
      </c>
      <c r="D27" s="35">
        <v>21.2</v>
      </c>
      <c r="E27" s="72" t="s">
        <v>517</v>
      </c>
      <c r="F27" s="35">
        <v>8017578</v>
      </c>
      <c r="G27" s="39" t="s">
        <v>6</v>
      </c>
      <c r="H27" s="35">
        <v>13204784</v>
      </c>
      <c r="I27" s="72" t="s">
        <v>554</v>
      </c>
      <c r="J27" s="72" t="s">
        <v>514</v>
      </c>
      <c r="K27" s="35">
        <v>48516</v>
      </c>
      <c r="L27" s="39" t="s">
        <v>33</v>
      </c>
      <c r="M27" s="35">
        <v>8565932</v>
      </c>
      <c r="N27" s="72" t="s">
        <v>556</v>
      </c>
      <c r="O27" s="35"/>
    </row>
    <row r="28" spans="1:15" x14ac:dyDescent="0.3">
      <c r="A28" s="35"/>
      <c r="B28" s="35" t="s">
        <v>516</v>
      </c>
      <c r="C28" s="35">
        <v>4</v>
      </c>
      <c r="D28" s="35"/>
      <c r="E28" s="35"/>
      <c r="F28" s="35"/>
      <c r="G28" s="35"/>
      <c r="H28" s="35"/>
      <c r="I28" s="35"/>
      <c r="J28" s="35"/>
      <c r="K28" s="35"/>
      <c r="L28" s="35"/>
      <c r="M28" s="35"/>
      <c r="N28" s="35"/>
      <c r="O28" s="35"/>
    </row>
    <row r="29" spans="1:15" x14ac:dyDescent="0.3">
      <c r="A29" s="35">
        <v>970110</v>
      </c>
      <c r="B29" s="35">
        <v>13165635</v>
      </c>
      <c r="C29" s="35">
        <v>1</v>
      </c>
      <c r="D29" s="35">
        <v>21.3</v>
      </c>
      <c r="E29" s="72" t="s">
        <v>537</v>
      </c>
      <c r="F29" s="35">
        <v>75722</v>
      </c>
      <c r="G29" s="39" t="s">
        <v>27</v>
      </c>
      <c r="H29" s="35">
        <v>13165325</v>
      </c>
      <c r="I29" s="72" t="s">
        <v>557</v>
      </c>
      <c r="J29" s="72" t="s">
        <v>521</v>
      </c>
      <c r="K29" s="35">
        <v>5693955</v>
      </c>
      <c r="L29" s="39" t="s">
        <v>35</v>
      </c>
      <c r="M29" s="35">
        <v>12170043</v>
      </c>
      <c r="N29" s="72" t="s">
        <v>558</v>
      </c>
      <c r="O29" s="35">
        <v>313</v>
      </c>
    </row>
    <row r="30" spans="1:15" x14ac:dyDescent="0.3">
      <c r="A30" s="35"/>
      <c r="B30" s="35">
        <v>13240134</v>
      </c>
      <c r="C30" s="35">
        <v>1</v>
      </c>
      <c r="D30" s="35">
        <v>21.3</v>
      </c>
      <c r="E30" s="72" t="s">
        <v>517</v>
      </c>
      <c r="F30" s="35">
        <v>8017578</v>
      </c>
      <c r="G30" s="39" t="s">
        <v>6</v>
      </c>
      <c r="H30" s="35">
        <v>13224631</v>
      </c>
      <c r="I30" s="72" t="s">
        <v>559</v>
      </c>
      <c r="J30" s="72" t="s">
        <v>540</v>
      </c>
      <c r="K30" s="35">
        <v>160784</v>
      </c>
      <c r="L30" s="39" t="s">
        <v>6</v>
      </c>
      <c r="M30" s="35">
        <v>13234013</v>
      </c>
      <c r="N30" s="72" t="s">
        <v>560</v>
      </c>
      <c r="O30" s="73">
        <v>1.9099999999999999E-2</v>
      </c>
    </row>
    <row r="31" spans="1:15" x14ac:dyDescent="0.3">
      <c r="A31" s="35"/>
      <c r="B31" s="35">
        <v>13242634</v>
      </c>
      <c r="C31" s="35">
        <v>3</v>
      </c>
      <c r="D31" s="35">
        <v>21.3</v>
      </c>
      <c r="E31" s="72" t="s">
        <v>517</v>
      </c>
      <c r="F31" s="35">
        <v>8017578</v>
      </c>
      <c r="G31" s="39" t="s">
        <v>6</v>
      </c>
      <c r="H31" s="35">
        <v>13224631</v>
      </c>
      <c r="I31" s="72" t="s">
        <v>559</v>
      </c>
      <c r="J31" s="72" t="s">
        <v>540</v>
      </c>
      <c r="K31" s="35">
        <v>160784</v>
      </c>
      <c r="L31" s="39" t="s">
        <v>6</v>
      </c>
      <c r="M31" s="35">
        <v>13240644</v>
      </c>
      <c r="N31" s="72" t="s">
        <v>561</v>
      </c>
      <c r="O31" s="35"/>
    </row>
    <row r="32" spans="1:15" x14ac:dyDescent="0.3">
      <c r="A32" s="35"/>
      <c r="B32" s="35">
        <v>13245134</v>
      </c>
      <c r="C32" s="35">
        <v>1</v>
      </c>
      <c r="D32" s="35">
        <v>21.55</v>
      </c>
      <c r="E32" s="72" t="s">
        <v>517</v>
      </c>
      <c r="F32" s="35">
        <v>8017578</v>
      </c>
      <c r="G32" s="39" t="s">
        <v>6</v>
      </c>
      <c r="H32" s="35">
        <v>13224631</v>
      </c>
      <c r="I32" s="72" t="s">
        <v>559</v>
      </c>
      <c r="J32" s="72" t="s">
        <v>540</v>
      </c>
      <c r="K32" s="35">
        <v>160784</v>
      </c>
      <c r="L32" s="39" t="s">
        <v>6</v>
      </c>
      <c r="M32" s="35">
        <v>13244142</v>
      </c>
      <c r="N32" s="72" t="s">
        <v>562</v>
      </c>
      <c r="O32" s="35"/>
    </row>
    <row r="33" spans="1:15" x14ac:dyDescent="0.3">
      <c r="A33" s="35"/>
      <c r="B33" s="35" t="s">
        <v>516</v>
      </c>
      <c r="C33" s="35">
        <v>6</v>
      </c>
      <c r="D33" s="35"/>
      <c r="E33" s="35"/>
      <c r="F33" s="35"/>
      <c r="G33" s="35"/>
      <c r="H33" s="35"/>
      <c r="I33" s="35"/>
      <c r="J33" s="35"/>
      <c r="K33" s="35"/>
      <c r="L33" s="35"/>
      <c r="M33" s="35"/>
      <c r="N33" s="35"/>
      <c r="O33" s="35"/>
    </row>
    <row r="34" spans="1:15" x14ac:dyDescent="0.3">
      <c r="A34" s="35">
        <v>970111</v>
      </c>
      <c r="B34" s="35">
        <v>10221544</v>
      </c>
      <c r="C34" s="35">
        <v>1</v>
      </c>
      <c r="D34" s="35">
        <v>21.45</v>
      </c>
      <c r="E34" s="72" t="s">
        <v>521</v>
      </c>
      <c r="F34" s="35">
        <v>5693955</v>
      </c>
      <c r="G34" s="39" t="s">
        <v>35</v>
      </c>
      <c r="H34" s="35">
        <v>10211045</v>
      </c>
      <c r="I34" s="72" t="s">
        <v>563</v>
      </c>
      <c r="J34" s="72" t="s">
        <v>540</v>
      </c>
      <c r="K34" s="35">
        <v>160784</v>
      </c>
      <c r="L34" s="39" t="s">
        <v>6</v>
      </c>
      <c r="M34" s="35">
        <v>10220785</v>
      </c>
      <c r="N34" s="72" t="s">
        <v>564</v>
      </c>
      <c r="O34" s="35">
        <v>445</v>
      </c>
    </row>
    <row r="35" spans="1:15" x14ac:dyDescent="0.3">
      <c r="A35" s="35"/>
      <c r="B35" s="35">
        <v>10321543</v>
      </c>
      <c r="C35" s="35">
        <v>1</v>
      </c>
      <c r="D35" s="35">
        <v>21.5</v>
      </c>
      <c r="E35" s="72" t="s">
        <v>512</v>
      </c>
      <c r="F35" s="35">
        <v>47821</v>
      </c>
      <c r="G35" s="39" t="s">
        <v>10</v>
      </c>
      <c r="H35" s="35">
        <v>10310954</v>
      </c>
      <c r="I35" s="72" t="s">
        <v>565</v>
      </c>
      <c r="J35" s="72" t="s">
        <v>540</v>
      </c>
      <c r="K35" s="35">
        <v>160784</v>
      </c>
      <c r="L35" s="39" t="s">
        <v>6</v>
      </c>
      <c r="M35" s="35">
        <v>10320773</v>
      </c>
      <c r="N35" s="72" t="s">
        <v>566</v>
      </c>
      <c r="O35" s="73">
        <v>4.4000000000000003E-3</v>
      </c>
    </row>
    <row r="36" spans="1:15" x14ac:dyDescent="0.3">
      <c r="A36" s="35"/>
      <c r="B36" s="35" t="s">
        <v>516</v>
      </c>
      <c r="C36" s="35">
        <v>2</v>
      </c>
      <c r="D36" s="35"/>
      <c r="E36" s="35"/>
      <c r="F36" s="35"/>
      <c r="G36" s="35"/>
      <c r="H36" s="35"/>
      <c r="I36" s="35"/>
      <c r="J36" s="35"/>
      <c r="K36" s="35"/>
      <c r="L36" s="35"/>
      <c r="M36" s="35"/>
      <c r="N36" s="35"/>
      <c r="O36" s="35"/>
    </row>
    <row r="37" spans="1:15" x14ac:dyDescent="0.3">
      <c r="A37" s="35">
        <v>970114</v>
      </c>
      <c r="B37" s="35">
        <v>9014226</v>
      </c>
      <c r="C37" s="35">
        <v>5</v>
      </c>
      <c r="D37" s="35">
        <v>22</v>
      </c>
      <c r="E37" s="72" t="s">
        <v>540</v>
      </c>
      <c r="F37" s="35">
        <v>160784</v>
      </c>
      <c r="G37" s="39" t="s">
        <v>6</v>
      </c>
      <c r="H37" s="35">
        <v>9003840</v>
      </c>
      <c r="I37" s="72" t="s">
        <v>567</v>
      </c>
      <c r="J37" s="72" t="s">
        <v>537</v>
      </c>
      <c r="K37" s="35">
        <v>79676</v>
      </c>
      <c r="L37" s="39" t="s">
        <v>17</v>
      </c>
      <c r="M37" s="35">
        <v>9011903</v>
      </c>
      <c r="N37" s="72" t="s">
        <v>568</v>
      </c>
      <c r="O37" s="35">
        <v>243</v>
      </c>
    </row>
    <row r="38" spans="1:15" x14ac:dyDescent="0.3">
      <c r="A38" s="35"/>
      <c r="B38" s="35" t="s">
        <v>516</v>
      </c>
      <c r="C38" s="35">
        <v>5</v>
      </c>
      <c r="D38" s="35"/>
      <c r="E38" s="35"/>
      <c r="F38" s="35"/>
      <c r="G38" s="35"/>
      <c r="H38" s="35"/>
      <c r="I38" s="35"/>
      <c r="J38" s="35"/>
      <c r="K38" s="35"/>
      <c r="L38" s="35"/>
      <c r="M38" s="35"/>
      <c r="N38" s="35"/>
      <c r="O38" s="73">
        <v>2.0500000000000001E-2</v>
      </c>
    </row>
    <row r="39" spans="1:15" x14ac:dyDescent="0.3">
      <c r="A39" s="35">
        <v>970115</v>
      </c>
      <c r="B39" s="35">
        <v>9051025</v>
      </c>
      <c r="C39" s="35">
        <v>18</v>
      </c>
      <c r="D39" s="35">
        <v>21.4</v>
      </c>
      <c r="E39" s="72" t="s">
        <v>540</v>
      </c>
      <c r="F39" s="35">
        <v>160784</v>
      </c>
      <c r="G39" s="39" t="s">
        <v>6</v>
      </c>
      <c r="H39" s="35">
        <v>9043689</v>
      </c>
      <c r="I39" s="72" t="s">
        <v>569</v>
      </c>
      <c r="J39" s="72" t="s">
        <v>521</v>
      </c>
      <c r="K39" s="35">
        <v>5693955</v>
      </c>
      <c r="L39" s="39" t="s">
        <v>35</v>
      </c>
      <c r="M39" s="35">
        <v>9045661</v>
      </c>
      <c r="N39" s="72" t="s">
        <v>570</v>
      </c>
      <c r="O39" s="35">
        <v>344</v>
      </c>
    </row>
    <row r="40" spans="1:15" x14ac:dyDescent="0.3">
      <c r="A40" s="35"/>
      <c r="B40" s="35">
        <v>9053526</v>
      </c>
      <c r="C40" s="35">
        <v>2</v>
      </c>
      <c r="D40" s="35">
        <v>21.4</v>
      </c>
      <c r="E40" s="72" t="s">
        <v>540</v>
      </c>
      <c r="F40" s="35">
        <v>160784</v>
      </c>
      <c r="G40" s="39" t="s">
        <v>6</v>
      </c>
      <c r="H40" s="35">
        <v>9043689</v>
      </c>
      <c r="I40" s="72" t="s">
        <v>569</v>
      </c>
      <c r="J40" s="72" t="s">
        <v>521</v>
      </c>
      <c r="K40" s="35">
        <v>5693955</v>
      </c>
      <c r="L40" s="39" t="s">
        <v>35</v>
      </c>
      <c r="M40" s="35">
        <v>9052243</v>
      </c>
      <c r="N40" s="72" t="s">
        <v>571</v>
      </c>
      <c r="O40" s="73">
        <v>0.18310000000000001</v>
      </c>
    </row>
    <row r="41" spans="1:15" x14ac:dyDescent="0.3">
      <c r="A41" s="35"/>
      <c r="B41" s="35">
        <v>9065028</v>
      </c>
      <c r="C41" s="35">
        <v>10</v>
      </c>
      <c r="D41" s="35">
        <v>21.4</v>
      </c>
      <c r="E41" s="72" t="s">
        <v>540</v>
      </c>
      <c r="F41" s="35">
        <v>160784</v>
      </c>
      <c r="G41" s="39" t="s">
        <v>6</v>
      </c>
      <c r="H41" s="35">
        <v>9043689</v>
      </c>
      <c r="I41" s="72" t="s">
        <v>569</v>
      </c>
      <c r="J41" s="72" t="s">
        <v>521</v>
      </c>
      <c r="K41" s="35">
        <v>5693955</v>
      </c>
      <c r="L41" s="39" t="s">
        <v>35</v>
      </c>
      <c r="M41" s="35">
        <v>9063866</v>
      </c>
      <c r="N41" s="72" t="s">
        <v>572</v>
      </c>
      <c r="O41" s="35"/>
    </row>
    <row r="42" spans="1:15" x14ac:dyDescent="0.3">
      <c r="A42" s="35"/>
      <c r="B42" s="35">
        <v>12444540</v>
      </c>
      <c r="C42" s="35">
        <v>2</v>
      </c>
      <c r="D42" s="35">
        <v>21.5</v>
      </c>
      <c r="E42" s="72" t="s">
        <v>537</v>
      </c>
      <c r="F42" s="35">
        <v>75722</v>
      </c>
      <c r="G42" s="39" t="s">
        <v>27</v>
      </c>
      <c r="H42" s="35">
        <v>12444196</v>
      </c>
      <c r="I42" s="72" t="s">
        <v>573</v>
      </c>
      <c r="J42" s="72" t="s">
        <v>532</v>
      </c>
      <c r="K42" s="35">
        <v>269764</v>
      </c>
      <c r="L42" s="39" t="s">
        <v>7</v>
      </c>
      <c r="M42" s="35">
        <v>12420882</v>
      </c>
      <c r="N42" s="72" t="s">
        <v>574</v>
      </c>
      <c r="O42" s="35"/>
    </row>
    <row r="43" spans="1:15" x14ac:dyDescent="0.3">
      <c r="A43" s="35"/>
      <c r="B43" s="35">
        <v>13210039</v>
      </c>
      <c r="C43" s="35">
        <v>10</v>
      </c>
      <c r="D43" s="35">
        <v>21.45</v>
      </c>
      <c r="E43" s="72" t="s">
        <v>540</v>
      </c>
      <c r="F43" s="35">
        <v>160784</v>
      </c>
      <c r="G43" s="39" t="s">
        <v>6</v>
      </c>
      <c r="H43" s="35">
        <v>13204754</v>
      </c>
      <c r="I43" s="72" t="s">
        <v>575</v>
      </c>
      <c r="J43" s="72" t="s">
        <v>532</v>
      </c>
      <c r="K43" s="35">
        <v>269764</v>
      </c>
      <c r="L43" s="39" t="s">
        <v>7</v>
      </c>
      <c r="M43" s="35">
        <v>12421684</v>
      </c>
      <c r="N43" s="72" t="s">
        <v>576</v>
      </c>
      <c r="O43" s="35"/>
    </row>
    <row r="44" spans="1:15" x14ac:dyDescent="0.3">
      <c r="A44" s="35"/>
      <c r="B44" s="35">
        <v>13212541</v>
      </c>
      <c r="C44" s="35">
        <v>1</v>
      </c>
      <c r="D44" s="35">
        <v>21.4</v>
      </c>
      <c r="E44" s="72" t="s">
        <v>540</v>
      </c>
      <c r="F44" s="35">
        <v>160784</v>
      </c>
      <c r="G44" s="39" t="s">
        <v>6</v>
      </c>
      <c r="H44" s="35">
        <v>13211270</v>
      </c>
      <c r="I44" s="72" t="s">
        <v>577</v>
      </c>
      <c r="J44" s="72" t="s">
        <v>512</v>
      </c>
      <c r="K44" s="35">
        <v>47821</v>
      </c>
      <c r="L44" s="39" t="s">
        <v>10</v>
      </c>
      <c r="M44" s="35">
        <v>11145219</v>
      </c>
      <c r="N44" s="72" t="s">
        <v>578</v>
      </c>
      <c r="O44" s="35"/>
    </row>
    <row r="45" spans="1:15" x14ac:dyDescent="0.3">
      <c r="A45" s="35"/>
      <c r="B45" s="35">
        <v>13300000</v>
      </c>
      <c r="C45" s="35">
        <v>3</v>
      </c>
      <c r="D45" s="35">
        <v>21.65</v>
      </c>
      <c r="E45" s="72" t="s">
        <v>532</v>
      </c>
      <c r="F45" s="35">
        <v>269764</v>
      </c>
      <c r="G45" s="39" t="s">
        <v>7</v>
      </c>
      <c r="H45" s="35">
        <v>13250954</v>
      </c>
      <c r="I45" s="72" t="s">
        <v>579</v>
      </c>
      <c r="J45" s="72" t="s">
        <v>527</v>
      </c>
      <c r="K45" s="35">
        <v>67491</v>
      </c>
      <c r="L45" s="39" t="s">
        <v>22</v>
      </c>
      <c r="M45" s="35">
        <v>13270229</v>
      </c>
      <c r="N45" s="72" t="s">
        <v>580</v>
      </c>
      <c r="O45" s="35"/>
    </row>
    <row r="46" spans="1:15" x14ac:dyDescent="0.3">
      <c r="A46" s="35"/>
      <c r="B46" s="35">
        <v>13300000</v>
      </c>
      <c r="C46" s="35">
        <v>5</v>
      </c>
      <c r="D46" s="35">
        <v>21.65</v>
      </c>
      <c r="E46" s="72" t="s">
        <v>532</v>
      </c>
      <c r="F46" s="35">
        <v>269764</v>
      </c>
      <c r="G46" s="39" t="s">
        <v>7</v>
      </c>
      <c r="H46" s="35">
        <v>13250954</v>
      </c>
      <c r="I46" s="72" t="s">
        <v>579</v>
      </c>
      <c r="J46" s="72" t="s">
        <v>527</v>
      </c>
      <c r="K46" s="35">
        <v>67491</v>
      </c>
      <c r="L46" s="39" t="s">
        <v>22</v>
      </c>
      <c r="M46" s="35">
        <v>13243621</v>
      </c>
      <c r="N46" s="72" t="s">
        <v>581</v>
      </c>
      <c r="O46" s="35"/>
    </row>
    <row r="47" spans="1:15" x14ac:dyDescent="0.3">
      <c r="A47" s="35"/>
      <c r="B47" s="35">
        <v>13300000</v>
      </c>
      <c r="C47" s="35">
        <v>10</v>
      </c>
      <c r="D47" s="35">
        <v>21.65</v>
      </c>
      <c r="E47" s="72" t="s">
        <v>532</v>
      </c>
      <c r="F47" s="35">
        <v>269764</v>
      </c>
      <c r="G47" s="39" t="s">
        <v>7</v>
      </c>
      <c r="H47" s="35">
        <v>13250954</v>
      </c>
      <c r="I47" s="72" t="s">
        <v>579</v>
      </c>
      <c r="J47" s="72" t="s">
        <v>527</v>
      </c>
      <c r="K47" s="35">
        <v>67491</v>
      </c>
      <c r="L47" s="39" t="s">
        <v>22</v>
      </c>
      <c r="M47" s="35">
        <v>13265185</v>
      </c>
      <c r="N47" s="72" t="s">
        <v>582</v>
      </c>
      <c r="O47" s="35"/>
    </row>
    <row r="48" spans="1:15" x14ac:dyDescent="0.3">
      <c r="A48" s="35"/>
      <c r="B48" s="35">
        <v>13300000</v>
      </c>
      <c r="C48" s="35">
        <v>2</v>
      </c>
      <c r="D48" s="35">
        <v>21.65</v>
      </c>
      <c r="E48" s="72" t="s">
        <v>532</v>
      </c>
      <c r="F48" s="35">
        <v>269764</v>
      </c>
      <c r="G48" s="39" t="s">
        <v>7</v>
      </c>
      <c r="H48" s="35">
        <v>13250954</v>
      </c>
      <c r="I48" s="72" t="s">
        <v>579</v>
      </c>
      <c r="J48" s="72" t="s">
        <v>512</v>
      </c>
      <c r="K48" s="35">
        <v>47821</v>
      </c>
      <c r="L48" s="39" t="s">
        <v>10</v>
      </c>
      <c r="M48" s="35">
        <v>13243205</v>
      </c>
      <c r="N48" s="72" t="s">
        <v>583</v>
      </c>
      <c r="O48" s="35"/>
    </row>
    <row r="49" spans="1:15" x14ac:dyDescent="0.3">
      <c r="A49" s="35"/>
      <c r="B49" s="35" t="s">
        <v>516</v>
      </c>
      <c r="C49" s="35">
        <v>63</v>
      </c>
      <c r="D49" s="35"/>
      <c r="E49" s="35"/>
      <c r="F49" s="35"/>
      <c r="G49" s="35"/>
      <c r="H49" s="35"/>
      <c r="I49" s="35"/>
      <c r="J49" s="35"/>
      <c r="K49" s="35"/>
      <c r="L49" s="35"/>
      <c r="M49" s="35"/>
      <c r="N49" s="35"/>
      <c r="O49" s="35"/>
    </row>
    <row r="50" spans="1:15" x14ac:dyDescent="0.3">
      <c r="A50" s="35">
        <v>970117</v>
      </c>
      <c r="B50" s="35">
        <v>9035921</v>
      </c>
      <c r="C50" s="35">
        <v>30</v>
      </c>
      <c r="D50" s="35">
        <v>21.8</v>
      </c>
      <c r="E50" s="72" t="s">
        <v>521</v>
      </c>
      <c r="F50" s="35">
        <v>5693955</v>
      </c>
      <c r="G50" s="39" t="s">
        <v>35</v>
      </c>
      <c r="H50" s="35">
        <v>9035219</v>
      </c>
      <c r="I50" s="72" t="s">
        <v>584</v>
      </c>
      <c r="J50" s="72" t="s">
        <v>540</v>
      </c>
      <c r="K50" s="35">
        <v>160784</v>
      </c>
      <c r="L50" s="39" t="s">
        <v>6</v>
      </c>
      <c r="M50" s="35">
        <v>9034889</v>
      </c>
      <c r="N50" s="72" t="s">
        <v>585</v>
      </c>
      <c r="O50" s="35">
        <v>192</v>
      </c>
    </row>
    <row r="51" spans="1:15" x14ac:dyDescent="0.3">
      <c r="A51" s="35"/>
      <c r="B51" s="35">
        <v>13221924</v>
      </c>
      <c r="C51" s="35">
        <v>1</v>
      </c>
      <c r="D51" s="35">
        <v>21.25</v>
      </c>
      <c r="E51" s="72" t="s">
        <v>537</v>
      </c>
      <c r="F51" s="35">
        <v>75722</v>
      </c>
      <c r="G51" s="39" t="s">
        <v>27</v>
      </c>
      <c r="H51" s="35">
        <v>13215625</v>
      </c>
      <c r="I51" s="72" t="s">
        <v>586</v>
      </c>
      <c r="J51" s="72" t="s">
        <v>517</v>
      </c>
      <c r="K51" s="35">
        <v>8017578</v>
      </c>
      <c r="L51" s="39" t="s">
        <v>6</v>
      </c>
      <c r="M51" s="35">
        <v>12513471</v>
      </c>
      <c r="N51" s="72" t="s">
        <v>587</v>
      </c>
      <c r="O51" s="73">
        <v>0.16139999999999999</v>
      </c>
    </row>
    <row r="52" spans="1:15" x14ac:dyDescent="0.3">
      <c r="A52" s="35"/>
      <c r="B52" s="35" t="s">
        <v>516</v>
      </c>
      <c r="C52" s="35">
        <v>31</v>
      </c>
      <c r="D52" s="35"/>
      <c r="E52" s="35"/>
      <c r="F52" s="35"/>
      <c r="G52" s="35"/>
      <c r="H52" s="35"/>
      <c r="I52" s="35"/>
      <c r="J52" s="35"/>
      <c r="K52" s="35"/>
      <c r="L52" s="35"/>
      <c r="M52" s="35"/>
      <c r="N52" s="35"/>
      <c r="O52" s="35"/>
    </row>
    <row r="53" spans="1:15" x14ac:dyDescent="0.3">
      <c r="A53" s="35">
        <v>970118</v>
      </c>
      <c r="B53" s="35">
        <v>13064626</v>
      </c>
      <c r="C53" s="35">
        <v>1</v>
      </c>
      <c r="D53" s="35">
        <v>21.2</v>
      </c>
      <c r="E53" s="72" t="s">
        <v>521</v>
      </c>
      <c r="F53" s="35">
        <v>5693955</v>
      </c>
      <c r="G53" s="39" t="s">
        <v>35</v>
      </c>
      <c r="H53" s="35">
        <v>13062771</v>
      </c>
      <c r="I53" s="72" t="s">
        <v>588</v>
      </c>
      <c r="J53" s="72" t="s">
        <v>537</v>
      </c>
      <c r="K53" s="35">
        <v>79676</v>
      </c>
      <c r="L53" s="39" t="s">
        <v>17</v>
      </c>
      <c r="M53" s="35">
        <v>8562809</v>
      </c>
      <c r="N53" s="72" t="s">
        <v>589</v>
      </c>
      <c r="O53" s="35">
        <v>192</v>
      </c>
    </row>
    <row r="54" spans="1:15" x14ac:dyDescent="0.3">
      <c r="A54" s="35"/>
      <c r="B54" s="35" t="s">
        <v>516</v>
      </c>
      <c r="C54" s="35">
        <v>1</v>
      </c>
      <c r="D54" s="35"/>
      <c r="E54" s="35"/>
      <c r="F54" s="35"/>
      <c r="G54" s="35"/>
      <c r="H54" s="35"/>
      <c r="I54" s="35"/>
      <c r="J54" s="35"/>
      <c r="K54" s="35"/>
      <c r="L54" s="35"/>
      <c r="M54" s="35"/>
      <c r="N54" s="35"/>
      <c r="O54" s="73">
        <v>5.1999999999999998E-3</v>
      </c>
    </row>
    <row r="55" spans="1:15" x14ac:dyDescent="0.3">
      <c r="A55" s="35">
        <v>970121</v>
      </c>
      <c r="B55" s="35">
        <v>11261512</v>
      </c>
      <c r="C55" s="35">
        <v>99</v>
      </c>
      <c r="D55" s="35">
        <v>21.45</v>
      </c>
      <c r="E55" s="72" t="s">
        <v>590</v>
      </c>
      <c r="F55" s="35">
        <v>150908</v>
      </c>
      <c r="G55" s="39" t="s">
        <v>41</v>
      </c>
      <c r="H55" s="35">
        <v>11252921</v>
      </c>
      <c r="I55" s="72" t="s">
        <v>591</v>
      </c>
      <c r="J55" s="72" t="s">
        <v>590</v>
      </c>
      <c r="K55" s="35">
        <v>150089</v>
      </c>
      <c r="L55" s="39" t="s">
        <v>28</v>
      </c>
      <c r="M55" s="35">
        <v>11260426</v>
      </c>
      <c r="N55" s="72" t="s">
        <v>592</v>
      </c>
      <c r="O55" s="35">
        <v>899</v>
      </c>
    </row>
    <row r="56" spans="1:15" x14ac:dyDescent="0.3">
      <c r="A56" s="35"/>
      <c r="B56" s="35">
        <v>11273012</v>
      </c>
      <c r="C56" s="35">
        <v>99</v>
      </c>
      <c r="D56" s="35">
        <v>21.45</v>
      </c>
      <c r="E56" s="72" t="s">
        <v>590</v>
      </c>
      <c r="F56" s="35">
        <v>150908</v>
      </c>
      <c r="G56" s="39" t="s">
        <v>41</v>
      </c>
      <c r="H56" s="35">
        <v>11265773</v>
      </c>
      <c r="I56" s="72" t="s">
        <v>593</v>
      </c>
      <c r="J56" s="72" t="s">
        <v>590</v>
      </c>
      <c r="K56" s="35">
        <v>150089</v>
      </c>
      <c r="L56" s="39" t="s">
        <v>28</v>
      </c>
      <c r="M56" s="35">
        <v>11271452</v>
      </c>
      <c r="N56" s="72" t="s">
        <v>594</v>
      </c>
      <c r="O56" s="73">
        <v>0.71850000000000003</v>
      </c>
    </row>
    <row r="57" spans="1:15" x14ac:dyDescent="0.3">
      <c r="A57" s="35"/>
      <c r="B57" s="35">
        <v>11273012</v>
      </c>
      <c r="C57" s="35">
        <v>1</v>
      </c>
      <c r="D57" s="35">
        <v>21.45</v>
      </c>
      <c r="E57" s="72" t="s">
        <v>590</v>
      </c>
      <c r="F57" s="35">
        <v>150908</v>
      </c>
      <c r="G57" s="39" t="s">
        <v>41</v>
      </c>
      <c r="H57" s="35">
        <v>11252921</v>
      </c>
      <c r="I57" s="72" t="s">
        <v>591</v>
      </c>
      <c r="J57" s="72" t="s">
        <v>590</v>
      </c>
      <c r="K57" s="35">
        <v>150089</v>
      </c>
      <c r="L57" s="39" t="s">
        <v>28</v>
      </c>
      <c r="M57" s="35">
        <v>11271452</v>
      </c>
      <c r="N57" s="72" t="s">
        <v>594</v>
      </c>
      <c r="O57" s="35"/>
    </row>
    <row r="58" spans="1:15" x14ac:dyDescent="0.3">
      <c r="A58" s="35"/>
      <c r="B58" s="35">
        <v>11291012</v>
      </c>
      <c r="C58" s="35">
        <v>99</v>
      </c>
      <c r="D58" s="35">
        <v>21.45</v>
      </c>
      <c r="E58" s="72" t="s">
        <v>590</v>
      </c>
      <c r="F58" s="35">
        <v>150908</v>
      </c>
      <c r="G58" s="39" t="s">
        <v>41</v>
      </c>
      <c r="H58" s="35">
        <v>11283612</v>
      </c>
      <c r="I58" s="72" t="s">
        <v>595</v>
      </c>
      <c r="J58" s="72" t="s">
        <v>590</v>
      </c>
      <c r="K58" s="35">
        <v>150089</v>
      </c>
      <c r="L58" s="39" t="s">
        <v>28</v>
      </c>
      <c r="M58" s="35">
        <v>11285375</v>
      </c>
      <c r="N58" s="72" t="s">
        <v>596</v>
      </c>
      <c r="O58" s="35"/>
    </row>
    <row r="59" spans="1:15" x14ac:dyDescent="0.3">
      <c r="A59" s="35"/>
      <c r="B59" s="35">
        <v>11300012</v>
      </c>
      <c r="C59" s="35">
        <v>1</v>
      </c>
      <c r="D59" s="35">
        <v>21.45</v>
      </c>
      <c r="E59" s="72" t="s">
        <v>590</v>
      </c>
      <c r="F59" s="35">
        <v>150908</v>
      </c>
      <c r="G59" s="39" t="s">
        <v>41</v>
      </c>
      <c r="H59" s="35">
        <v>11295102</v>
      </c>
      <c r="I59" s="72" t="s">
        <v>597</v>
      </c>
      <c r="J59" s="72" t="s">
        <v>590</v>
      </c>
      <c r="K59" s="35">
        <v>150089</v>
      </c>
      <c r="L59" s="39" t="s">
        <v>28</v>
      </c>
      <c r="M59" s="35">
        <v>11285375</v>
      </c>
      <c r="N59" s="72" t="s">
        <v>596</v>
      </c>
      <c r="O59" s="35"/>
    </row>
    <row r="60" spans="1:15" x14ac:dyDescent="0.3">
      <c r="A60" s="35"/>
      <c r="B60" s="35">
        <v>11302512</v>
      </c>
      <c r="C60" s="35">
        <v>91</v>
      </c>
      <c r="D60" s="35">
        <v>21.45</v>
      </c>
      <c r="E60" s="72" t="s">
        <v>590</v>
      </c>
      <c r="F60" s="35">
        <v>150908</v>
      </c>
      <c r="G60" s="39" t="s">
        <v>41</v>
      </c>
      <c r="H60" s="35">
        <v>11295102</v>
      </c>
      <c r="I60" s="72" t="s">
        <v>597</v>
      </c>
      <c r="J60" s="72" t="s">
        <v>590</v>
      </c>
      <c r="K60" s="35">
        <v>150089</v>
      </c>
      <c r="L60" s="39" t="s">
        <v>28</v>
      </c>
      <c r="M60" s="35">
        <v>11301181</v>
      </c>
      <c r="N60" s="72" t="s">
        <v>598</v>
      </c>
      <c r="O60" s="35"/>
    </row>
    <row r="61" spans="1:15" x14ac:dyDescent="0.3">
      <c r="A61" s="35"/>
      <c r="B61" s="35">
        <v>11311512</v>
      </c>
      <c r="C61" s="35">
        <v>4</v>
      </c>
      <c r="D61" s="35">
        <v>21.6</v>
      </c>
      <c r="E61" s="72" t="s">
        <v>521</v>
      </c>
      <c r="F61" s="35">
        <v>5693955</v>
      </c>
      <c r="G61" s="39" t="s">
        <v>35</v>
      </c>
      <c r="H61" s="35">
        <v>11305056</v>
      </c>
      <c r="I61" s="72" t="s">
        <v>599</v>
      </c>
      <c r="J61" s="72" t="s">
        <v>517</v>
      </c>
      <c r="K61" s="35">
        <v>8017578</v>
      </c>
      <c r="L61" s="39" t="s">
        <v>6</v>
      </c>
      <c r="M61" s="35">
        <v>11305890</v>
      </c>
      <c r="N61" s="72" t="s">
        <v>600</v>
      </c>
      <c r="O61" s="35"/>
    </row>
    <row r="62" spans="1:15" x14ac:dyDescent="0.3">
      <c r="A62" s="35"/>
      <c r="B62" s="35">
        <v>11320512</v>
      </c>
      <c r="C62" s="35">
        <v>6</v>
      </c>
      <c r="D62" s="35">
        <v>21.45</v>
      </c>
      <c r="E62" s="72" t="s">
        <v>512</v>
      </c>
      <c r="F62" s="35">
        <v>47821</v>
      </c>
      <c r="G62" s="39" t="s">
        <v>10</v>
      </c>
      <c r="H62" s="35">
        <v>11314439</v>
      </c>
      <c r="I62" s="72" t="s">
        <v>601</v>
      </c>
      <c r="J62" s="72" t="s">
        <v>590</v>
      </c>
      <c r="K62" s="35">
        <v>150089</v>
      </c>
      <c r="L62" s="39" t="s">
        <v>28</v>
      </c>
      <c r="M62" s="35">
        <v>11301181</v>
      </c>
      <c r="N62" s="72" t="s">
        <v>598</v>
      </c>
      <c r="O62" s="35"/>
    </row>
    <row r="63" spans="1:15" x14ac:dyDescent="0.3">
      <c r="A63" s="35"/>
      <c r="B63" s="35">
        <v>11443512</v>
      </c>
      <c r="C63" s="35">
        <v>3</v>
      </c>
      <c r="D63" s="35">
        <v>21.45</v>
      </c>
      <c r="E63" s="72" t="s">
        <v>512</v>
      </c>
      <c r="F63" s="35">
        <v>47821</v>
      </c>
      <c r="G63" s="39" t="s">
        <v>10</v>
      </c>
      <c r="H63" s="35">
        <v>11443508</v>
      </c>
      <c r="I63" s="72" t="s">
        <v>602</v>
      </c>
      <c r="J63" s="72" t="s">
        <v>590</v>
      </c>
      <c r="K63" s="35">
        <v>150089</v>
      </c>
      <c r="L63" s="39" t="s">
        <v>28</v>
      </c>
      <c r="M63" s="35">
        <v>11301181</v>
      </c>
      <c r="N63" s="72" t="s">
        <v>598</v>
      </c>
      <c r="O63" s="35"/>
    </row>
    <row r="64" spans="1:15" x14ac:dyDescent="0.3">
      <c r="A64" s="35"/>
      <c r="B64" s="35">
        <v>11475513</v>
      </c>
      <c r="C64" s="35">
        <v>100</v>
      </c>
      <c r="D64" s="35">
        <v>21.5</v>
      </c>
      <c r="E64" s="72" t="s">
        <v>590</v>
      </c>
      <c r="F64" s="35">
        <v>150908</v>
      </c>
      <c r="G64" s="39" t="s">
        <v>41</v>
      </c>
      <c r="H64" s="35">
        <v>11473001</v>
      </c>
      <c r="I64" s="72" t="s">
        <v>603</v>
      </c>
      <c r="J64" s="72" t="s">
        <v>590</v>
      </c>
      <c r="K64" s="35">
        <v>150089</v>
      </c>
      <c r="L64" s="39" t="s">
        <v>28</v>
      </c>
      <c r="M64" s="35">
        <v>11474321</v>
      </c>
      <c r="N64" s="72" t="s">
        <v>604</v>
      </c>
      <c r="O64" s="35"/>
    </row>
    <row r="65" spans="1:15" x14ac:dyDescent="0.3">
      <c r="A65" s="35"/>
      <c r="B65" s="35">
        <v>11500013</v>
      </c>
      <c r="C65" s="35">
        <v>140</v>
      </c>
      <c r="D65" s="35">
        <v>21.5</v>
      </c>
      <c r="E65" s="72" t="s">
        <v>590</v>
      </c>
      <c r="F65" s="35">
        <v>150908</v>
      </c>
      <c r="G65" s="39" t="s">
        <v>41</v>
      </c>
      <c r="H65" s="35">
        <v>11494911</v>
      </c>
      <c r="I65" s="72" t="s">
        <v>605</v>
      </c>
      <c r="J65" s="72" t="s">
        <v>590</v>
      </c>
      <c r="K65" s="35">
        <v>150089</v>
      </c>
      <c r="L65" s="39" t="s">
        <v>28</v>
      </c>
      <c r="M65" s="35">
        <v>11495684</v>
      </c>
      <c r="N65" s="72" t="s">
        <v>606</v>
      </c>
      <c r="O65" s="35"/>
    </row>
    <row r="66" spans="1:15" x14ac:dyDescent="0.3">
      <c r="A66" s="35"/>
      <c r="B66" s="35">
        <v>12125512</v>
      </c>
      <c r="C66" s="35">
        <v>2</v>
      </c>
      <c r="D66" s="35">
        <v>21.5</v>
      </c>
      <c r="E66" s="72" t="s">
        <v>590</v>
      </c>
      <c r="F66" s="35">
        <v>150908</v>
      </c>
      <c r="G66" s="39" t="s">
        <v>41</v>
      </c>
      <c r="H66" s="35">
        <v>11494911</v>
      </c>
      <c r="I66" s="72" t="s">
        <v>605</v>
      </c>
      <c r="J66" s="72" t="s">
        <v>540</v>
      </c>
      <c r="K66" s="35">
        <v>160784</v>
      </c>
      <c r="L66" s="39" t="s">
        <v>6</v>
      </c>
      <c r="M66" s="35">
        <v>12123526</v>
      </c>
      <c r="N66" s="72" t="s">
        <v>607</v>
      </c>
      <c r="O66" s="35"/>
    </row>
    <row r="67" spans="1:15" x14ac:dyDescent="0.3">
      <c r="A67" s="35"/>
      <c r="B67" s="35">
        <v>13232019</v>
      </c>
      <c r="C67" s="35">
        <v>1</v>
      </c>
      <c r="D67" s="35">
        <v>21.3</v>
      </c>
      <c r="E67" s="72" t="s">
        <v>517</v>
      </c>
      <c r="F67" s="35">
        <v>8017578</v>
      </c>
      <c r="G67" s="39" t="s">
        <v>6</v>
      </c>
      <c r="H67" s="35">
        <v>13225584</v>
      </c>
      <c r="I67" s="72" t="s">
        <v>608</v>
      </c>
      <c r="J67" s="72" t="s">
        <v>537</v>
      </c>
      <c r="K67" s="35">
        <v>79676</v>
      </c>
      <c r="L67" s="39" t="s">
        <v>17</v>
      </c>
      <c r="M67" s="35">
        <v>11101992</v>
      </c>
      <c r="N67" s="72" t="s">
        <v>609</v>
      </c>
      <c r="O67" s="35"/>
    </row>
    <row r="68" spans="1:15" x14ac:dyDescent="0.3">
      <c r="A68" s="35"/>
      <c r="B68" s="35" t="s">
        <v>516</v>
      </c>
      <c r="C68" s="35">
        <v>646</v>
      </c>
      <c r="D68" s="35"/>
      <c r="E68" s="35"/>
      <c r="F68" s="35"/>
      <c r="G68" s="35"/>
      <c r="H68" s="35"/>
      <c r="I68" s="35"/>
      <c r="J68" s="35"/>
      <c r="K68" s="35"/>
      <c r="L68" s="35"/>
      <c r="M68" s="35"/>
      <c r="N68" s="35"/>
      <c r="O68" s="35"/>
    </row>
    <row r="69" spans="1:15" x14ac:dyDescent="0.3">
      <c r="A69" s="35">
        <v>970122</v>
      </c>
      <c r="B69" s="35">
        <v>12405225</v>
      </c>
      <c r="C69" s="35">
        <v>3</v>
      </c>
      <c r="D69" s="35">
        <v>20.100000000000001</v>
      </c>
      <c r="E69" s="72" t="s">
        <v>540</v>
      </c>
      <c r="F69" s="35">
        <v>160784</v>
      </c>
      <c r="G69" s="39" t="s">
        <v>6</v>
      </c>
      <c r="H69" s="35">
        <v>12404306</v>
      </c>
      <c r="I69" s="72" t="s">
        <v>610</v>
      </c>
      <c r="J69" s="72" t="s">
        <v>611</v>
      </c>
      <c r="K69" s="35">
        <v>12708</v>
      </c>
      <c r="L69" s="39" t="s">
        <v>30</v>
      </c>
      <c r="M69" s="35">
        <v>9285015</v>
      </c>
      <c r="N69" s="72" t="s">
        <v>612</v>
      </c>
      <c r="O69" s="35">
        <v>295</v>
      </c>
    </row>
    <row r="70" spans="1:15" x14ac:dyDescent="0.3">
      <c r="A70" s="35"/>
      <c r="B70" s="35" t="s">
        <v>516</v>
      </c>
      <c r="C70" s="35">
        <v>3</v>
      </c>
      <c r="D70" s="35"/>
      <c r="E70" s="35"/>
      <c r="F70" s="35"/>
      <c r="G70" s="35"/>
      <c r="H70" s="35"/>
      <c r="I70" s="35"/>
      <c r="J70" s="35"/>
      <c r="K70" s="35"/>
      <c r="L70" s="35"/>
      <c r="M70" s="35"/>
      <c r="N70" s="35"/>
      <c r="O70" s="73">
        <v>1.01E-2</v>
      </c>
    </row>
    <row r="71" spans="1:15" x14ac:dyDescent="0.3">
      <c r="A71" s="35">
        <v>970123</v>
      </c>
      <c r="B71" s="35">
        <v>9053129</v>
      </c>
      <c r="C71" s="35">
        <v>104</v>
      </c>
      <c r="D71" s="35">
        <v>21.6</v>
      </c>
      <c r="E71" s="72" t="s">
        <v>517</v>
      </c>
      <c r="F71" s="35">
        <v>8017578</v>
      </c>
      <c r="G71" s="39" t="s">
        <v>6</v>
      </c>
      <c r="H71" s="35">
        <v>9044553</v>
      </c>
      <c r="I71" s="72" t="s">
        <v>613</v>
      </c>
      <c r="J71" s="72" t="s">
        <v>514</v>
      </c>
      <c r="K71" s="35">
        <v>48516</v>
      </c>
      <c r="L71" s="39" t="s">
        <v>33</v>
      </c>
      <c r="M71" s="35">
        <v>9051778</v>
      </c>
      <c r="N71" s="72" t="s">
        <v>614</v>
      </c>
      <c r="O71" s="35">
        <v>258</v>
      </c>
    </row>
    <row r="72" spans="1:15" x14ac:dyDescent="0.3">
      <c r="A72" s="35"/>
      <c r="B72" s="35">
        <v>12455634</v>
      </c>
      <c r="C72" s="35">
        <v>1</v>
      </c>
      <c r="D72" s="35">
        <v>21.1</v>
      </c>
      <c r="E72" s="72" t="s">
        <v>517</v>
      </c>
      <c r="F72" s="35">
        <v>8017578</v>
      </c>
      <c r="G72" s="39" t="s">
        <v>6</v>
      </c>
      <c r="H72" s="35">
        <v>12453721</v>
      </c>
      <c r="I72" s="72" t="s">
        <v>615</v>
      </c>
      <c r="J72" s="72" t="s">
        <v>514</v>
      </c>
      <c r="K72" s="35">
        <v>48516</v>
      </c>
      <c r="L72" s="39" t="s">
        <v>33</v>
      </c>
      <c r="M72" s="35">
        <v>8572563</v>
      </c>
      <c r="N72" s="72" t="s">
        <v>556</v>
      </c>
      <c r="O72" s="73">
        <v>0.4108</v>
      </c>
    </row>
    <row r="73" spans="1:15" x14ac:dyDescent="0.3">
      <c r="A73" s="35"/>
      <c r="B73" s="35">
        <v>13235133</v>
      </c>
      <c r="C73" s="35">
        <v>1</v>
      </c>
      <c r="D73" s="35">
        <v>21.05</v>
      </c>
      <c r="E73" s="72" t="s">
        <v>517</v>
      </c>
      <c r="F73" s="35">
        <v>8017578</v>
      </c>
      <c r="G73" s="39" t="s">
        <v>6</v>
      </c>
      <c r="H73" s="35">
        <v>13233428</v>
      </c>
      <c r="I73" s="72" t="s">
        <v>616</v>
      </c>
      <c r="J73" s="72" t="s">
        <v>540</v>
      </c>
      <c r="K73" s="35">
        <v>160784</v>
      </c>
      <c r="L73" s="39" t="s">
        <v>6</v>
      </c>
      <c r="M73" s="35">
        <v>9334965</v>
      </c>
      <c r="N73" s="72" t="s">
        <v>617</v>
      </c>
      <c r="O73" s="35"/>
    </row>
    <row r="74" spans="1:15" x14ac:dyDescent="0.3">
      <c r="A74" s="35"/>
      <c r="B74" s="35" t="s">
        <v>516</v>
      </c>
      <c r="C74" s="35">
        <v>106</v>
      </c>
      <c r="D74" s="35"/>
      <c r="E74" s="35"/>
      <c r="F74" s="35"/>
      <c r="G74" s="35"/>
      <c r="H74" s="35"/>
      <c r="I74" s="35"/>
      <c r="J74" s="35"/>
      <c r="K74" s="35"/>
      <c r="L74" s="35"/>
      <c r="M74" s="35"/>
      <c r="N74" s="35"/>
      <c r="O74" s="35"/>
    </row>
    <row r="75" spans="1:15" x14ac:dyDescent="0.3">
      <c r="A75" s="35">
        <v>970124</v>
      </c>
      <c r="B75" s="35">
        <v>10363333</v>
      </c>
      <c r="C75" s="35">
        <v>34</v>
      </c>
      <c r="D75" s="35">
        <v>21.25</v>
      </c>
      <c r="E75" s="72" t="s">
        <v>517</v>
      </c>
      <c r="F75" s="35">
        <v>8017578</v>
      </c>
      <c r="G75" s="39" t="s">
        <v>6</v>
      </c>
      <c r="H75" s="35">
        <v>10343112</v>
      </c>
      <c r="I75" s="72" t="s">
        <v>618</v>
      </c>
      <c r="J75" s="72" t="s">
        <v>521</v>
      </c>
      <c r="K75" s="35">
        <v>5693955</v>
      </c>
      <c r="L75" s="39" t="s">
        <v>35</v>
      </c>
      <c r="M75" s="35">
        <v>10362035</v>
      </c>
      <c r="N75" s="72" t="s">
        <v>619</v>
      </c>
      <c r="O75" s="35">
        <v>205.26300000000001</v>
      </c>
    </row>
    <row r="76" spans="1:15" x14ac:dyDescent="0.3">
      <c r="A76" s="35"/>
      <c r="B76" s="35" t="s">
        <v>516</v>
      </c>
      <c r="C76" s="35">
        <v>34</v>
      </c>
      <c r="D76" s="35"/>
      <c r="E76" s="35"/>
      <c r="F76" s="35"/>
      <c r="G76" s="35"/>
      <c r="H76" s="35"/>
      <c r="I76" s="35"/>
      <c r="J76" s="35"/>
      <c r="K76" s="35"/>
      <c r="L76" s="35"/>
      <c r="M76" s="35"/>
      <c r="N76" s="35"/>
      <c r="O76" s="73">
        <v>0.1656</v>
      </c>
    </row>
    <row r="77" spans="1:15" x14ac:dyDescent="0.3">
      <c r="A77" s="35">
        <v>970125</v>
      </c>
      <c r="B77" s="35">
        <v>9034725</v>
      </c>
      <c r="C77" s="35">
        <v>14</v>
      </c>
      <c r="D77" s="35">
        <v>21.3</v>
      </c>
      <c r="E77" s="72" t="s">
        <v>620</v>
      </c>
      <c r="F77" s="35">
        <v>74644</v>
      </c>
      <c r="G77" s="39" t="s">
        <v>31</v>
      </c>
      <c r="H77" s="35">
        <v>9032653</v>
      </c>
      <c r="I77" s="72" t="s">
        <v>621</v>
      </c>
      <c r="J77" s="72" t="s">
        <v>517</v>
      </c>
      <c r="K77" s="35">
        <v>8017578</v>
      </c>
      <c r="L77" s="39" t="s">
        <v>6</v>
      </c>
      <c r="M77" s="35">
        <v>8570386</v>
      </c>
      <c r="N77" s="72" t="s">
        <v>622</v>
      </c>
      <c r="O77" s="35">
        <v>815</v>
      </c>
    </row>
    <row r="78" spans="1:15" x14ac:dyDescent="0.3">
      <c r="A78" s="35"/>
      <c r="B78" s="35">
        <v>9132225</v>
      </c>
      <c r="C78" s="35">
        <v>1</v>
      </c>
      <c r="D78" s="35">
        <v>21.35</v>
      </c>
      <c r="E78" s="72" t="s">
        <v>620</v>
      </c>
      <c r="F78" s="35">
        <v>74644</v>
      </c>
      <c r="G78" s="39" t="s">
        <v>31</v>
      </c>
      <c r="H78" s="35">
        <v>9042558</v>
      </c>
      <c r="I78" s="72" t="s">
        <v>623</v>
      </c>
      <c r="J78" s="72" t="s">
        <v>537</v>
      </c>
      <c r="K78" s="35">
        <v>79676</v>
      </c>
      <c r="L78" s="39" t="s">
        <v>17</v>
      </c>
      <c r="M78" s="35">
        <v>9131406</v>
      </c>
      <c r="N78" s="72" t="s">
        <v>624</v>
      </c>
      <c r="O78" s="73">
        <v>3.0599999999999999E-2</v>
      </c>
    </row>
    <row r="79" spans="1:15" x14ac:dyDescent="0.3">
      <c r="A79" s="35"/>
      <c r="B79" s="35">
        <v>9132225</v>
      </c>
      <c r="C79" s="35">
        <v>4</v>
      </c>
      <c r="D79" s="35">
        <v>21.35</v>
      </c>
      <c r="E79" s="72" t="s">
        <v>620</v>
      </c>
      <c r="F79" s="35">
        <v>74644</v>
      </c>
      <c r="G79" s="39" t="s">
        <v>31</v>
      </c>
      <c r="H79" s="35">
        <v>9045686</v>
      </c>
      <c r="I79" s="72" t="s">
        <v>625</v>
      </c>
      <c r="J79" s="72" t="s">
        <v>537</v>
      </c>
      <c r="K79" s="35">
        <v>79676</v>
      </c>
      <c r="L79" s="39" t="s">
        <v>17</v>
      </c>
      <c r="M79" s="35">
        <v>9131406</v>
      </c>
      <c r="N79" s="72" t="s">
        <v>624</v>
      </c>
      <c r="O79" s="35"/>
    </row>
    <row r="80" spans="1:15" x14ac:dyDescent="0.3">
      <c r="A80" s="35"/>
      <c r="B80" s="35">
        <v>13125730</v>
      </c>
      <c r="C80" s="35">
        <v>1</v>
      </c>
      <c r="D80" s="35">
        <v>21.15</v>
      </c>
      <c r="E80" s="72" t="s">
        <v>626</v>
      </c>
      <c r="F80" s="35">
        <v>1330215</v>
      </c>
      <c r="G80" s="39" t="s">
        <v>35</v>
      </c>
      <c r="H80" s="35">
        <v>13123441</v>
      </c>
      <c r="I80" s="72" t="s">
        <v>627</v>
      </c>
      <c r="J80" s="72" t="s">
        <v>514</v>
      </c>
      <c r="K80" s="35">
        <v>48516</v>
      </c>
      <c r="L80" s="39" t="s">
        <v>33</v>
      </c>
      <c r="M80" s="35">
        <v>8575761</v>
      </c>
      <c r="N80" s="72" t="s">
        <v>628</v>
      </c>
      <c r="O80" s="35"/>
    </row>
    <row r="81" spans="1:15" x14ac:dyDescent="0.3">
      <c r="A81" s="35"/>
      <c r="B81" s="35">
        <v>13214229</v>
      </c>
      <c r="C81" s="35">
        <v>1</v>
      </c>
      <c r="D81" s="35">
        <v>21.15</v>
      </c>
      <c r="E81" s="72" t="s">
        <v>626</v>
      </c>
      <c r="F81" s="35">
        <v>1330215</v>
      </c>
      <c r="G81" s="39" t="s">
        <v>35</v>
      </c>
      <c r="H81" s="35">
        <v>13213192</v>
      </c>
      <c r="I81" s="72" t="s">
        <v>629</v>
      </c>
      <c r="J81" s="72" t="s">
        <v>537</v>
      </c>
      <c r="K81" s="35">
        <v>79676</v>
      </c>
      <c r="L81" s="39" t="s">
        <v>17</v>
      </c>
      <c r="M81" s="35">
        <v>13132412</v>
      </c>
      <c r="N81" s="72" t="s">
        <v>630</v>
      </c>
      <c r="O81" s="35"/>
    </row>
    <row r="82" spans="1:15" x14ac:dyDescent="0.3">
      <c r="A82" s="35"/>
      <c r="B82" s="35">
        <v>13241229</v>
      </c>
      <c r="C82" s="35">
        <v>1</v>
      </c>
      <c r="D82" s="35">
        <v>21.1</v>
      </c>
      <c r="E82" s="72" t="s">
        <v>512</v>
      </c>
      <c r="F82" s="35">
        <v>47821</v>
      </c>
      <c r="G82" s="39" t="s">
        <v>10</v>
      </c>
      <c r="H82" s="35">
        <v>13235819</v>
      </c>
      <c r="I82" s="72" t="s">
        <v>631</v>
      </c>
      <c r="J82" s="72" t="s">
        <v>537</v>
      </c>
      <c r="K82" s="35">
        <v>79676</v>
      </c>
      <c r="L82" s="39" t="s">
        <v>17</v>
      </c>
      <c r="M82" s="35">
        <v>13232368</v>
      </c>
      <c r="N82" s="72" t="s">
        <v>632</v>
      </c>
      <c r="O82" s="35"/>
    </row>
    <row r="83" spans="1:15" x14ac:dyDescent="0.3">
      <c r="A83" s="35"/>
      <c r="B83" s="35">
        <v>13241229</v>
      </c>
      <c r="C83" s="35">
        <v>1</v>
      </c>
      <c r="D83" s="35">
        <v>21.1</v>
      </c>
      <c r="E83" s="72" t="s">
        <v>512</v>
      </c>
      <c r="F83" s="35">
        <v>47821</v>
      </c>
      <c r="G83" s="39" t="s">
        <v>10</v>
      </c>
      <c r="H83" s="35">
        <v>13235819</v>
      </c>
      <c r="I83" s="72" t="s">
        <v>631</v>
      </c>
      <c r="J83" s="72" t="s">
        <v>537</v>
      </c>
      <c r="K83" s="35">
        <v>79676</v>
      </c>
      <c r="L83" s="39" t="s">
        <v>17</v>
      </c>
      <c r="M83" s="35">
        <v>13231945</v>
      </c>
      <c r="N83" s="72" t="s">
        <v>633</v>
      </c>
      <c r="O83" s="35"/>
    </row>
    <row r="84" spans="1:15" x14ac:dyDescent="0.3">
      <c r="A84" s="35"/>
      <c r="B84" s="35">
        <v>13241229</v>
      </c>
      <c r="C84" s="35">
        <v>2</v>
      </c>
      <c r="D84" s="35">
        <v>21.1</v>
      </c>
      <c r="E84" s="72" t="s">
        <v>512</v>
      </c>
      <c r="F84" s="35">
        <v>47821</v>
      </c>
      <c r="G84" s="39" t="s">
        <v>10</v>
      </c>
      <c r="H84" s="35">
        <v>13235819</v>
      </c>
      <c r="I84" s="72" t="s">
        <v>631</v>
      </c>
      <c r="J84" s="72" t="s">
        <v>517</v>
      </c>
      <c r="K84" s="35">
        <v>8017578</v>
      </c>
      <c r="L84" s="39" t="s">
        <v>6</v>
      </c>
      <c r="M84" s="35">
        <v>13230875</v>
      </c>
      <c r="N84" s="72" t="s">
        <v>634</v>
      </c>
      <c r="O84" s="35"/>
    </row>
    <row r="85" spans="1:15" x14ac:dyDescent="0.3">
      <c r="A85" s="35"/>
      <c r="B85" s="35" t="s">
        <v>516</v>
      </c>
      <c r="C85" s="35">
        <v>25</v>
      </c>
      <c r="D85" s="35"/>
      <c r="E85" s="35"/>
      <c r="F85" s="35"/>
      <c r="G85" s="35"/>
      <c r="H85" s="35"/>
      <c r="I85" s="35"/>
      <c r="J85" s="35"/>
      <c r="K85" s="35"/>
      <c r="L85" s="35"/>
      <c r="M85" s="35"/>
      <c r="N85" s="35"/>
      <c r="O85" s="35"/>
    </row>
    <row r="86" spans="1:15" x14ac:dyDescent="0.3">
      <c r="A86" s="35">
        <v>970129</v>
      </c>
      <c r="B86" s="35">
        <v>11432824</v>
      </c>
      <c r="C86" s="35">
        <v>1</v>
      </c>
      <c r="D86" s="35">
        <v>21.3</v>
      </c>
      <c r="E86" s="72" t="s">
        <v>514</v>
      </c>
      <c r="F86" s="35">
        <v>42088</v>
      </c>
      <c r="G86" s="39" t="s">
        <v>32</v>
      </c>
      <c r="H86" s="35">
        <v>9320452</v>
      </c>
      <c r="I86" s="72" t="s">
        <v>635</v>
      </c>
      <c r="J86" s="72" t="s">
        <v>517</v>
      </c>
      <c r="K86" s="35">
        <v>8017578</v>
      </c>
      <c r="L86" s="39" t="s">
        <v>6</v>
      </c>
      <c r="M86" s="35">
        <v>11432701</v>
      </c>
      <c r="N86" s="72" t="s">
        <v>636</v>
      </c>
      <c r="O86" s="35">
        <v>86</v>
      </c>
    </row>
    <row r="87" spans="1:15" x14ac:dyDescent="0.3">
      <c r="A87" s="35"/>
      <c r="B87" s="35">
        <v>11532824</v>
      </c>
      <c r="C87" s="35">
        <v>1</v>
      </c>
      <c r="D87" s="35">
        <v>21.3</v>
      </c>
      <c r="E87" s="72" t="s">
        <v>514</v>
      </c>
      <c r="F87" s="35">
        <v>42088</v>
      </c>
      <c r="G87" s="39" t="s">
        <v>32</v>
      </c>
      <c r="H87" s="35">
        <v>9320452</v>
      </c>
      <c r="I87" s="72" t="s">
        <v>635</v>
      </c>
      <c r="J87" s="72" t="s">
        <v>540</v>
      </c>
      <c r="K87" s="35">
        <v>160784</v>
      </c>
      <c r="L87" s="39" t="s">
        <v>6</v>
      </c>
      <c r="M87" s="35">
        <v>11530635</v>
      </c>
      <c r="N87" s="72" t="s">
        <v>637</v>
      </c>
      <c r="O87" s="73">
        <v>8.1299999999999997E-2</v>
      </c>
    </row>
    <row r="88" spans="1:15" x14ac:dyDescent="0.3">
      <c r="A88" s="35"/>
      <c r="B88" s="35">
        <v>12282823</v>
      </c>
      <c r="C88" s="35">
        <v>1</v>
      </c>
      <c r="D88" s="35">
        <v>21.1</v>
      </c>
      <c r="E88" s="72" t="s">
        <v>540</v>
      </c>
      <c r="F88" s="35">
        <v>160784</v>
      </c>
      <c r="G88" s="39" t="s">
        <v>6</v>
      </c>
      <c r="H88" s="35">
        <v>12281917</v>
      </c>
      <c r="I88" s="72" t="s">
        <v>638</v>
      </c>
      <c r="J88" s="72" t="s">
        <v>517</v>
      </c>
      <c r="K88" s="35">
        <v>8017578</v>
      </c>
      <c r="L88" s="39" t="s">
        <v>6</v>
      </c>
      <c r="M88" s="35">
        <v>11535953</v>
      </c>
      <c r="N88" s="72" t="s">
        <v>639</v>
      </c>
      <c r="O88" s="35"/>
    </row>
    <row r="89" spans="1:15" x14ac:dyDescent="0.3">
      <c r="A89" s="35"/>
      <c r="B89" s="35">
        <v>12282823</v>
      </c>
      <c r="C89" s="35">
        <v>1</v>
      </c>
      <c r="D89" s="35">
        <v>21.1</v>
      </c>
      <c r="E89" s="72" t="s">
        <v>540</v>
      </c>
      <c r="F89" s="35">
        <v>160784</v>
      </c>
      <c r="G89" s="39" t="s">
        <v>6</v>
      </c>
      <c r="H89" s="35">
        <v>12281917</v>
      </c>
      <c r="I89" s="72" t="s">
        <v>638</v>
      </c>
      <c r="J89" s="72" t="s">
        <v>514</v>
      </c>
      <c r="K89" s="35">
        <v>48516</v>
      </c>
      <c r="L89" s="39" t="s">
        <v>33</v>
      </c>
      <c r="M89" s="35">
        <v>8561192</v>
      </c>
      <c r="N89" s="72" t="s">
        <v>640</v>
      </c>
      <c r="O89" s="35"/>
    </row>
    <row r="90" spans="1:15" x14ac:dyDescent="0.3">
      <c r="A90" s="35"/>
      <c r="B90" s="35">
        <v>12291823</v>
      </c>
      <c r="C90" s="35">
        <v>1</v>
      </c>
      <c r="D90" s="35">
        <v>21.3</v>
      </c>
      <c r="E90" s="72" t="s">
        <v>514</v>
      </c>
      <c r="F90" s="35">
        <v>42088</v>
      </c>
      <c r="G90" s="39" t="s">
        <v>32</v>
      </c>
      <c r="H90" s="35">
        <v>9320452</v>
      </c>
      <c r="I90" s="72" t="s">
        <v>635</v>
      </c>
      <c r="J90" s="72" t="s">
        <v>537</v>
      </c>
      <c r="K90" s="35">
        <v>79676</v>
      </c>
      <c r="L90" s="39" t="s">
        <v>17</v>
      </c>
      <c r="M90" s="35">
        <v>12285409</v>
      </c>
      <c r="N90" s="72" t="s">
        <v>641</v>
      </c>
      <c r="O90" s="35"/>
    </row>
    <row r="91" spans="1:15" x14ac:dyDescent="0.3">
      <c r="A91" s="35"/>
      <c r="B91" s="35">
        <v>13123826</v>
      </c>
      <c r="C91" s="35">
        <v>1</v>
      </c>
      <c r="D91" s="35">
        <v>21.1</v>
      </c>
      <c r="E91" s="72" t="s">
        <v>537</v>
      </c>
      <c r="F91" s="35">
        <v>75735</v>
      </c>
      <c r="G91" s="39" t="s">
        <v>22</v>
      </c>
      <c r="H91" s="35">
        <v>13121769</v>
      </c>
      <c r="I91" s="72" t="s">
        <v>642</v>
      </c>
      <c r="J91" s="72" t="s">
        <v>517</v>
      </c>
      <c r="K91" s="35">
        <v>8017578</v>
      </c>
      <c r="L91" s="39" t="s">
        <v>6</v>
      </c>
      <c r="M91" s="35">
        <v>12295036</v>
      </c>
      <c r="N91" s="72" t="s">
        <v>643</v>
      </c>
      <c r="O91" s="35"/>
    </row>
    <row r="92" spans="1:15" x14ac:dyDescent="0.3">
      <c r="A92" s="35"/>
      <c r="B92" s="35">
        <v>13123826</v>
      </c>
      <c r="C92" s="35">
        <v>1</v>
      </c>
      <c r="D92" s="35">
        <v>21.1</v>
      </c>
      <c r="E92" s="72" t="s">
        <v>537</v>
      </c>
      <c r="F92" s="35">
        <v>75735</v>
      </c>
      <c r="G92" s="39" t="s">
        <v>22</v>
      </c>
      <c r="H92" s="35">
        <v>13121769</v>
      </c>
      <c r="I92" s="72" t="s">
        <v>642</v>
      </c>
      <c r="J92" s="72" t="s">
        <v>517</v>
      </c>
      <c r="K92" s="35">
        <v>8017578</v>
      </c>
      <c r="L92" s="39" t="s">
        <v>6</v>
      </c>
      <c r="M92" s="35">
        <v>12315060</v>
      </c>
      <c r="N92" s="72" t="s">
        <v>644</v>
      </c>
      <c r="O92" s="35"/>
    </row>
    <row r="93" spans="1:15" x14ac:dyDescent="0.3">
      <c r="A93" s="35"/>
      <c r="B93" s="35" t="s">
        <v>516</v>
      </c>
      <c r="C93" s="35">
        <v>7</v>
      </c>
      <c r="D93" s="35"/>
      <c r="E93" s="35"/>
      <c r="F93" s="35"/>
      <c r="G93" s="35"/>
      <c r="H93" s="35"/>
      <c r="I93" s="35"/>
      <c r="J93" s="35"/>
      <c r="K93" s="35"/>
      <c r="L93" s="35"/>
      <c r="M93" s="35"/>
      <c r="N93" s="35"/>
      <c r="O93" s="35"/>
    </row>
    <row r="94" spans="1:15" x14ac:dyDescent="0.3">
      <c r="A94" s="35">
        <v>970130</v>
      </c>
      <c r="B94" s="35">
        <v>9001409</v>
      </c>
      <c r="C94" s="35">
        <v>10</v>
      </c>
      <c r="D94" s="35">
        <v>21.25</v>
      </c>
      <c r="E94" s="72" t="s">
        <v>514</v>
      </c>
      <c r="F94" s="35">
        <v>42088</v>
      </c>
      <c r="G94" s="39" t="s">
        <v>32</v>
      </c>
      <c r="H94" s="35">
        <v>8310437</v>
      </c>
      <c r="I94" s="72" t="s">
        <v>645</v>
      </c>
      <c r="J94" s="72" t="s">
        <v>517</v>
      </c>
      <c r="K94" s="35">
        <v>8017578</v>
      </c>
      <c r="L94" s="39" t="s">
        <v>6</v>
      </c>
      <c r="M94" s="35">
        <v>8555839</v>
      </c>
      <c r="N94" s="72" t="s">
        <v>646</v>
      </c>
      <c r="O94" s="35">
        <v>220</v>
      </c>
    </row>
    <row r="95" spans="1:15" x14ac:dyDescent="0.3">
      <c r="A95" s="35"/>
      <c r="B95" s="35" t="s">
        <v>516</v>
      </c>
      <c r="C95" s="35">
        <v>10</v>
      </c>
      <c r="D95" s="35"/>
      <c r="E95" s="35"/>
      <c r="F95" s="35"/>
      <c r="G95" s="35"/>
      <c r="H95" s="35"/>
      <c r="I95" s="35"/>
      <c r="J95" s="35"/>
      <c r="K95" s="35"/>
      <c r="L95" s="35"/>
      <c r="M95" s="35"/>
      <c r="N95" s="35"/>
      <c r="O95" s="73">
        <v>4.5400000000000003E-2</v>
      </c>
    </row>
    <row r="96" spans="1:15" x14ac:dyDescent="0.3">
      <c r="A96" s="35">
        <v>970131</v>
      </c>
      <c r="B96" s="35">
        <v>9001813</v>
      </c>
      <c r="C96" s="35">
        <v>8</v>
      </c>
      <c r="D96" s="35">
        <v>21.1</v>
      </c>
      <c r="E96" s="72" t="s">
        <v>537</v>
      </c>
      <c r="F96" s="35">
        <v>79676</v>
      </c>
      <c r="G96" s="39" t="s">
        <v>17</v>
      </c>
      <c r="H96" s="35">
        <v>8563722</v>
      </c>
      <c r="I96" s="72" t="s">
        <v>647</v>
      </c>
      <c r="J96" s="72" t="s">
        <v>517</v>
      </c>
      <c r="K96" s="35">
        <v>8017578</v>
      </c>
      <c r="L96" s="39" t="s">
        <v>6</v>
      </c>
      <c r="M96" s="35">
        <v>8560898</v>
      </c>
      <c r="N96" s="72" t="s">
        <v>646</v>
      </c>
      <c r="O96" s="35">
        <v>281</v>
      </c>
    </row>
    <row r="97" spans="1:15" x14ac:dyDescent="0.3">
      <c r="A97" s="35"/>
      <c r="B97" s="35">
        <v>9001813</v>
      </c>
      <c r="C97" s="35">
        <v>2</v>
      </c>
      <c r="D97" s="35">
        <v>21.1</v>
      </c>
      <c r="E97" s="72" t="s">
        <v>537</v>
      </c>
      <c r="F97" s="35">
        <v>79676</v>
      </c>
      <c r="G97" s="39" t="s">
        <v>17</v>
      </c>
      <c r="H97" s="35">
        <v>8563722</v>
      </c>
      <c r="I97" s="72" t="s">
        <v>647</v>
      </c>
      <c r="J97" s="72" t="s">
        <v>648</v>
      </c>
      <c r="K97" s="35">
        <v>38190</v>
      </c>
      <c r="L97" s="39" t="s">
        <v>24</v>
      </c>
      <c r="M97" s="35">
        <v>8562791</v>
      </c>
      <c r="N97" s="72" t="s">
        <v>649</v>
      </c>
      <c r="O97" s="73">
        <v>3.5499999999999997E-2</v>
      </c>
    </row>
    <row r="98" spans="1:15" x14ac:dyDescent="0.3">
      <c r="A98" s="35"/>
      <c r="B98" s="35" t="s">
        <v>516</v>
      </c>
      <c r="C98" s="35">
        <v>10</v>
      </c>
      <c r="D98" s="35"/>
      <c r="E98" s="35"/>
      <c r="F98" s="35"/>
      <c r="G98" s="35"/>
      <c r="H98" s="35"/>
      <c r="I98" s="35"/>
      <c r="J98" s="35"/>
      <c r="K98" s="35"/>
      <c r="L98" s="35"/>
      <c r="M98" s="35"/>
      <c r="N98" s="35"/>
      <c r="O98" s="35"/>
    </row>
    <row r="99" spans="1:15" x14ac:dyDescent="0.3">
      <c r="A99" s="35">
        <v>970201</v>
      </c>
      <c r="B99" s="35">
        <v>9000809</v>
      </c>
      <c r="C99" s="35">
        <v>2</v>
      </c>
      <c r="D99" s="35">
        <v>21.3</v>
      </c>
      <c r="E99" s="72" t="s">
        <v>514</v>
      </c>
      <c r="F99" s="35">
        <v>42088</v>
      </c>
      <c r="G99" s="39" t="s">
        <v>32</v>
      </c>
      <c r="H99" s="35">
        <v>8393998</v>
      </c>
      <c r="I99" s="72" t="s">
        <v>650</v>
      </c>
      <c r="J99" s="72" t="s">
        <v>648</v>
      </c>
      <c r="K99" s="35">
        <v>38190</v>
      </c>
      <c r="L99" s="39" t="s">
        <v>24</v>
      </c>
      <c r="M99" s="35">
        <v>8561242</v>
      </c>
      <c r="N99" s="72" t="s">
        <v>649</v>
      </c>
      <c r="O99" s="35">
        <v>476</v>
      </c>
    </row>
    <row r="100" spans="1:15" x14ac:dyDescent="0.3">
      <c r="A100" s="35"/>
      <c r="B100" s="35">
        <v>9000809</v>
      </c>
      <c r="C100" s="35">
        <v>5</v>
      </c>
      <c r="D100" s="35">
        <v>21.3</v>
      </c>
      <c r="E100" s="72" t="s">
        <v>514</v>
      </c>
      <c r="F100" s="35">
        <v>42088</v>
      </c>
      <c r="G100" s="39" t="s">
        <v>32</v>
      </c>
      <c r="H100" s="35">
        <v>8393998</v>
      </c>
      <c r="I100" s="72" t="s">
        <v>650</v>
      </c>
      <c r="J100" s="72" t="s">
        <v>517</v>
      </c>
      <c r="K100" s="35">
        <v>8017578</v>
      </c>
      <c r="L100" s="39" t="s">
        <v>6</v>
      </c>
      <c r="M100" s="35">
        <v>8554553</v>
      </c>
      <c r="N100" s="72" t="s">
        <v>646</v>
      </c>
      <c r="O100" s="73">
        <v>1.47E-2</v>
      </c>
    </row>
    <row r="101" spans="1:15" x14ac:dyDescent="0.3">
      <c r="A101" s="35"/>
      <c r="B101" s="35" t="s">
        <v>516</v>
      </c>
      <c r="C101" s="35">
        <v>7</v>
      </c>
      <c r="D101" s="35"/>
      <c r="E101" s="35"/>
      <c r="F101" s="35"/>
      <c r="G101" s="35"/>
      <c r="H101" s="35"/>
      <c r="I101" s="35"/>
      <c r="J101" s="35"/>
      <c r="K101" s="35"/>
      <c r="L101" s="35"/>
      <c r="M101" s="35"/>
      <c r="N101" s="35"/>
      <c r="O101" s="35"/>
    </row>
    <row r="102" spans="1:15" x14ac:dyDescent="0.3">
      <c r="A102" s="35">
        <v>970215</v>
      </c>
      <c r="B102" s="35">
        <v>13300000</v>
      </c>
      <c r="C102" s="35">
        <v>5</v>
      </c>
      <c r="D102" s="35">
        <v>20.85</v>
      </c>
      <c r="E102" s="72" t="s">
        <v>532</v>
      </c>
      <c r="F102" s="35">
        <v>269764</v>
      </c>
      <c r="G102" s="39" t="s">
        <v>7</v>
      </c>
      <c r="H102" s="35">
        <v>13252811</v>
      </c>
      <c r="I102" s="72" t="s">
        <v>651</v>
      </c>
      <c r="J102" s="72" t="s">
        <v>517</v>
      </c>
      <c r="K102" s="35">
        <v>8017578</v>
      </c>
      <c r="L102" s="39" t="s">
        <v>6</v>
      </c>
      <c r="M102" s="35">
        <v>13264041</v>
      </c>
      <c r="N102" s="72" t="s">
        <v>652</v>
      </c>
      <c r="O102" s="35">
        <v>202.303</v>
      </c>
    </row>
    <row r="103" spans="1:15" x14ac:dyDescent="0.3">
      <c r="A103" s="35"/>
      <c r="B103" s="35" t="s">
        <v>516</v>
      </c>
      <c r="C103" s="35">
        <v>5</v>
      </c>
      <c r="D103" s="35"/>
      <c r="E103" s="35"/>
      <c r="F103" s="35"/>
      <c r="G103" s="35"/>
      <c r="H103" s="35"/>
      <c r="I103" s="35"/>
      <c r="J103" s="35"/>
      <c r="K103" s="35"/>
      <c r="L103" s="35"/>
      <c r="M103" s="35"/>
      <c r="N103" s="35"/>
      <c r="O103" s="73">
        <v>2.47E-2</v>
      </c>
    </row>
    <row r="104" spans="1:15" x14ac:dyDescent="0.3">
      <c r="A104" s="35">
        <v>970219</v>
      </c>
      <c r="B104" s="35">
        <v>10390119</v>
      </c>
      <c r="C104" s="35">
        <v>1</v>
      </c>
      <c r="D104" s="35">
        <v>20.399999999999999</v>
      </c>
      <c r="E104" s="72" t="s">
        <v>521</v>
      </c>
      <c r="F104" s="35">
        <v>5693955</v>
      </c>
      <c r="G104" s="39" t="s">
        <v>35</v>
      </c>
      <c r="H104" s="35">
        <v>10384441</v>
      </c>
      <c r="I104" s="72" t="s">
        <v>653</v>
      </c>
      <c r="J104" s="72" t="s">
        <v>540</v>
      </c>
      <c r="K104" s="35">
        <v>160784</v>
      </c>
      <c r="L104" s="39" t="s">
        <v>6</v>
      </c>
      <c r="M104" s="35">
        <v>9575488</v>
      </c>
      <c r="N104" s="72" t="s">
        <v>654</v>
      </c>
      <c r="O104" s="35">
        <v>239</v>
      </c>
    </row>
    <row r="105" spans="1:15" x14ac:dyDescent="0.3">
      <c r="A105" s="35"/>
      <c r="B105" s="35">
        <v>13051623</v>
      </c>
      <c r="C105" s="35">
        <v>8</v>
      </c>
      <c r="D105" s="35">
        <v>20.6</v>
      </c>
      <c r="E105" s="72" t="s">
        <v>521</v>
      </c>
      <c r="F105" s="35">
        <v>5693955</v>
      </c>
      <c r="G105" s="39" t="s">
        <v>35</v>
      </c>
      <c r="H105" s="35">
        <v>13021030</v>
      </c>
      <c r="I105" s="72" t="s">
        <v>655</v>
      </c>
      <c r="J105" s="72" t="s">
        <v>656</v>
      </c>
      <c r="K105" s="35">
        <v>190364</v>
      </c>
      <c r="L105" s="39" t="s">
        <v>8</v>
      </c>
      <c r="M105" s="35">
        <v>13045492</v>
      </c>
      <c r="N105" s="72" t="s">
        <v>657</v>
      </c>
      <c r="O105" s="73">
        <v>8.7800000000000003E-2</v>
      </c>
    </row>
    <row r="106" spans="1:15" x14ac:dyDescent="0.3">
      <c r="A106" s="35"/>
      <c r="B106" s="35">
        <v>13060624</v>
      </c>
      <c r="C106" s="35">
        <v>10</v>
      </c>
      <c r="D106" s="35">
        <v>20.6</v>
      </c>
      <c r="E106" s="72" t="s">
        <v>521</v>
      </c>
      <c r="F106" s="35">
        <v>5693955</v>
      </c>
      <c r="G106" s="39" t="s">
        <v>35</v>
      </c>
      <c r="H106" s="35">
        <v>13021030</v>
      </c>
      <c r="I106" s="72" t="s">
        <v>655</v>
      </c>
      <c r="J106" s="72" t="s">
        <v>656</v>
      </c>
      <c r="K106" s="35">
        <v>190364</v>
      </c>
      <c r="L106" s="39" t="s">
        <v>8</v>
      </c>
      <c r="M106" s="35">
        <v>13054436</v>
      </c>
      <c r="N106" s="72" t="s">
        <v>658</v>
      </c>
      <c r="O106" s="35"/>
    </row>
    <row r="107" spans="1:15" x14ac:dyDescent="0.3">
      <c r="A107" s="35"/>
      <c r="B107" s="35">
        <v>13063123</v>
      </c>
      <c r="C107" s="35">
        <v>2</v>
      </c>
      <c r="D107" s="35">
        <v>20.6</v>
      </c>
      <c r="E107" s="72" t="s">
        <v>521</v>
      </c>
      <c r="F107" s="35">
        <v>5693955</v>
      </c>
      <c r="G107" s="39" t="s">
        <v>35</v>
      </c>
      <c r="H107" s="35">
        <v>13021030</v>
      </c>
      <c r="I107" s="72" t="s">
        <v>655</v>
      </c>
      <c r="J107" s="72" t="s">
        <v>540</v>
      </c>
      <c r="K107" s="35">
        <v>160784</v>
      </c>
      <c r="L107" s="39" t="s">
        <v>6</v>
      </c>
      <c r="M107" s="35">
        <v>13062657</v>
      </c>
      <c r="N107" s="72" t="s">
        <v>659</v>
      </c>
      <c r="O107" s="35"/>
    </row>
    <row r="108" spans="1:15" x14ac:dyDescent="0.3">
      <c r="A108" s="35"/>
      <c r="B108" s="35" t="s">
        <v>516</v>
      </c>
      <c r="C108" s="35">
        <v>21</v>
      </c>
      <c r="D108" s="35"/>
      <c r="E108" s="35"/>
      <c r="F108" s="35"/>
      <c r="G108" s="35"/>
      <c r="H108" s="35"/>
      <c r="I108" s="35"/>
      <c r="J108" s="35"/>
      <c r="K108" s="35"/>
      <c r="L108" s="35"/>
      <c r="M108" s="35"/>
      <c r="N108" s="35"/>
      <c r="O108" s="35"/>
    </row>
    <row r="109" spans="1:15" x14ac:dyDescent="0.3">
      <c r="A109" s="35">
        <v>970221</v>
      </c>
      <c r="B109" s="35">
        <v>10533833</v>
      </c>
      <c r="C109" s="35">
        <v>44</v>
      </c>
      <c r="D109" s="35">
        <v>21.35</v>
      </c>
      <c r="E109" s="72" t="s">
        <v>514</v>
      </c>
      <c r="F109" s="35">
        <v>42088</v>
      </c>
      <c r="G109" s="39" t="s">
        <v>32</v>
      </c>
      <c r="H109" s="35">
        <v>10531836</v>
      </c>
      <c r="I109" s="72" t="s">
        <v>660</v>
      </c>
      <c r="J109" s="72" t="s">
        <v>656</v>
      </c>
      <c r="K109" s="35">
        <v>190403</v>
      </c>
      <c r="L109" s="39" t="s">
        <v>7</v>
      </c>
      <c r="M109" s="35">
        <v>10532803</v>
      </c>
      <c r="N109" s="72" t="s">
        <v>661</v>
      </c>
      <c r="O109" s="35">
        <v>661</v>
      </c>
    </row>
    <row r="110" spans="1:15" x14ac:dyDescent="0.3">
      <c r="A110" s="35"/>
      <c r="B110" s="35">
        <v>10540333</v>
      </c>
      <c r="C110" s="35">
        <v>45</v>
      </c>
      <c r="D110" s="35">
        <v>21.35</v>
      </c>
      <c r="E110" s="72" t="s">
        <v>514</v>
      </c>
      <c r="F110" s="35">
        <v>42088</v>
      </c>
      <c r="G110" s="39" t="s">
        <v>32</v>
      </c>
      <c r="H110" s="35">
        <v>10531836</v>
      </c>
      <c r="I110" s="72" t="s">
        <v>660</v>
      </c>
      <c r="J110" s="72" t="s">
        <v>656</v>
      </c>
      <c r="K110" s="35">
        <v>190403</v>
      </c>
      <c r="L110" s="39" t="s">
        <v>7</v>
      </c>
      <c r="M110" s="35">
        <v>10535707</v>
      </c>
      <c r="N110" s="72" t="s">
        <v>662</v>
      </c>
      <c r="O110" s="73">
        <v>0.27979999999999999</v>
      </c>
    </row>
    <row r="111" spans="1:15" x14ac:dyDescent="0.3">
      <c r="A111" s="35"/>
      <c r="B111" s="35">
        <v>10542833</v>
      </c>
      <c r="C111" s="35">
        <v>11</v>
      </c>
      <c r="D111" s="35">
        <v>21.35</v>
      </c>
      <c r="E111" s="72" t="s">
        <v>514</v>
      </c>
      <c r="F111" s="35">
        <v>42088</v>
      </c>
      <c r="G111" s="39" t="s">
        <v>32</v>
      </c>
      <c r="H111" s="35">
        <v>10531836</v>
      </c>
      <c r="I111" s="72" t="s">
        <v>660</v>
      </c>
      <c r="J111" s="72" t="s">
        <v>656</v>
      </c>
      <c r="K111" s="35">
        <v>190403</v>
      </c>
      <c r="L111" s="39" t="s">
        <v>7</v>
      </c>
      <c r="M111" s="35">
        <v>10542386</v>
      </c>
      <c r="N111" s="72" t="s">
        <v>663</v>
      </c>
      <c r="O111" s="35"/>
    </row>
    <row r="112" spans="1:15" x14ac:dyDescent="0.3">
      <c r="A112" s="35"/>
      <c r="B112" s="35">
        <v>10574833</v>
      </c>
      <c r="C112" s="35">
        <v>45</v>
      </c>
      <c r="D112" s="35">
        <v>21.35</v>
      </c>
      <c r="E112" s="72" t="s">
        <v>514</v>
      </c>
      <c r="F112" s="35">
        <v>42088</v>
      </c>
      <c r="G112" s="39" t="s">
        <v>32</v>
      </c>
      <c r="H112" s="35">
        <v>10571930</v>
      </c>
      <c r="I112" s="72" t="s">
        <v>664</v>
      </c>
      <c r="J112" s="72" t="s">
        <v>656</v>
      </c>
      <c r="K112" s="35">
        <v>190403</v>
      </c>
      <c r="L112" s="39" t="s">
        <v>7</v>
      </c>
      <c r="M112" s="35">
        <v>10572981</v>
      </c>
      <c r="N112" s="72" t="s">
        <v>665</v>
      </c>
      <c r="O112" s="35"/>
    </row>
    <row r="113" spans="1:15" x14ac:dyDescent="0.3">
      <c r="A113" s="35"/>
      <c r="B113" s="35">
        <v>10581333</v>
      </c>
      <c r="C113" s="35">
        <v>31</v>
      </c>
      <c r="D113" s="35">
        <v>21.35</v>
      </c>
      <c r="E113" s="72" t="s">
        <v>514</v>
      </c>
      <c r="F113" s="35">
        <v>42088</v>
      </c>
      <c r="G113" s="39" t="s">
        <v>32</v>
      </c>
      <c r="H113" s="35">
        <v>10571930</v>
      </c>
      <c r="I113" s="72" t="s">
        <v>664</v>
      </c>
      <c r="J113" s="72" t="s">
        <v>656</v>
      </c>
      <c r="K113" s="35">
        <v>190403</v>
      </c>
      <c r="L113" s="39" t="s">
        <v>7</v>
      </c>
      <c r="M113" s="35">
        <v>10580885</v>
      </c>
      <c r="N113" s="72" t="s">
        <v>666</v>
      </c>
      <c r="O113" s="35"/>
    </row>
    <row r="114" spans="1:15" x14ac:dyDescent="0.3">
      <c r="A114" s="35"/>
      <c r="B114" s="35">
        <v>10590333</v>
      </c>
      <c r="C114" s="35">
        <v>2</v>
      </c>
      <c r="D114" s="35">
        <v>21.4</v>
      </c>
      <c r="E114" s="72" t="s">
        <v>514</v>
      </c>
      <c r="F114" s="35">
        <v>42088</v>
      </c>
      <c r="G114" s="39" t="s">
        <v>32</v>
      </c>
      <c r="H114" s="35">
        <v>10512033</v>
      </c>
      <c r="I114" s="72" t="s">
        <v>667</v>
      </c>
      <c r="J114" s="72" t="s">
        <v>656</v>
      </c>
      <c r="K114" s="35">
        <v>190403</v>
      </c>
      <c r="L114" s="39" t="s">
        <v>7</v>
      </c>
      <c r="M114" s="35">
        <v>10584090</v>
      </c>
      <c r="N114" s="72" t="s">
        <v>668</v>
      </c>
      <c r="O114" s="35"/>
    </row>
    <row r="115" spans="1:15" x14ac:dyDescent="0.3">
      <c r="A115" s="35"/>
      <c r="B115" s="35">
        <v>12583829</v>
      </c>
      <c r="C115" s="35">
        <v>4</v>
      </c>
      <c r="D115" s="35">
        <v>21.35</v>
      </c>
      <c r="E115" s="72" t="s">
        <v>514</v>
      </c>
      <c r="F115" s="35">
        <v>42088</v>
      </c>
      <c r="G115" s="39" t="s">
        <v>32</v>
      </c>
      <c r="H115" s="35">
        <v>12583599</v>
      </c>
      <c r="I115" s="72" t="s">
        <v>669</v>
      </c>
      <c r="J115" s="72" t="s">
        <v>656</v>
      </c>
      <c r="K115" s="35">
        <v>190403</v>
      </c>
      <c r="L115" s="39" t="s">
        <v>7</v>
      </c>
      <c r="M115" s="35">
        <v>10580885</v>
      </c>
      <c r="N115" s="72" t="s">
        <v>666</v>
      </c>
      <c r="O115" s="35"/>
    </row>
    <row r="116" spans="1:15" x14ac:dyDescent="0.3">
      <c r="A116" s="35"/>
      <c r="B116" s="35">
        <v>13222330</v>
      </c>
      <c r="C116" s="35">
        <v>2</v>
      </c>
      <c r="D116" s="35">
        <v>21.45</v>
      </c>
      <c r="E116" s="72" t="s">
        <v>517</v>
      </c>
      <c r="F116" s="35">
        <v>8017578</v>
      </c>
      <c r="G116" s="39" t="s">
        <v>6</v>
      </c>
      <c r="H116" s="35">
        <v>13220899</v>
      </c>
      <c r="I116" s="72" t="s">
        <v>664</v>
      </c>
      <c r="J116" s="72" t="s">
        <v>670</v>
      </c>
      <c r="K116" s="35">
        <v>92333</v>
      </c>
      <c r="L116" s="39" t="s">
        <v>33</v>
      </c>
      <c r="M116" s="35">
        <v>13215848</v>
      </c>
      <c r="N116" s="72" t="s">
        <v>671</v>
      </c>
      <c r="O116" s="35"/>
    </row>
    <row r="117" spans="1:15" x14ac:dyDescent="0.3">
      <c r="A117" s="35"/>
      <c r="B117" s="35">
        <v>13245330</v>
      </c>
      <c r="C117" s="35">
        <v>1</v>
      </c>
      <c r="D117" s="35">
        <v>21.4</v>
      </c>
      <c r="E117" s="72" t="s">
        <v>514</v>
      </c>
      <c r="F117" s="35">
        <v>42088</v>
      </c>
      <c r="G117" s="39" t="s">
        <v>32</v>
      </c>
      <c r="H117" s="35">
        <v>13235425</v>
      </c>
      <c r="I117" s="72" t="s">
        <v>672</v>
      </c>
      <c r="J117" s="72" t="s">
        <v>656</v>
      </c>
      <c r="K117" s="35">
        <v>190377</v>
      </c>
      <c r="L117" s="39" t="s">
        <v>16</v>
      </c>
      <c r="M117" s="35">
        <v>13243713</v>
      </c>
      <c r="N117" s="72" t="s">
        <v>673</v>
      </c>
      <c r="O117" s="35"/>
    </row>
    <row r="118" spans="1:15" x14ac:dyDescent="0.3">
      <c r="A118" s="35"/>
      <c r="B118" s="35" t="s">
        <v>516</v>
      </c>
      <c r="C118" s="35">
        <v>185</v>
      </c>
      <c r="D118" s="35"/>
      <c r="E118" s="35"/>
      <c r="F118" s="35"/>
      <c r="G118" s="35"/>
      <c r="H118" s="35"/>
      <c r="I118" s="35"/>
      <c r="J118" s="35"/>
      <c r="K118" s="35"/>
      <c r="L118" s="35"/>
      <c r="M118" s="35"/>
      <c r="N118" s="35"/>
      <c r="O118" s="35"/>
    </row>
    <row r="119" spans="1:15" x14ac:dyDescent="0.3">
      <c r="A119" s="35">
        <v>970222</v>
      </c>
      <c r="B119" s="35">
        <v>10364829</v>
      </c>
      <c r="C119" s="35">
        <v>15</v>
      </c>
      <c r="D119" s="35">
        <v>21.95</v>
      </c>
      <c r="E119" s="72" t="s">
        <v>514</v>
      </c>
      <c r="F119" s="35">
        <v>42088</v>
      </c>
      <c r="G119" s="39" t="s">
        <v>32</v>
      </c>
      <c r="H119" s="35">
        <v>10362107</v>
      </c>
      <c r="I119" s="72" t="s">
        <v>674</v>
      </c>
      <c r="J119" s="72" t="s">
        <v>656</v>
      </c>
      <c r="K119" s="35">
        <v>190364</v>
      </c>
      <c r="L119" s="39" t="s">
        <v>8</v>
      </c>
      <c r="M119" s="35">
        <v>10364480</v>
      </c>
      <c r="N119" s="72" t="s">
        <v>675</v>
      </c>
      <c r="O119" s="35">
        <v>455</v>
      </c>
    </row>
    <row r="120" spans="1:15" x14ac:dyDescent="0.3">
      <c r="A120" s="35"/>
      <c r="B120" s="35">
        <v>10380329</v>
      </c>
      <c r="C120" s="35">
        <v>1</v>
      </c>
      <c r="D120" s="35">
        <v>21.95</v>
      </c>
      <c r="E120" s="72" t="s">
        <v>540</v>
      </c>
      <c r="F120" s="35">
        <v>160784</v>
      </c>
      <c r="G120" s="39" t="s">
        <v>6</v>
      </c>
      <c r="H120" s="35">
        <v>10371183</v>
      </c>
      <c r="I120" s="72" t="s">
        <v>676</v>
      </c>
      <c r="J120" s="72" t="s">
        <v>656</v>
      </c>
      <c r="K120" s="35">
        <v>190364</v>
      </c>
      <c r="L120" s="39" t="s">
        <v>8</v>
      </c>
      <c r="M120" s="35">
        <v>10374430</v>
      </c>
      <c r="N120" s="72" t="s">
        <v>677</v>
      </c>
      <c r="O120" s="73">
        <v>4.6100000000000002E-2</v>
      </c>
    </row>
    <row r="121" spans="1:15" x14ac:dyDescent="0.3">
      <c r="A121" s="35"/>
      <c r="B121" s="35">
        <v>10380329</v>
      </c>
      <c r="C121" s="35">
        <v>1</v>
      </c>
      <c r="D121" s="35">
        <v>21.95</v>
      </c>
      <c r="E121" s="72" t="s">
        <v>514</v>
      </c>
      <c r="F121" s="35">
        <v>42088</v>
      </c>
      <c r="G121" s="39" t="s">
        <v>32</v>
      </c>
      <c r="H121" s="35">
        <v>10362107</v>
      </c>
      <c r="I121" s="72" t="s">
        <v>674</v>
      </c>
      <c r="J121" s="72" t="s">
        <v>656</v>
      </c>
      <c r="K121" s="35">
        <v>190364</v>
      </c>
      <c r="L121" s="39" t="s">
        <v>8</v>
      </c>
      <c r="M121" s="35">
        <v>10374430</v>
      </c>
      <c r="N121" s="72" t="s">
        <v>677</v>
      </c>
      <c r="O121" s="35"/>
    </row>
    <row r="122" spans="1:15" x14ac:dyDescent="0.3">
      <c r="A122" s="35"/>
      <c r="B122" s="35">
        <v>10555830</v>
      </c>
      <c r="C122" s="35">
        <v>2</v>
      </c>
      <c r="D122" s="35">
        <v>21.95</v>
      </c>
      <c r="E122" s="72" t="s">
        <v>540</v>
      </c>
      <c r="F122" s="35">
        <v>160784</v>
      </c>
      <c r="G122" s="39" t="s">
        <v>6</v>
      </c>
      <c r="H122" s="35">
        <v>10371183</v>
      </c>
      <c r="I122" s="72" t="s">
        <v>676</v>
      </c>
      <c r="J122" s="72" t="s">
        <v>656</v>
      </c>
      <c r="K122" s="35">
        <v>190364</v>
      </c>
      <c r="L122" s="39" t="s">
        <v>8</v>
      </c>
      <c r="M122" s="35">
        <v>10554409</v>
      </c>
      <c r="N122" s="72" t="s">
        <v>678</v>
      </c>
      <c r="O122" s="35"/>
    </row>
    <row r="123" spans="1:15" x14ac:dyDescent="0.3">
      <c r="A123" s="35"/>
      <c r="B123" s="35">
        <v>12382827</v>
      </c>
      <c r="C123" s="35">
        <v>1</v>
      </c>
      <c r="D123" s="35">
        <v>21.95</v>
      </c>
      <c r="E123" s="72" t="s">
        <v>540</v>
      </c>
      <c r="F123" s="35">
        <v>160784</v>
      </c>
      <c r="G123" s="39" t="s">
        <v>6</v>
      </c>
      <c r="H123" s="35">
        <v>10371183</v>
      </c>
      <c r="I123" s="72" t="s">
        <v>676</v>
      </c>
      <c r="J123" s="72" t="s">
        <v>656</v>
      </c>
      <c r="K123" s="35">
        <v>190364</v>
      </c>
      <c r="L123" s="39" t="s">
        <v>8</v>
      </c>
      <c r="M123" s="35">
        <v>12382515</v>
      </c>
      <c r="N123" s="72" t="s">
        <v>679</v>
      </c>
      <c r="O123" s="35"/>
    </row>
    <row r="124" spans="1:15" x14ac:dyDescent="0.3">
      <c r="A124" s="35"/>
      <c r="B124" s="35">
        <v>13185334</v>
      </c>
      <c r="C124" s="35">
        <v>1</v>
      </c>
      <c r="D124" s="35">
        <v>21.55</v>
      </c>
      <c r="E124" s="72" t="s">
        <v>521</v>
      </c>
      <c r="F124" s="35">
        <v>5693955</v>
      </c>
      <c r="G124" s="39" t="s">
        <v>35</v>
      </c>
      <c r="H124" s="35">
        <v>13183185</v>
      </c>
      <c r="I124" s="72" t="s">
        <v>680</v>
      </c>
      <c r="J124" s="72" t="s">
        <v>656</v>
      </c>
      <c r="K124" s="35">
        <v>190364</v>
      </c>
      <c r="L124" s="39" t="s">
        <v>8</v>
      </c>
      <c r="M124" s="35">
        <v>13163076</v>
      </c>
      <c r="N124" s="72" t="s">
        <v>681</v>
      </c>
      <c r="O124" s="35"/>
    </row>
    <row r="125" spans="1:15" x14ac:dyDescent="0.3">
      <c r="A125" s="35"/>
      <c r="B125" s="35" t="s">
        <v>516</v>
      </c>
      <c r="C125" s="35">
        <v>21</v>
      </c>
      <c r="D125" s="35"/>
      <c r="E125" s="35"/>
      <c r="F125" s="35"/>
      <c r="G125" s="35"/>
      <c r="H125" s="35"/>
      <c r="I125" s="35"/>
      <c r="J125" s="35"/>
      <c r="K125" s="35"/>
      <c r="L125" s="35"/>
      <c r="M125" s="35"/>
      <c r="N125" s="35"/>
      <c r="O125" s="35"/>
    </row>
    <row r="126" spans="1:15" x14ac:dyDescent="0.3">
      <c r="A126" s="35">
        <v>970226</v>
      </c>
      <c r="B126" s="35">
        <v>13300000</v>
      </c>
      <c r="C126" s="35">
        <v>35</v>
      </c>
      <c r="D126" s="35">
        <v>21</v>
      </c>
      <c r="E126" s="72" t="s">
        <v>656</v>
      </c>
      <c r="F126" s="35">
        <v>190403</v>
      </c>
      <c r="G126" s="39" t="s">
        <v>7</v>
      </c>
      <c r="H126" s="35">
        <v>13291227</v>
      </c>
      <c r="I126" s="72" t="s">
        <v>682</v>
      </c>
      <c r="J126" s="72" t="s">
        <v>656</v>
      </c>
      <c r="K126" s="35">
        <v>190377</v>
      </c>
      <c r="L126" s="39" t="s">
        <v>16</v>
      </c>
      <c r="M126" s="35">
        <v>13285925</v>
      </c>
      <c r="N126" s="72" t="s">
        <v>683</v>
      </c>
      <c r="O126" s="35">
        <v>115.38</v>
      </c>
    </row>
    <row r="127" spans="1:15" x14ac:dyDescent="0.3">
      <c r="A127" s="35"/>
      <c r="B127" s="35" t="s">
        <v>516</v>
      </c>
      <c r="C127" s="35">
        <v>35</v>
      </c>
      <c r="D127" s="35"/>
      <c r="E127" s="35"/>
      <c r="F127" s="35"/>
      <c r="G127" s="35"/>
      <c r="H127" s="35"/>
      <c r="I127" s="35"/>
      <c r="J127" s="35"/>
      <c r="K127" s="35"/>
      <c r="L127" s="35"/>
      <c r="M127" s="35"/>
      <c r="N127" s="35"/>
      <c r="O127" s="73">
        <v>0.30330000000000001</v>
      </c>
    </row>
    <row r="128" spans="1:15" x14ac:dyDescent="0.3">
      <c r="A128" s="35">
        <v>970229</v>
      </c>
      <c r="B128" s="35">
        <v>9021126</v>
      </c>
      <c r="C128" s="35">
        <v>286</v>
      </c>
      <c r="D128" s="35">
        <v>21</v>
      </c>
      <c r="E128" s="72" t="s">
        <v>684</v>
      </c>
      <c r="F128" s="35">
        <v>567491</v>
      </c>
      <c r="G128" s="39" t="s">
        <v>22</v>
      </c>
      <c r="H128" s="35">
        <v>9013968</v>
      </c>
      <c r="I128" s="72" t="s">
        <v>685</v>
      </c>
      <c r="J128" s="72" t="s">
        <v>656</v>
      </c>
      <c r="K128" s="35">
        <v>190403</v>
      </c>
      <c r="L128" s="39" t="s">
        <v>7</v>
      </c>
      <c r="M128" s="35">
        <v>9014782</v>
      </c>
      <c r="N128" s="72" t="s">
        <v>686</v>
      </c>
      <c r="O128" s="35">
        <v>758</v>
      </c>
    </row>
    <row r="129" spans="1:15" x14ac:dyDescent="0.3">
      <c r="A129" s="35"/>
      <c r="B129" s="35">
        <v>9021126</v>
      </c>
      <c r="C129" s="35">
        <v>3</v>
      </c>
      <c r="D129" s="35">
        <v>21</v>
      </c>
      <c r="E129" s="72" t="s">
        <v>684</v>
      </c>
      <c r="F129" s="35">
        <v>567491</v>
      </c>
      <c r="G129" s="39" t="s">
        <v>22</v>
      </c>
      <c r="H129" s="35">
        <v>9014780</v>
      </c>
      <c r="I129" s="72" t="s">
        <v>687</v>
      </c>
      <c r="J129" s="72" t="s">
        <v>656</v>
      </c>
      <c r="K129" s="35">
        <v>190403</v>
      </c>
      <c r="L129" s="39" t="s">
        <v>7</v>
      </c>
      <c r="M129" s="35">
        <v>9014782</v>
      </c>
      <c r="N129" s="72" t="s">
        <v>686</v>
      </c>
      <c r="O129" s="73">
        <v>0.61599999999999999</v>
      </c>
    </row>
    <row r="130" spans="1:15" x14ac:dyDescent="0.3">
      <c r="A130" s="35"/>
      <c r="B130" s="35">
        <v>9044129</v>
      </c>
      <c r="C130" s="35">
        <v>178</v>
      </c>
      <c r="D130" s="35">
        <v>21.1</v>
      </c>
      <c r="E130" s="72" t="s">
        <v>537</v>
      </c>
      <c r="F130" s="35">
        <v>75719</v>
      </c>
      <c r="G130" s="39" t="s">
        <v>24</v>
      </c>
      <c r="H130" s="35">
        <v>9040943</v>
      </c>
      <c r="I130" s="72" t="s">
        <v>688</v>
      </c>
      <c r="J130" s="72" t="s">
        <v>656</v>
      </c>
      <c r="K130" s="35">
        <v>190403</v>
      </c>
      <c r="L130" s="39" t="s">
        <v>7</v>
      </c>
      <c r="M130" s="35">
        <v>9043530</v>
      </c>
      <c r="N130" s="72" t="s">
        <v>689</v>
      </c>
      <c r="O130" s="35"/>
    </row>
    <row r="131" spans="1:15" x14ac:dyDescent="0.3">
      <c r="A131" s="35"/>
      <c r="B131" s="35" t="s">
        <v>516</v>
      </c>
      <c r="C131" s="35">
        <v>467</v>
      </c>
      <c r="D131" s="35"/>
      <c r="E131" s="35"/>
      <c r="F131" s="35"/>
      <c r="G131" s="35"/>
      <c r="H131" s="35"/>
      <c r="I131" s="35"/>
      <c r="J131" s="35"/>
      <c r="K131" s="35"/>
      <c r="L131" s="35"/>
      <c r="M131" s="35"/>
      <c r="N131" s="35"/>
      <c r="O131" s="35"/>
    </row>
    <row r="132" spans="1:15" x14ac:dyDescent="0.3">
      <c r="A132" s="35">
        <v>970303</v>
      </c>
      <c r="B132" s="35">
        <v>13300000</v>
      </c>
      <c r="C132" s="35">
        <v>6</v>
      </c>
      <c r="D132" s="35">
        <v>20.6</v>
      </c>
      <c r="E132" s="72" t="s">
        <v>532</v>
      </c>
      <c r="F132" s="35">
        <v>269764</v>
      </c>
      <c r="G132" s="39" t="s">
        <v>7</v>
      </c>
      <c r="H132" s="35">
        <v>13251978</v>
      </c>
      <c r="I132" s="72" t="s">
        <v>690</v>
      </c>
      <c r="J132" s="72" t="s">
        <v>656</v>
      </c>
      <c r="K132" s="35">
        <v>190377</v>
      </c>
      <c r="L132" s="39" t="s">
        <v>16</v>
      </c>
      <c r="M132" s="35">
        <v>13280576</v>
      </c>
      <c r="N132" s="72" t="s">
        <v>691</v>
      </c>
      <c r="O132" s="35">
        <v>199</v>
      </c>
    </row>
    <row r="133" spans="1:15" x14ac:dyDescent="0.3">
      <c r="A133" s="35"/>
      <c r="B133" s="35" t="s">
        <v>516</v>
      </c>
      <c r="C133" s="35">
        <v>6</v>
      </c>
      <c r="D133" s="35"/>
      <c r="E133" s="35"/>
      <c r="F133" s="35"/>
      <c r="G133" s="35"/>
      <c r="H133" s="35"/>
      <c r="I133" s="35"/>
      <c r="J133" s="35"/>
      <c r="K133" s="35"/>
      <c r="L133" s="35"/>
      <c r="M133" s="35"/>
      <c r="N133" s="35"/>
      <c r="O133" s="73">
        <v>3.0099999999999998E-2</v>
      </c>
    </row>
    <row r="134" spans="1:15" x14ac:dyDescent="0.3">
      <c r="A134" s="35">
        <v>970304</v>
      </c>
      <c r="B134" s="35">
        <v>11015224</v>
      </c>
      <c r="C134" s="35">
        <v>97</v>
      </c>
      <c r="D134" s="35">
        <v>20.6</v>
      </c>
      <c r="E134" s="72" t="s">
        <v>537</v>
      </c>
      <c r="F134" s="35">
        <v>79676</v>
      </c>
      <c r="G134" s="39" t="s">
        <v>17</v>
      </c>
      <c r="H134" s="35">
        <v>11012611</v>
      </c>
      <c r="I134" s="72" t="s">
        <v>692</v>
      </c>
      <c r="J134" s="72" t="s">
        <v>512</v>
      </c>
      <c r="K134" s="35">
        <v>67759</v>
      </c>
      <c r="L134" s="39" t="s">
        <v>12</v>
      </c>
      <c r="M134" s="35">
        <v>11014890</v>
      </c>
      <c r="N134" s="72" t="s">
        <v>693</v>
      </c>
      <c r="O134" s="35">
        <v>840.47299999999996</v>
      </c>
    </row>
    <row r="135" spans="1:15" x14ac:dyDescent="0.3">
      <c r="A135" s="35"/>
      <c r="B135" s="35">
        <v>11030724</v>
      </c>
      <c r="C135" s="35">
        <v>1</v>
      </c>
      <c r="D135" s="35">
        <v>20.6</v>
      </c>
      <c r="E135" s="72" t="s">
        <v>537</v>
      </c>
      <c r="F135" s="35">
        <v>79676</v>
      </c>
      <c r="G135" s="39" t="s">
        <v>17</v>
      </c>
      <c r="H135" s="35">
        <v>11012611</v>
      </c>
      <c r="I135" s="72" t="s">
        <v>692</v>
      </c>
      <c r="J135" s="72" t="s">
        <v>512</v>
      </c>
      <c r="K135" s="35">
        <v>67759</v>
      </c>
      <c r="L135" s="39" t="s">
        <v>12</v>
      </c>
      <c r="M135" s="35">
        <v>11024913</v>
      </c>
      <c r="N135" s="72" t="s">
        <v>694</v>
      </c>
      <c r="O135" s="73">
        <v>0.36170000000000002</v>
      </c>
    </row>
    <row r="136" spans="1:15" x14ac:dyDescent="0.3">
      <c r="A136" s="35"/>
      <c r="B136" s="35">
        <v>11030724</v>
      </c>
      <c r="C136" s="35">
        <v>79</v>
      </c>
      <c r="D136" s="35">
        <v>20.6</v>
      </c>
      <c r="E136" s="72" t="s">
        <v>537</v>
      </c>
      <c r="F136" s="35">
        <v>79676</v>
      </c>
      <c r="G136" s="39" t="s">
        <v>17</v>
      </c>
      <c r="H136" s="35">
        <v>11023589</v>
      </c>
      <c r="I136" s="72" t="s">
        <v>695</v>
      </c>
      <c r="J136" s="72" t="s">
        <v>512</v>
      </c>
      <c r="K136" s="35">
        <v>67759</v>
      </c>
      <c r="L136" s="39" t="s">
        <v>12</v>
      </c>
      <c r="M136" s="35">
        <v>11024913</v>
      </c>
      <c r="N136" s="72" t="s">
        <v>694</v>
      </c>
      <c r="O136" s="35"/>
    </row>
    <row r="137" spans="1:15" x14ac:dyDescent="0.3">
      <c r="A137" s="35"/>
      <c r="B137" s="35">
        <v>11033224</v>
      </c>
      <c r="C137" s="35">
        <v>10</v>
      </c>
      <c r="D137" s="35">
        <v>20.6</v>
      </c>
      <c r="E137" s="72" t="s">
        <v>537</v>
      </c>
      <c r="F137" s="35">
        <v>79676</v>
      </c>
      <c r="G137" s="39" t="s">
        <v>17</v>
      </c>
      <c r="H137" s="35">
        <v>11023589</v>
      </c>
      <c r="I137" s="72" t="s">
        <v>695</v>
      </c>
      <c r="J137" s="72" t="s">
        <v>512</v>
      </c>
      <c r="K137" s="35">
        <v>67759</v>
      </c>
      <c r="L137" s="39" t="s">
        <v>12</v>
      </c>
      <c r="M137" s="35">
        <v>11032655</v>
      </c>
      <c r="N137" s="72" t="s">
        <v>696</v>
      </c>
      <c r="O137" s="35"/>
    </row>
    <row r="138" spans="1:15" x14ac:dyDescent="0.3">
      <c r="A138" s="35"/>
      <c r="B138" s="35">
        <v>11162724</v>
      </c>
      <c r="C138" s="35">
        <v>16</v>
      </c>
      <c r="D138" s="35">
        <v>20.6</v>
      </c>
      <c r="E138" s="72" t="s">
        <v>517</v>
      </c>
      <c r="F138" s="35">
        <v>8017578</v>
      </c>
      <c r="G138" s="39" t="s">
        <v>6</v>
      </c>
      <c r="H138" s="35">
        <v>11150975</v>
      </c>
      <c r="I138" s="72" t="s">
        <v>697</v>
      </c>
      <c r="J138" s="72" t="s">
        <v>512</v>
      </c>
      <c r="K138" s="35">
        <v>67759</v>
      </c>
      <c r="L138" s="39" t="s">
        <v>12</v>
      </c>
      <c r="M138" s="35">
        <v>11162713</v>
      </c>
      <c r="N138" s="72" t="s">
        <v>698</v>
      </c>
      <c r="O138" s="35"/>
    </row>
    <row r="139" spans="1:15" x14ac:dyDescent="0.3">
      <c r="A139" s="35"/>
      <c r="B139" s="35">
        <v>11165224</v>
      </c>
      <c r="C139" s="35">
        <v>14</v>
      </c>
      <c r="D139" s="35">
        <v>20.6</v>
      </c>
      <c r="E139" s="72" t="s">
        <v>517</v>
      </c>
      <c r="F139" s="35">
        <v>8017578</v>
      </c>
      <c r="G139" s="39" t="s">
        <v>6</v>
      </c>
      <c r="H139" s="35">
        <v>11150975</v>
      </c>
      <c r="I139" s="72" t="s">
        <v>697</v>
      </c>
      <c r="J139" s="72" t="s">
        <v>540</v>
      </c>
      <c r="K139" s="35">
        <v>160784</v>
      </c>
      <c r="L139" s="39" t="s">
        <v>6</v>
      </c>
      <c r="M139" s="35">
        <v>11163356</v>
      </c>
      <c r="N139" s="72" t="s">
        <v>699</v>
      </c>
      <c r="O139" s="35"/>
    </row>
    <row r="140" spans="1:15" x14ac:dyDescent="0.3">
      <c r="A140" s="35"/>
      <c r="B140" s="35">
        <v>11444726</v>
      </c>
      <c r="C140" s="35">
        <v>13</v>
      </c>
      <c r="D140" s="35">
        <v>20.6</v>
      </c>
      <c r="E140" s="72" t="s">
        <v>530</v>
      </c>
      <c r="F140" s="35">
        <v>247995</v>
      </c>
      <c r="G140" s="39" t="s">
        <v>30</v>
      </c>
      <c r="H140" s="35">
        <v>11442579</v>
      </c>
      <c r="I140" s="72" t="s">
        <v>700</v>
      </c>
      <c r="J140" s="72" t="s">
        <v>540</v>
      </c>
      <c r="K140" s="35">
        <v>160784</v>
      </c>
      <c r="L140" s="39" t="s">
        <v>6</v>
      </c>
      <c r="M140" s="35">
        <v>11442002</v>
      </c>
      <c r="N140" s="72" t="s">
        <v>701</v>
      </c>
      <c r="O140" s="35"/>
    </row>
    <row r="141" spans="1:15" x14ac:dyDescent="0.3">
      <c r="A141" s="35"/>
      <c r="B141" s="35">
        <v>11451226</v>
      </c>
      <c r="C141" s="35">
        <v>50</v>
      </c>
      <c r="D141" s="35">
        <v>20.6</v>
      </c>
      <c r="E141" s="72" t="s">
        <v>530</v>
      </c>
      <c r="F141" s="35">
        <v>247995</v>
      </c>
      <c r="G141" s="39" t="s">
        <v>30</v>
      </c>
      <c r="H141" s="35">
        <v>11442579</v>
      </c>
      <c r="I141" s="72" t="s">
        <v>700</v>
      </c>
      <c r="J141" s="72" t="s">
        <v>540</v>
      </c>
      <c r="K141" s="35">
        <v>160784</v>
      </c>
      <c r="L141" s="39" t="s">
        <v>6</v>
      </c>
      <c r="M141" s="35">
        <v>11450324</v>
      </c>
      <c r="N141" s="72" t="s">
        <v>702</v>
      </c>
      <c r="O141" s="35"/>
    </row>
    <row r="142" spans="1:15" x14ac:dyDescent="0.3">
      <c r="A142" s="35"/>
      <c r="B142" s="35">
        <v>11453726</v>
      </c>
      <c r="C142" s="35">
        <v>20</v>
      </c>
      <c r="D142" s="35">
        <v>20.6</v>
      </c>
      <c r="E142" s="72" t="s">
        <v>530</v>
      </c>
      <c r="F142" s="35">
        <v>247995</v>
      </c>
      <c r="G142" s="39" t="s">
        <v>30</v>
      </c>
      <c r="H142" s="35">
        <v>11442579</v>
      </c>
      <c r="I142" s="72" t="s">
        <v>700</v>
      </c>
      <c r="J142" s="72" t="s">
        <v>540</v>
      </c>
      <c r="K142" s="35">
        <v>160784</v>
      </c>
      <c r="L142" s="39" t="s">
        <v>6</v>
      </c>
      <c r="M142" s="35">
        <v>11452810</v>
      </c>
      <c r="N142" s="72" t="s">
        <v>703</v>
      </c>
      <c r="O142" s="35"/>
    </row>
    <row r="143" spans="1:15" x14ac:dyDescent="0.3">
      <c r="A143" s="35"/>
      <c r="B143" s="35">
        <v>12044725</v>
      </c>
      <c r="C143" s="35">
        <v>1</v>
      </c>
      <c r="D143" s="35">
        <v>20.6</v>
      </c>
      <c r="E143" s="72" t="s">
        <v>530</v>
      </c>
      <c r="F143" s="35">
        <v>247995</v>
      </c>
      <c r="G143" s="39" t="s">
        <v>30</v>
      </c>
      <c r="H143" s="35">
        <v>11442579</v>
      </c>
      <c r="I143" s="72" t="s">
        <v>700</v>
      </c>
      <c r="J143" s="72" t="s">
        <v>540</v>
      </c>
      <c r="K143" s="35">
        <v>160784</v>
      </c>
      <c r="L143" s="39" t="s">
        <v>6</v>
      </c>
      <c r="M143" s="35">
        <v>12044006</v>
      </c>
      <c r="N143" s="72" t="s">
        <v>704</v>
      </c>
      <c r="O143" s="35"/>
    </row>
    <row r="144" spans="1:15" x14ac:dyDescent="0.3">
      <c r="A144" s="35"/>
      <c r="B144" s="35">
        <v>12421725</v>
      </c>
      <c r="C144" s="35">
        <v>1</v>
      </c>
      <c r="D144" s="35">
        <v>20.6</v>
      </c>
      <c r="E144" s="72" t="s">
        <v>530</v>
      </c>
      <c r="F144" s="35">
        <v>247995</v>
      </c>
      <c r="G144" s="39" t="s">
        <v>30</v>
      </c>
      <c r="H144" s="35">
        <v>11442579</v>
      </c>
      <c r="I144" s="72" t="s">
        <v>700</v>
      </c>
      <c r="J144" s="72" t="s">
        <v>540</v>
      </c>
      <c r="K144" s="35">
        <v>160784</v>
      </c>
      <c r="L144" s="39" t="s">
        <v>6</v>
      </c>
      <c r="M144" s="35">
        <v>12421483</v>
      </c>
      <c r="N144" s="72" t="s">
        <v>705</v>
      </c>
      <c r="O144" s="35"/>
    </row>
    <row r="145" spans="1:15" x14ac:dyDescent="0.3">
      <c r="A145" s="35"/>
      <c r="B145" s="35">
        <v>12433225</v>
      </c>
      <c r="C145" s="35">
        <v>1</v>
      </c>
      <c r="D145" s="35">
        <v>20.6</v>
      </c>
      <c r="E145" s="72" t="s">
        <v>530</v>
      </c>
      <c r="F145" s="35">
        <v>247995</v>
      </c>
      <c r="G145" s="39" t="s">
        <v>30</v>
      </c>
      <c r="H145" s="35">
        <v>11442579</v>
      </c>
      <c r="I145" s="72" t="s">
        <v>700</v>
      </c>
      <c r="J145" s="72" t="s">
        <v>540</v>
      </c>
      <c r="K145" s="35">
        <v>160784</v>
      </c>
      <c r="L145" s="39" t="s">
        <v>6</v>
      </c>
      <c r="M145" s="35">
        <v>12431922</v>
      </c>
      <c r="N145" s="72" t="s">
        <v>706</v>
      </c>
      <c r="O145" s="35"/>
    </row>
    <row r="146" spans="1:15" x14ac:dyDescent="0.3">
      <c r="A146" s="35"/>
      <c r="B146" s="35">
        <v>12492227</v>
      </c>
      <c r="C146" s="35">
        <v>1</v>
      </c>
      <c r="D146" s="35">
        <v>20.6</v>
      </c>
      <c r="E146" s="72" t="s">
        <v>530</v>
      </c>
      <c r="F146" s="35">
        <v>247995</v>
      </c>
      <c r="G146" s="39" t="s">
        <v>30</v>
      </c>
      <c r="H146" s="35">
        <v>11442579</v>
      </c>
      <c r="I146" s="72" t="s">
        <v>700</v>
      </c>
      <c r="J146" s="72" t="s">
        <v>540</v>
      </c>
      <c r="K146" s="35">
        <v>160784</v>
      </c>
      <c r="L146" s="39" t="s">
        <v>6</v>
      </c>
      <c r="M146" s="35">
        <v>12491545</v>
      </c>
      <c r="N146" s="72" t="s">
        <v>707</v>
      </c>
      <c r="O146" s="35"/>
    </row>
    <row r="147" spans="1:15" x14ac:dyDescent="0.3">
      <c r="A147" s="35"/>
      <c r="B147" s="35" t="s">
        <v>516</v>
      </c>
      <c r="C147" s="35">
        <v>304</v>
      </c>
      <c r="D147" s="35"/>
      <c r="E147" s="35"/>
      <c r="F147" s="35"/>
      <c r="G147" s="35"/>
      <c r="H147" s="35"/>
      <c r="I147" s="35"/>
      <c r="J147" s="35"/>
      <c r="K147" s="35"/>
      <c r="L147" s="35"/>
      <c r="M147" s="35"/>
      <c r="N147" s="35"/>
      <c r="O147" s="35"/>
    </row>
    <row r="148" spans="1:15" x14ac:dyDescent="0.3">
      <c r="A148" s="35">
        <v>970305</v>
      </c>
      <c r="B148" s="35">
        <v>9042223</v>
      </c>
      <c r="C148" s="35">
        <v>200</v>
      </c>
      <c r="D148" s="35">
        <v>20.5</v>
      </c>
      <c r="E148" s="72" t="s">
        <v>648</v>
      </c>
      <c r="F148" s="35">
        <v>25925</v>
      </c>
      <c r="G148" s="39" t="s">
        <v>17</v>
      </c>
      <c r="H148" s="35">
        <v>9034299</v>
      </c>
      <c r="I148" s="72" t="s">
        <v>708</v>
      </c>
      <c r="J148" s="72" t="s">
        <v>540</v>
      </c>
      <c r="K148" s="35">
        <v>160784</v>
      </c>
      <c r="L148" s="39" t="s">
        <v>6</v>
      </c>
      <c r="M148" s="35">
        <v>9040168</v>
      </c>
      <c r="N148" s="72" t="s">
        <v>709</v>
      </c>
      <c r="O148" s="35">
        <v>1043</v>
      </c>
    </row>
    <row r="149" spans="1:15" x14ac:dyDescent="0.3">
      <c r="A149" s="35"/>
      <c r="B149" s="35">
        <v>11421730</v>
      </c>
      <c r="C149" s="35">
        <v>1</v>
      </c>
      <c r="D149" s="35">
        <v>20.5</v>
      </c>
      <c r="E149" s="72" t="s">
        <v>512</v>
      </c>
      <c r="F149" s="35">
        <v>67759</v>
      </c>
      <c r="G149" s="39" t="s">
        <v>12</v>
      </c>
      <c r="H149" s="35">
        <v>11420984</v>
      </c>
      <c r="I149" s="72" t="s">
        <v>631</v>
      </c>
      <c r="J149" s="72" t="s">
        <v>710</v>
      </c>
      <c r="K149" s="35">
        <v>45866</v>
      </c>
      <c r="L149" s="39" t="s">
        <v>8</v>
      </c>
      <c r="M149" s="35">
        <v>11213390</v>
      </c>
      <c r="N149" s="72" t="s">
        <v>711</v>
      </c>
      <c r="O149" s="73">
        <v>0.37480000000000002</v>
      </c>
    </row>
    <row r="150" spans="1:15" x14ac:dyDescent="0.3">
      <c r="A150" s="35"/>
      <c r="B150" s="35">
        <v>12583240</v>
      </c>
      <c r="C150" s="35">
        <v>85</v>
      </c>
      <c r="D150" s="35">
        <v>20.6</v>
      </c>
      <c r="E150" s="72" t="s">
        <v>530</v>
      </c>
      <c r="F150" s="35">
        <v>248004</v>
      </c>
      <c r="G150" s="39" t="s">
        <v>22</v>
      </c>
      <c r="H150" s="35">
        <v>12580650</v>
      </c>
      <c r="I150" s="72" t="s">
        <v>712</v>
      </c>
      <c r="J150" s="72" t="s">
        <v>656</v>
      </c>
      <c r="K150" s="35">
        <v>190377</v>
      </c>
      <c r="L150" s="39" t="s">
        <v>16</v>
      </c>
      <c r="M150" s="35">
        <v>12582256</v>
      </c>
      <c r="N150" s="72" t="s">
        <v>713</v>
      </c>
      <c r="O150" s="35"/>
    </row>
    <row r="151" spans="1:15" x14ac:dyDescent="0.3">
      <c r="A151" s="35"/>
      <c r="B151" s="35">
        <v>12592240</v>
      </c>
      <c r="C151" s="35">
        <v>85</v>
      </c>
      <c r="D151" s="35">
        <v>20.6</v>
      </c>
      <c r="E151" s="72" t="s">
        <v>530</v>
      </c>
      <c r="F151" s="35">
        <v>239259</v>
      </c>
      <c r="G151" s="39" t="s">
        <v>27</v>
      </c>
      <c r="H151" s="35">
        <v>12581208</v>
      </c>
      <c r="I151" s="72" t="s">
        <v>714</v>
      </c>
      <c r="J151" s="72" t="s">
        <v>656</v>
      </c>
      <c r="K151" s="35">
        <v>190377</v>
      </c>
      <c r="L151" s="39" t="s">
        <v>16</v>
      </c>
      <c r="M151" s="35">
        <v>12590795</v>
      </c>
      <c r="N151" s="72" t="s">
        <v>715</v>
      </c>
      <c r="O151" s="35"/>
    </row>
    <row r="152" spans="1:15" x14ac:dyDescent="0.3">
      <c r="A152" s="35"/>
      <c r="B152" s="35">
        <v>12592240</v>
      </c>
      <c r="C152" s="35">
        <v>15</v>
      </c>
      <c r="D152" s="35">
        <v>20.6</v>
      </c>
      <c r="E152" s="72" t="s">
        <v>530</v>
      </c>
      <c r="F152" s="35">
        <v>248004</v>
      </c>
      <c r="G152" s="39" t="s">
        <v>22</v>
      </c>
      <c r="H152" s="35">
        <v>12580650</v>
      </c>
      <c r="I152" s="72" t="s">
        <v>712</v>
      </c>
      <c r="J152" s="72" t="s">
        <v>656</v>
      </c>
      <c r="K152" s="35">
        <v>190377</v>
      </c>
      <c r="L152" s="39" t="s">
        <v>16</v>
      </c>
      <c r="M152" s="35">
        <v>12590795</v>
      </c>
      <c r="N152" s="72" t="s">
        <v>715</v>
      </c>
      <c r="O152" s="35"/>
    </row>
    <row r="153" spans="1:15" x14ac:dyDescent="0.3">
      <c r="A153" s="35"/>
      <c r="B153" s="35">
        <v>13124240</v>
      </c>
      <c r="C153" s="35">
        <v>1</v>
      </c>
      <c r="D153" s="35">
        <v>20.5</v>
      </c>
      <c r="E153" s="72" t="s">
        <v>512</v>
      </c>
      <c r="F153" s="35">
        <v>47821</v>
      </c>
      <c r="G153" s="39" t="s">
        <v>10</v>
      </c>
      <c r="H153" s="35">
        <v>13121757</v>
      </c>
      <c r="I153" s="72" t="s">
        <v>716</v>
      </c>
      <c r="J153" s="72" t="s">
        <v>710</v>
      </c>
      <c r="K153" s="35">
        <v>45866</v>
      </c>
      <c r="L153" s="39" t="s">
        <v>8</v>
      </c>
      <c r="M153" s="35">
        <v>12393605</v>
      </c>
      <c r="N153" s="72" t="s">
        <v>717</v>
      </c>
      <c r="O153" s="35"/>
    </row>
    <row r="154" spans="1:15" x14ac:dyDescent="0.3">
      <c r="A154" s="35"/>
      <c r="B154" s="35">
        <v>13242240</v>
      </c>
      <c r="C154" s="35">
        <v>4</v>
      </c>
      <c r="D154" s="35">
        <v>20.85</v>
      </c>
      <c r="E154" s="72" t="s">
        <v>512</v>
      </c>
      <c r="F154" s="35">
        <v>47821</v>
      </c>
      <c r="G154" s="39" t="s">
        <v>10</v>
      </c>
      <c r="H154" s="35">
        <v>13234130</v>
      </c>
      <c r="I154" s="72" t="s">
        <v>718</v>
      </c>
      <c r="J154" s="72" t="s">
        <v>540</v>
      </c>
      <c r="K154" s="35">
        <v>160784</v>
      </c>
      <c r="L154" s="39" t="s">
        <v>6</v>
      </c>
      <c r="M154" s="35">
        <v>13242014</v>
      </c>
      <c r="N154" s="72" t="s">
        <v>719</v>
      </c>
      <c r="O154" s="35"/>
    </row>
    <row r="155" spans="1:15" x14ac:dyDescent="0.3">
      <c r="A155" s="35"/>
      <c r="B155" s="35" t="s">
        <v>516</v>
      </c>
      <c r="C155" s="35">
        <v>391</v>
      </c>
      <c r="D155" s="35"/>
      <c r="E155" s="35"/>
      <c r="F155" s="35"/>
      <c r="G155" s="35"/>
      <c r="H155" s="35"/>
      <c r="I155" s="35"/>
      <c r="J155" s="35"/>
      <c r="K155" s="35"/>
      <c r="L155" s="35"/>
      <c r="M155" s="35"/>
      <c r="N155" s="35"/>
      <c r="O155" s="35"/>
    </row>
    <row r="156" spans="1:15" x14ac:dyDescent="0.3">
      <c r="A156" s="35">
        <v>970306</v>
      </c>
      <c r="B156" s="35">
        <v>9142229</v>
      </c>
      <c r="C156" s="35">
        <v>174</v>
      </c>
      <c r="D156" s="35">
        <v>21.65</v>
      </c>
      <c r="E156" s="72" t="s">
        <v>530</v>
      </c>
      <c r="F156" s="35">
        <v>247982</v>
      </c>
      <c r="G156" s="39" t="s">
        <v>24</v>
      </c>
      <c r="H156" s="35">
        <v>9133442</v>
      </c>
      <c r="I156" s="72" t="s">
        <v>720</v>
      </c>
      <c r="J156" s="72" t="s">
        <v>656</v>
      </c>
      <c r="K156" s="35">
        <v>190364</v>
      </c>
      <c r="L156" s="39" t="s">
        <v>8</v>
      </c>
      <c r="M156" s="35">
        <v>9135949</v>
      </c>
      <c r="N156" s="72" t="s">
        <v>721</v>
      </c>
      <c r="O156" s="35">
        <v>886</v>
      </c>
    </row>
    <row r="157" spans="1:15" x14ac:dyDescent="0.3">
      <c r="A157" s="35"/>
      <c r="B157" s="35">
        <v>10124230</v>
      </c>
      <c r="C157" s="35">
        <v>10</v>
      </c>
      <c r="D157" s="35">
        <v>21.45</v>
      </c>
      <c r="E157" s="72" t="s">
        <v>512</v>
      </c>
      <c r="F157" s="35">
        <v>47821</v>
      </c>
      <c r="G157" s="39" t="s">
        <v>10</v>
      </c>
      <c r="H157" s="35">
        <v>10122293</v>
      </c>
      <c r="I157" s="72" t="s">
        <v>722</v>
      </c>
      <c r="J157" s="72" t="s">
        <v>656</v>
      </c>
      <c r="K157" s="35">
        <v>183931</v>
      </c>
      <c r="L157" s="39" t="s">
        <v>28</v>
      </c>
      <c r="M157" s="35">
        <v>10105841</v>
      </c>
      <c r="N157" s="72" t="s">
        <v>723</v>
      </c>
      <c r="O157" s="73">
        <v>0.44240000000000002</v>
      </c>
    </row>
    <row r="158" spans="1:15" x14ac:dyDescent="0.3">
      <c r="A158" s="35"/>
      <c r="B158" s="35">
        <v>10130730</v>
      </c>
      <c r="C158" s="35">
        <v>4</v>
      </c>
      <c r="D158" s="35">
        <v>21.45</v>
      </c>
      <c r="E158" s="72" t="s">
        <v>530</v>
      </c>
      <c r="F158" s="35">
        <v>247995</v>
      </c>
      <c r="G158" s="39" t="s">
        <v>30</v>
      </c>
      <c r="H158" s="35">
        <v>10130208</v>
      </c>
      <c r="I158" s="72" t="s">
        <v>724</v>
      </c>
      <c r="J158" s="72" t="s">
        <v>656</v>
      </c>
      <c r="K158" s="35">
        <v>183931</v>
      </c>
      <c r="L158" s="39" t="s">
        <v>28</v>
      </c>
      <c r="M158" s="35">
        <v>10105841</v>
      </c>
      <c r="N158" s="72" t="s">
        <v>723</v>
      </c>
      <c r="O158" s="35"/>
    </row>
    <row r="159" spans="1:15" x14ac:dyDescent="0.3">
      <c r="A159" s="35"/>
      <c r="B159" s="35">
        <v>10344729</v>
      </c>
      <c r="C159" s="35">
        <v>2</v>
      </c>
      <c r="D159" s="35">
        <v>21.45</v>
      </c>
      <c r="E159" s="72" t="s">
        <v>530</v>
      </c>
      <c r="F159" s="35">
        <v>247995</v>
      </c>
      <c r="G159" s="39" t="s">
        <v>30</v>
      </c>
      <c r="H159" s="35">
        <v>10343368</v>
      </c>
      <c r="I159" s="72" t="s">
        <v>725</v>
      </c>
      <c r="J159" s="72" t="s">
        <v>656</v>
      </c>
      <c r="K159" s="35">
        <v>183931</v>
      </c>
      <c r="L159" s="39" t="s">
        <v>28</v>
      </c>
      <c r="M159" s="35">
        <v>10105841</v>
      </c>
      <c r="N159" s="72" t="s">
        <v>723</v>
      </c>
      <c r="O159" s="35"/>
    </row>
    <row r="160" spans="1:15" x14ac:dyDescent="0.3">
      <c r="A160" s="35"/>
      <c r="B160" s="35">
        <v>11224228</v>
      </c>
      <c r="C160" s="35">
        <v>196</v>
      </c>
      <c r="D160" s="35">
        <v>21.45</v>
      </c>
      <c r="E160" s="72" t="s">
        <v>540</v>
      </c>
      <c r="F160" s="35">
        <v>160784</v>
      </c>
      <c r="G160" s="39" t="s">
        <v>6</v>
      </c>
      <c r="H160" s="35">
        <v>11221390</v>
      </c>
      <c r="I160" s="72" t="s">
        <v>726</v>
      </c>
      <c r="J160" s="72" t="s">
        <v>656</v>
      </c>
      <c r="K160" s="35">
        <v>190364</v>
      </c>
      <c r="L160" s="39" t="s">
        <v>8</v>
      </c>
      <c r="M160" s="35">
        <v>11221791</v>
      </c>
      <c r="N160" s="72" t="s">
        <v>727</v>
      </c>
      <c r="O160" s="35"/>
    </row>
    <row r="161" spans="1:15" x14ac:dyDescent="0.3">
      <c r="A161" s="35"/>
      <c r="B161" s="35">
        <v>13300000</v>
      </c>
      <c r="C161" s="35">
        <v>6</v>
      </c>
      <c r="D161" s="35">
        <v>21.45</v>
      </c>
      <c r="E161" s="72" t="s">
        <v>532</v>
      </c>
      <c r="F161" s="35">
        <v>269764</v>
      </c>
      <c r="G161" s="39" t="s">
        <v>7</v>
      </c>
      <c r="H161" s="35">
        <v>13280664</v>
      </c>
      <c r="I161" s="72" t="s">
        <v>728</v>
      </c>
      <c r="J161" s="72" t="s">
        <v>512</v>
      </c>
      <c r="K161" s="35">
        <v>67759</v>
      </c>
      <c r="L161" s="39" t="s">
        <v>12</v>
      </c>
      <c r="M161" s="35">
        <v>13275189</v>
      </c>
      <c r="N161" s="72" t="s">
        <v>729</v>
      </c>
      <c r="O161" s="35"/>
    </row>
    <row r="162" spans="1:15" x14ac:dyDescent="0.3">
      <c r="A162" s="35"/>
      <c r="B162" s="35" t="s">
        <v>516</v>
      </c>
      <c r="C162" s="35">
        <v>392</v>
      </c>
      <c r="D162" s="35"/>
      <c r="E162" s="35"/>
      <c r="F162" s="35"/>
      <c r="G162" s="35"/>
      <c r="H162" s="35"/>
      <c r="I162" s="35"/>
      <c r="J162" s="35"/>
      <c r="K162" s="35"/>
      <c r="L162" s="35"/>
      <c r="M162" s="35"/>
      <c r="N162" s="35"/>
      <c r="O162" s="35"/>
    </row>
    <row r="163" spans="1:15" x14ac:dyDescent="0.3">
      <c r="A163" s="35">
        <v>970307</v>
      </c>
      <c r="B163" s="35">
        <v>13214624</v>
      </c>
      <c r="C163" s="35">
        <v>1</v>
      </c>
      <c r="D163" s="35">
        <v>21.05</v>
      </c>
      <c r="E163" s="72" t="s">
        <v>540</v>
      </c>
      <c r="F163" s="35">
        <v>160784</v>
      </c>
      <c r="G163" s="39" t="s">
        <v>6</v>
      </c>
      <c r="H163" s="35">
        <v>13212501</v>
      </c>
      <c r="I163" s="72" t="s">
        <v>730</v>
      </c>
      <c r="J163" s="72" t="s">
        <v>512</v>
      </c>
      <c r="K163" s="35">
        <v>67759</v>
      </c>
      <c r="L163" s="39" t="s">
        <v>12</v>
      </c>
      <c r="M163" s="35">
        <v>13205717</v>
      </c>
      <c r="N163" s="72" t="s">
        <v>731</v>
      </c>
      <c r="O163" s="35">
        <v>262</v>
      </c>
    </row>
    <row r="164" spans="1:15" x14ac:dyDescent="0.3">
      <c r="A164" s="35"/>
      <c r="B164" s="35">
        <v>13230123</v>
      </c>
      <c r="C164" s="35">
        <v>1</v>
      </c>
      <c r="D164" s="35">
        <v>21.05</v>
      </c>
      <c r="E164" s="72" t="s">
        <v>540</v>
      </c>
      <c r="F164" s="35">
        <v>160784</v>
      </c>
      <c r="G164" s="39" t="s">
        <v>6</v>
      </c>
      <c r="H164" s="35">
        <v>13224642</v>
      </c>
      <c r="I164" s="72" t="s">
        <v>732</v>
      </c>
      <c r="J164" s="72" t="s">
        <v>656</v>
      </c>
      <c r="K164" s="35">
        <v>190377</v>
      </c>
      <c r="L164" s="39" t="s">
        <v>16</v>
      </c>
      <c r="M164" s="35">
        <v>13220822</v>
      </c>
      <c r="N164" s="72" t="s">
        <v>733</v>
      </c>
      <c r="O164" s="73">
        <v>3.0499999999999999E-2</v>
      </c>
    </row>
    <row r="165" spans="1:15" x14ac:dyDescent="0.3">
      <c r="A165" s="35"/>
      <c r="B165" s="35">
        <v>13300000</v>
      </c>
      <c r="C165" s="35">
        <v>6</v>
      </c>
      <c r="D165" s="35">
        <v>21.4</v>
      </c>
      <c r="E165" s="72" t="s">
        <v>532</v>
      </c>
      <c r="F165" s="35">
        <v>269764</v>
      </c>
      <c r="G165" s="39" t="s">
        <v>7</v>
      </c>
      <c r="H165" s="35">
        <v>13253385</v>
      </c>
      <c r="I165" s="72" t="s">
        <v>734</v>
      </c>
      <c r="J165" s="72" t="s">
        <v>521</v>
      </c>
      <c r="K165" s="35">
        <v>5693955</v>
      </c>
      <c r="L165" s="39" t="s">
        <v>35</v>
      </c>
      <c r="M165" s="35">
        <v>13282216</v>
      </c>
      <c r="N165" s="72" t="s">
        <v>735</v>
      </c>
      <c r="O165" s="35"/>
    </row>
    <row r="166" spans="1:15" x14ac:dyDescent="0.3">
      <c r="A166" s="35"/>
      <c r="B166" s="35" t="s">
        <v>516</v>
      </c>
      <c r="C166" s="35">
        <v>8</v>
      </c>
      <c r="D166" s="35"/>
      <c r="E166" s="35"/>
      <c r="F166" s="35"/>
      <c r="G166" s="35"/>
      <c r="H166" s="35"/>
      <c r="I166" s="35"/>
      <c r="J166" s="35"/>
      <c r="K166" s="35"/>
      <c r="L166" s="35"/>
      <c r="M166" s="35"/>
      <c r="N166" s="35"/>
      <c r="O166" s="35"/>
    </row>
    <row r="167" spans="1:15" x14ac:dyDescent="0.3">
      <c r="A167" s="35">
        <v>970310</v>
      </c>
      <c r="B167" s="35">
        <v>13171924</v>
      </c>
      <c r="C167" s="35">
        <v>2</v>
      </c>
      <c r="D167" s="35">
        <v>21.45</v>
      </c>
      <c r="E167" s="72" t="s">
        <v>540</v>
      </c>
      <c r="F167" s="35">
        <v>160784</v>
      </c>
      <c r="G167" s="39" t="s">
        <v>6</v>
      </c>
      <c r="H167" s="35">
        <v>13171357</v>
      </c>
      <c r="I167" s="72" t="s">
        <v>736</v>
      </c>
      <c r="J167" s="72" t="s">
        <v>512</v>
      </c>
      <c r="K167" s="35">
        <v>47821</v>
      </c>
      <c r="L167" s="39" t="s">
        <v>10</v>
      </c>
      <c r="M167" s="35">
        <v>13132327</v>
      </c>
      <c r="N167" s="72" t="s">
        <v>737</v>
      </c>
      <c r="O167" s="35">
        <v>599</v>
      </c>
    </row>
    <row r="168" spans="1:15" x14ac:dyDescent="0.3">
      <c r="A168" s="35"/>
      <c r="B168" s="35">
        <v>13171924</v>
      </c>
      <c r="C168" s="35">
        <v>5</v>
      </c>
      <c r="D168" s="35">
        <v>21.45</v>
      </c>
      <c r="E168" s="72" t="s">
        <v>540</v>
      </c>
      <c r="F168" s="35">
        <v>160784</v>
      </c>
      <c r="G168" s="39" t="s">
        <v>6</v>
      </c>
      <c r="H168" s="35">
        <v>13171357</v>
      </c>
      <c r="I168" s="72" t="s">
        <v>736</v>
      </c>
      <c r="J168" s="72" t="s">
        <v>512</v>
      </c>
      <c r="K168" s="35">
        <v>47821</v>
      </c>
      <c r="L168" s="39" t="s">
        <v>10</v>
      </c>
      <c r="M168" s="35">
        <v>13143084</v>
      </c>
      <c r="N168" s="72" t="s">
        <v>738</v>
      </c>
      <c r="O168" s="73">
        <v>1.1599999999999999E-2</v>
      </c>
    </row>
    <row r="169" spans="1:15" x14ac:dyDescent="0.3">
      <c r="A169" s="35"/>
      <c r="B169" s="35" t="s">
        <v>516</v>
      </c>
      <c r="C169" s="35">
        <v>7</v>
      </c>
      <c r="D169" s="35"/>
      <c r="E169" s="35"/>
      <c r="F169" s="35"/>
      <c r="G169" s="35"/>
      <c r="H169" s="35"/>
      <c r="I169" s="35"/>
      <c r="J169" s="35"/>
      <c r="K169" s="35"/>
      <c r="L169" s="35"/>
      <c r="M169" s="35"/>
      <c r="N169" s="35"/>
      <c r="O169" s="35"/>
    </row>
    <row r="170" spans="1:15" x14ac:dyDescent="0.3">
      <c r="A170" s="35">
        <v>970311</v>
      </c>
      <c r="B170" s="35">
        <v>13103723</v>
      </c>
      <c r="C170" s="35">
        <v>1</v>
      </c>
      <c r="D170" s="35">
        <v>21.5</v>
      </c>
      <c r="E170" s="72" t="s">
        <v>517</v>
      </c>
      <c r="F170" s="35">
        <v>8017578</v>
      </c>
      <c r="G170" s="39" t="s">
        <v>6</v>
      </c>
      <c r="H170" s="35">
        <v>13103714</v>
      </c>
      <c r="I170" s="72" t="s">
        <v>739</v>
      </c>
      <c r="J170" s="72" t="s">
        <v>740</v>
      </c>
      <c r="K170" s="35">
        <v>61167</v>
      </c>
      <c r="L170" s="39" t="s">
        <v>741</v>
      </c>
      <c r="M170" s="35">
        <v>8585097</v>
      </c>
      <c r="N170" s="72" t="s">
        <v>720</v>
      </c>
      <c r="O170" s="35">
        <v>291.48500000000001</v>
      </c>
    </row>
    <row r="171" spans="1:15" x14ac:dyDescent="0.3">
      <c r="A171" s="35"/>
      <c r="B171" s="35">
        <v>13124223</v>
      </c>
      <c r="C171" s="35">
        <v>1</v>
      </c>
      <c r="D171" s="35">
        <v>21.7</v>
      </c>
      <c r="E171" s="72" t="s">
        <v>517</v>
      </c>
      <c r="F171" s="35">
        <v>8017578</v>
      </c>
      <c r="G171" s="39" t="s">
        <v>6</v>
      </c>
      <c r="H171" s="35">
        <v>13114781</v>
      </c>
      <c r="I171" s="72" t="s">
        <v>742</v>
      </c>
      <c r="J171" s="72" t="s">
        <v>740</v>
      </c>
      <c r="K171" s="35">
        <v>61167</v>
      </c>
      <c r="L171" s="39" t="s">
        <v>741</v>
      </c>
      <c r="M171" s="35">
        <v>13121940</v>
      </c>
      <c r="N171" s="72" t="s">
        <v>743</v>
      </c>
      <c r="O171" s="73">
        <v>1.0200000000000001E-2</v>
      </c>
    </row>
    <row r="172" spans="1:15" x14ac:dyDescent="0.3">
      <c r="A172" s="35"/>
      <c r="B172" s="35">
        <v>13201223</v>
      </c>
      <c r="C172" s="35">
        <v>1</v>
      </c>
      <c r="D172" s="35">
        <v>21.45</v>
      </c>
      <c r="E172" s="72" t="s">
        <v>744</v>
      </c>
      <c r="F172" s="35">
        <v>228611</v>
      </c>
      <c r="G172" s="39" t="s">
        <v>24</v>
      </c>
      <c r="H172" s="35">
        <v>13195793</v>
      </c>
      <c r="I172" s="72" t="s">
        <v>745</v>
      </c>
      <c r="J172" s="72" t="s">
        <v>740</v>
      </c>
      <c r="K172" s="35">
        <v>61167</v>
      </c>
      <c r="L172" s="39" t="s">
        <v>741</v>
      </c>
      <c r="M172" s="35">
        <v>13124511</v>
      </c>
      <c r="N172" s="72" t="s">
        <v>746</v>
      </c>
      <c r="O172" s="35"/>
    </row>
    <row r="173" spans="1:15" x14ac:dyDescent="0.3">
      <c r="A173" s="35"/>
      <c r="B173" s="35" t="s">
        <v>516</v>
      </c>
      <c r="C173" s="35">
        <v>3</v>
      </c>
      <c r="D173" s="35"/>
      <c r="E173" s="35"/>
      <c r="F173" s="35"/>
      <c r="G173" s="35"/>
      <c r="H173" s="35"/>
      <c r="I173" s="35"/>
      <c r="J173" s="35"/>
      <c r="K173" s="35"/>
      <c r="L173" s="35"/>
      <c r="M173" s="35"/>
      <c r="N173" s="35"/>
      <c r="O173" s="35"/>
    </row>
    <row r="174" spans="1:15" x14ac:dyDescent="0.3">
      <c r="A174" s="35">
        <v>970313</v>
      </c>
      <c r="B174" s="35">
        <v>9232823</v>
      </c>
      <c r="C174" s="35">
        <v>1</v>
      </c>
      <c r="D174" s="35">
        <v>21.2</v>
      </c>
      <c r="E174" s="72" t="s">
        <v>521</v>
      </c>
      <c r="F174" s="35">
        <v>5693955</v>
      </c>
      <c r="G174" s="39" t="s">
        <v>35</v>
      </c>
      <c r="H174" s="35">
        <v>9231364</v>
      </c>
      <c r="I174" s="72" t="s">
        <v>747</v>
      </c>
      <c r="J174" s="72" t="s">
        <v>611</v>
      </c>
      <c r="K174" s="35">
        <v>12708</v>
      </c>
      <c r="L174" s="39" t="s">
        <v>30</v>
      </c>
      <c r="M174" s="35">
        <v>9033644</v>
      </c>
      <c r="N174" s="72" t="s">
        <v>748</v>
      </c>
      <c r="O174" s="35">
        <v>286</v>
      </c>
    </row>
    <row r="175" spans="1:15" x14ac:dyDescent="0.3">
      <c r="A175" s="35"/>
      <c r="B175" s="35">
        <v>11262325</v>
      </c>
      <c r="C175" s="35">
        <v>1</v>
      </c>
      <c r="D175" s="35">
        <v>21.2</v>
      </c>
      <c r="E175" s="72" t="s">
        <v>512</v>
      </c>
      <c r="F175" s="35">
        <v>67759</v>
      </c>
      <c r="G175" s="39" t="s">
        <v>12</v>
      </c>
      <c r="H175" s="35">
        <v>11251461</v>
      </c>
      <c r="I175" s="72" t="s">
        <v>749</v>
      </c>
      <c r="J175" s="72" t="s">
        <v>740</v>
      </c>
      <c r="K175" s="35">
        <v>65202</v>
      </c>
      <c r="L175" s="39" t="s">
        <v>17</v>
      </c>
      <c r="M175" s="35">
        <v>11260351</v>
      </c>
      <c r="N175" s="72" t="s">
        <v>714</v>
      </c>
      <c r="O175" s="73">
        <v>1.7399999999999999E-2</v>
      </c>
    </row>
    <row r="176" spans="1:15" x14ac:dyDescent="0.3">
      <c r="A176" s="35"/>
      <c r="B176" s="35">
        <v>11271325</v>
      </c>
      <c r="C176" s="35">
        <v>1</v>
      </c>
      <c r="D176" s="35">
        <v>21.25</v>
      </c>
      <c r="E176" s="72" t="s">
        <v>521</v>
      </c>
      <c r="F176" s="35">
        <v>5693955</v>
      </c>
      <c r="G176" s="39" t="s">
        <v>35</v>
      </c>
      <c r="H176" s="35">
        <v>10483635</v>
      </c>
      <c r="I176" s="72" t="s">
        <v>750</v>
      </c>
      <c r="J176" s="72" t="s">
        <v>740</v>
      </c>
      <c r="K176" s="35">
        <v>65202</v>
      </c>
      <c r="L176" s="39" t="s">
        <v>17</v>
      </c>
      <c r="M176" s="35">
        <v>11270046</v>
      </c>
      <c r="N176" s="72" t="s">
        <v>751</v>
      </c>
      <c r="O176" s="35"/>
    </row>
    <row r="177" spans="1:15" x14ac:dyDescent="0.3">
      <c r="A177" s="35"/>
      <c r="B177" s="35">
        <v>13091823</v>
      </c>
      <c r="C177" s="35">
        <v>1</v>
      </c>
      <c r="D177" s="35">
        <v>21.1</v>
      </c>
      <c r="E177" s="72" t="s">
        <v>512</v>
      </c>
      <c r="F177" s="35">
        <v>67759</v>
      </c>
      <c r="G177" s="39" t="s">
        <v>12</v>
      </c>
      <c r="H177" s="35">
        <v>13085399</v>
      </c>
      <c r="I177" s="72" t="s">
        <v>752</v>
      </c>
      <c r="J177" s="72" t="s">
        <v>611</v>
      </c>
      <c r="K177" s="35">
        <v>12708</v>
      </c>
      <c r="L177" s="39" t="s">
        <v>30</v>
      </c>
      <c r="M177" s="35">
        <v>9032869</v>
      </c>
      <c r="N177" s="72" t="s">
        <v>753</v>
      </c>
      <c r="O177" s="35"/>
    </row>
    <row r="178" spans="1:15" x14ac:dyDescent="0.3">
      <c r="A178" s="35"/>
      <c r="B178" s="35">
        <v>13235325</v>
      </c>
      <c r="C178" s="35">
        <v>1</v>
      </c>
      <c r="D178" s="35">
        <v>21.05</v>
      </c>
      <c r="E178" s="72" t="s">
        <v>540</v>
      </c>
      <c r="F178" s="35">
        <v>160784</v>
      </c>
      <c r="G178" s="39" t="s">
        <v>6</v>
      </c>
      <c r="H178" s="35">
        <v>13234936</v>
      </c>
      <c r="I178" s="72" t="s">
        <v>671</v>
      </c>
      <c r="J178" s="72" t="s">
        <v>740</v>
      </c>
      <c r="K178" s="35">
        <v>65202</v>
      </c>
      <c r="L178" s="39" t="s">
        <v>17</v>
      </c>
      <c r="M178" s="35">
        <v>13230978</v>
      </c>
      <c r="N178" s="72" t="s">
        <v>754</v>
      </c>
      <c r="O178" s="35"/>
    </row>
    <row r="179" spans="1:15" x14ac:dyDescent="0.3">
      <c r="A179" s="35"/>
      <c r="B179" s="35" t="s">
        <v>516</v>
      </c>
      <c r="C179" s="35">
        <v>5</v>
      </c>
      <c r="D179" s="35"/>
      <c r="E179" s="35"/>
      <c r="F179" s="35"/>
      <c r="G179" s="35"/>
      <c r="H179" s="35"/>
      <c r="I179" s="35"/>
      <c r="J179" s="35"/>
      <c r="K179" s="35"/>
      <c r="L179" s="35"/>
      <c r="M179" s="35"/>
      <c r="N179" s="35"/>
      <c r="O179" s="35"/>
    </row>
    <row r="180" spans="1:15" x14ac:dyDescent="0.3">
      <c r="A180" s="35">
        <v>970314</v>
      </c>
      <c r="B180" s="35">
        <v>10200821</v>
      </c>
      <c r="C180" s="35">
        <v>1</v>
      </c>
      <c r="D180" s="35">
        <v>21.1</v>
      </c>
      <c r="E180" s="72" t="s">
        <v>740</v>
      </c>
      <c r="F180" s="35">
        <v>61167</v>
      </c>
      <c r="G180" s="39" t="s">
        <v>741</v>
      </c>
      <c r="H180" s="35">
        <v>10194655</v>
      </c>
      <c r="I180" s="72" t="s">
        <v>755</v>
      </c>
      <c r="J180" s="72" t="s">
        <v>740</v>
      </c>
      <c r="K180" s="35">
        <v>65202</v>
      </c>
      <c r="L180" s="39" t="s">
        <v>17</v>
      </c>
      <c r="M180" s="35">
        <v>10141844</v>
      </c>
      <c r="N180" s="72" t="s">
        <v>756</v>
      </c>
      <c r="O180" s="35">
        <v>596</v>
      </c>
    </row>
    <row r="181" spans="1:15" x14ac:dyDescent="0.3">
      <c r="A181" s="35"/>
      <c r="B181" s="35">
        <v>13173821</v>
      </c>
      <c r="C181" s="35">
        <v>1</v>
      </c>
      <c r="D181" s="35">
        <v>21.2</v>
      </c>
      <c r="E181" s="72" t="s">
        <v>521</v>
      </c>
      <c r="F181" s="35">
        <v>5693955</v>
      </c>
      <c r="G181" s="39" t="s">
        <v>35</v>
      </c>
      <c r="H181" s="35">
        <v>13173310</v>
      </c>
      <c r="I181" s="72" t="s">
        <v>757</v>
      </c>
      <c r="J181" s="72" t="s">
        <v>648</v>
      </c>
      <c r="K181" s="35">
        <v>38190</v>
      </c>
      <c r="L181" s="39" t="s">
        <v>24</v>
      </c>
      <c r="M181" s="35">
        <v>13150688</v>
      </c>
      <c r="N181" s="72" t="s">
        <v>758</v>
      </c>
      <c r="O181" s="73">
        <v>1.17E-2</v>
      </c>
    </row>
    <row r="182" spans="1:15" x14ac:dyDescent="0.3">
      <c r="A182" s="35"/>
      <c r="B182" s="35">
        <v>13300000</v>
      </c>
      <c r="C182" s="35">
        <v>5</v>
      </c>
      <c r="D182" s="35">
        <v>22.6</v>
      </c>
      <c r="E182" s="72" t="s">
        <v>740</v>
      </c>
      <c r="F182" s="35">
        <v>61167</v>
      </c>
      <c r="G182" s="39" t="s">
        <v>741</v>
      </c>
      <c r="H182" s="35">
        <v>13233722</v>
      </c>
      <c r="I182" s="72" t="s">
        <v>759</v>
      </c>
      <c r="J182" s="72" t="s">
        <v>517</v>
      </c>
      <c r="K182" s="35">
        <v>8017578</v>
      </c>
      <c r="L182" s="39" t="s">
        <v>6</v>
      </c>
      <c r="M182" s="35">
        <v>13275408</v>
      </c>
      <c r="N182" s="72" t="s">
        <v>760</v>
      </c>
      <c r="O182" s="35"/>
    </row>
    <row r="183" spans="1:15" x14ac:dyDescent="0.3">
      <c r="A183" s="35"/>
      <c r="B183" s="35" t="s">
        <v>516</v>
      </c>
      <c r="C183" s="35">
        <v>7</v>
      </c>
      <c r="D183" s="35"/>
      <c r="E183" s="35"/>
      <c r="F183" s="35"/>
      <c r="G183" s="35"/>
      <c r="H183" s="35"/>
      <c r="I183" s="35"/>
      <c r="J183" s="35"/>
      <c r="K183" s="35"/>
      <c r="L183" s="35"/>
      <c r="M183" s="35"/>
      <c r="N183" s="35"/>
      <c r="O183" s="35"/>
    </row>
    <row r="184" spans="1:15" x14ac:dyDescent="0.3">
      <c r="A184" s="35">
        <v>970317</v>
      </c>
      <c r="B184" s="35">
        <v>9115625</v>
      </c>
      <c r="C184" s="35">
        <v>1</v>
      </c>
      <c r="D184" s="35">
        <v>22.6</v>
      </c>
      <c r="E184" s="72" t="s">
        <v>517</v>
      </c>
      <c r="F184" s="35">
        <v>8017578</v>
      </c>
      <c r="G184" s="39" t="s">
        <v>6</v>
      </c>
      <c r="H184" s="35">
        <v>9115217</v>
      </c>
      <c r="I184" s="72" t="s">
        <v>761</v>
      </c>
      <c r="J184" s="72" t="s">
        <v>740</v>
      </c>
      <c r="K184" s="35">
        <v>65202</v>
      </c>
      <c r="L184" s="39" t="s">
        <v>17</v>
      </c>
      <c r="M184" s="35">
        <v>9114444</v>
      </c>
      <c r="N184" s="72" t="s">
        <v>762</v>
      </c>
      <c r="O184" s="35">
        <v>479.00299999999999</v>
      </c>
    </row>
    <row r="185" spans="1:15" x14ac:dyDescent="0.3">
      <c r="A185" s="35"/>
      <c r="B185" s="35">
        <v>10131124</v>
      </c>
      <c r="C185" s="35">
        <v>6</v>
      </c>
      <c r="D185" s="35">
        <v>22.6</v>
      </c>
      <c r="E185" s="72" t="s">
        <v>517</v>
      </c>
      <c r="F185" s="35">
        <v>8017578</v>
      </c>
      <c r="G185" s="39" t="s">
        <v>6</v>
      </c>
      <c r="H185" s="35">
        <v>10125206</v>
      </c>
      <c r="I185" s="72" t="s">
        <v>763</v>
      </c>
      <c r="J185" s="72" t="s">
        <v>740</v>
      </c>
      <c r="K185" s="35">
        <v>65202</v>
      </c>
      <c r="L185" s="39" t="s">
        <v>17</v>
      </c>
      <c r="M185" s="35">
        <v>9114444</v>
      </c>
      <c r="N185" s="72" t="s">
        <v>762</v>
      </c>
      <c r="O185" s="73">
        <v>1.67E-2</v>
      </c>
    </row>
    <row r="186" spans="1:15" x14ac:dyDescent="0.3">
      <c r="A186" s="35"/>
      <c r="B186" s="35">
        <v>13300000</v>
      </c>
      <c r="C186" s="35">
        <v>1</v>
      </c>
      <c r="D186" s="35">
        <v>22.85</v>
      </c>
      <c r="E186" s="72" t="s">
        <v>710</v>
      </c>
      <c r="F186" s="35">
        <v>45866</v>
      </c>
      <c r="G186" s="39" t="s">
        <v>8</v>
      </c>
      <c r="H186" s="35">
        <v>13250433</v>
      </c>
      <c r="I186" s="72" t="s">
        <v>764</v>
      </c>
      <c r="J186" s="72" t="s">
        <v>521</v>
      </c>
      <c r="K186" s="35">
        <v>5693955</v>
      </c>
      <c r="L186" s="39" t="s">
        <v>35</v>
      </c>
      <c r="M186" s="35">
        <v>13264103</v>
      </c>
      <c r="N186" s="72" t="s">
        <v>765</v>
      </c>
      <c r="O186" s="35"/>
    </row>
    <row r="187" spans="1:15" x14ac:dyDescent="0.3">
      <c r="A187" s="35"/>
      <c r="B187" s="35" t="s">
        <v>516</v>
      </c>
      <c r="C187" s="35">
        <v>8</v>
      </c>
      <c r="D187" s="35"/>
      <c r="E187" s="35"/>
      <c r="F187" s="35"/>
      <c r="G187" s="35"/>
      <c r="H187" s="35"/>
      <c r="I187" s="35"/>
      <c r="J187" s="35"/>
      <c r="K187" s="35"/>
      <c r="L187" s="35"/>
      <c r="M187" s="35"/>
      <c r="N187" s="35"/>
      <c r="O187" s="35"/>
    </row>
    <row r="188" spans="1:15" x14ac:dyDescent="0.3">
      <c r="A188" s="35">
        <v>970318</v>
      </c>
      <c r="B188" s="35">
        <v>9225736</v>
      </c>
      <c r="C188" s="35">
        <v>1</v>
      </c>
      <c r="D188" s="35">
        <v>23.3</v>
      </c>
      <c r="E188" s="72" t="s">
        <v>648</v>
      </c>
      <c r="F188" s="35">
        <v>25925</v>
      </c>
      <c r="G188" s="39" t="s">
        <v>17</v>
      </c>
      <c r="H188" s="35">
        <v>9211583</v>
      </c>
      <c r="I188" s="72" t="s">
        <v>766</v>
      </c>
      <c r="J188" s="72" t="s">
        <v>740</v>
      </c>
      <c r="K188" s="35">
        <v>65202</v>
      </c>
      <c r="L188" s="39" t="s">
        <v>17</v>
      </c>
      <c r="M188" s="35">
        <v>9224972</v>
      </c>
      <c r="N188" s="72" t="s">
        <v>767</v>
      </c>
      <c r="O188" s="35">
        <v>1198.6089999999999</v>
      </c>
    </row>
    <row r="189" spans="1:15" x14ac:dyDescent="0.3">
      <c r="A189" s="35"/>
      <c r="B189" s="35">
        <v>9305238</v>
      </c>
      <c r="C189" s="35">
        <v>1</v>
      </c>
      <c r="D189" s="35">
        <v>23.25</v>
      </c>
      <c r="E189" s="72" t="s">
        <v>656</v>
      </c>
      <c r="F189" s="35">
        <v>183782</v>
      </c>
      <c r="G189" s="39" t="s">
        <v>27</v>
      </c>
      <c r="H189" s="35">
        <v>9282363</v>
      </c>
      <c r="I189" s="72" t="s">
        <v>768</v>
      </c>
      <c r="J189" s="72" t="s">
        <v>740</v>
      </c>
      <c r="K189" s="35">
        <v>65202</v>
      </c>
      <c r="L189" s="39" t="s">
        <v>17</v>
      </c>
      <c r="M189" s="35">
        <v>9304982</v>
      </c>
      <c r="N189" s="72" t="s">
        <v>769</v>
      </c>
      <c r="O189" s="73">
        <v>1.6000000000000001E-3</v>
      </c>
    </row>
    <row r="190" spans="1:15" x14ac:dyDescent="0.3">
      <c r="A190" s="35"/>
      <c r="B190" s="35" t="s">
        <v>516</v>
      </c>
      <c r="C190" s="35">
        <v>2</v>
      </c>
      <c r="D190" s="35"/>
      <c r="E190" s="35"/>
      <c r="F190" s="35"/>
      <c r="G190" s="35"/>
      <c r="H190" s="35"/>
      <c r="I190" s="35"/>
      <c r="J190" s="35"/>
      <c r="K190" s="35"/>
      <c r="L190" s="35"/>
      <c r="M190" s="35"/>
      <c r="N190" s="35"/>
      <c r="O190" s="35"/>
    </row>
    <row r="191" spans="1:15" x14ac:dyDescent="0.3">
      <c r="A191" s="35">
        <v>970319</v>
      </c>
      <c r="B191" s="35">
        <v>9001403</v>
      </c>
      <c r="C191" s="35">
        <v>6</v>
      </c>
      <c r="D191" s="35">
        <v>24.9</v>
      </c>
      <c r="E191" s="72" t="s">
        <v>611</v>
      </c>
      <c r="F191" s="35">
        <v>12708</v>
      </c>
      <c r="G191" s="39" t="s">
        <v>30</v>
      </c>
      <c r="H191" s="35">
        <v>8541814</v>
      </c>
      <c r="I191" s="72" t="s">
        <v>770</v>
      </c>
      <c r="J191" s="72" t="s">
        <v>740</v>
      </c>
      <c r="K191" s="35">
        <v>65202</v>
      </c>
      <c r="L191" s="39" t="s">
        <v>17</v>
      </c>
      <c r="M191" s="35">
        <v>8571414</v>
      </c>
      <c r="N191" s="72" t="s">
        <v>771</v>
      </c>
      <c r="O191" s="35">
        <v>1754.104</v>
      </c>
    </row>
    <row r="192" spans="1:15" x14ac:dyDescent="0.3">
      <c r="A192" s="35"/>
      <c r="B192" s="35">
        <v>13080936</v>
      </c>
      <c r="C192" s="35">
        <v>1</v>
      </c>
      <c r="D192" s="35">
        <v>24.55</v>
      </c>
      <c r="E192" s="72" t="s">
        <v>744</v>
      </c>
      <c r="F192" s="35">
        <v>228611</v>
      </c>
      <c r="G192" s="39" t="s">
        <v>24</v>
      </c>
      <c r="H192" s="35">
        <v>13080807</v>
      </c>
      <c r="I192" s="72" t="s">
        <v>772</v>
      </c>
      <c r="J192" s="72" t="s">
        <v>532</v>
      </c>
      <c r="K192" s="35">
        <v>269764</v>
      </c>
      <c r="L192" s="39" t="s">
        <v>7</v>
      </c>
      <c r="M192" s="35">
        <v>13075247</v>
      </c>
      <c r="N192" s="72" t="s">
        <v>773</v>
      </c>
      <c r="O192" s="73">
        <v>3.8999999999999998E-3</v>
      </c>
    </row>
    <row r="193" spans="1:15" x14ac:dyDescent="0.3">
      <c r="A193" s="35"/>
      <c r="B193" s="35" t="s">
        <v>516</v>
      </c>
      <c r="C193" s="35">
        <v>7</v>
      </c>
      <c r="D193" s="35"/>
      <c r="E193" s="35"/>
      <c r="F193" s="35"/>
      <c r="G193" s="35"/>
      <c r="H193" s="35"/>
      <c r="I193" s="35"/>
      <c r="J193" s="35"/>
      <c r="K193" s="35"/>
      <c r="L193" s="35"/>
      <c r="M193" s="35"/>
      <c r="N193" s="35"/>
      <c r="O193" s="35"/>
    </row>
    <row r="194" spans="1:15" x14ac:dyDescent="0.3">
      <c r="A194" s="35">
        <v>970320</v>
      </c>
      <c r="B194" s="35">
        <v>13240137</v>
      </c>
      <c r="C194" s="35">
        <v>1</v>
      </c>
      <c r="D194" s="35">
        <v>24.75</v>
      </c>
      <c r="E194" s="72" t="s">
        <v>656</v>
      </c>
      <c r="F194" s="35">
        <v>190364</v>
      </c>
      <c r="G194" s="39" t="s">
        <v>8</v>
      </c>
      <c r="H194" s="35">
        <v>13240083</v>
      </c>
      <c r="I194" s="72" t="s">
        <v>774</v>
      </c>
      <c r="J194" s="72" t="s">
        <v>648</v>
      </c>
      <c r="K194" s="35">
        <v>30716</v>
      </c>
      <c r="L194" s="39" t="s">
        <v>11</v>
      </c>
      <c r="M194" s="35">
        <v>13234804</v>
      </c>
      <c r="N194" s="72" t="s">
        <v>775</v>
      </c>
      <c r="O194" s="35">
        <v>606.43499999999995</v>
      </c>
    </row>
    <row r="195" spans="1:15" x14ac:dyDescent="0.3">
      <c r="A195" s="35"/>
      <c r="B195" s="35">
        <v>13240137</v>
      </c>
      <c r="C195" s="35">
        <v>1</v>
      </c>
      <c r="D195" s="35">
        <v>24.75</v>
      </c>
      <c r="E195" s="72" t="s">
        <v>656</v>
      </c>
      <c r="F195" s="35">
        <v>190364</v>
      </c>
      <c r="G195" s="39" t="s">
        <v>8</v>
      </c>
      <c r="H195" s="35">
        <v>13240083</v>
      </c>
      <c r="I195" s="72" t="s">
        <v>774</v>
      </c>
      <c r="J195" s="72" t="s">
        <v>512</v>
      </c>
      <c r="K195" s="35">
        <v>47821</v>
      </c>
      <c r="L195" s="39" t="s">
        <v>10</v>
      </c>
      <c r="M195" s="35">
        <v>13224659</v>
      </c>
      <c r="N195" s="72" t="s">
        <v>776</v>
      </c>
      <c r="O195" s="73">
        <v>3.2000000000000002E-3</v>
      </c>
    </row>
    <row r="196" spans="1:15" x14ac:dyDescent="0.3">
      <c r="A196" s="35"/>
      <c r="B196" s="35" t="s">
        <v>516</v>
      </c>
      <c r="C196" s="35">
        <v>2</v>
      </c>
      <c r="D196" s="35"/>
      <c r="E196" s="35"/>
      <c r="F196" s="35"/>
      <c r="G196" s="35"/>
      <c r="H196" s="35"/>
      <c r="I196" s="35"/>
      <c r="J196" s="35"/>
      <c r="K196" s="35"/>
      <c r="L196" s="35"/>
      <c r="M196" s="35"/>
      <c r="N196" s="35"/>
      <c r="O196" s="35"/>
    </row>
    <row r="197" spans="1:15" x14ac:dyDescent="0.3">
      <c r="A197" s="35">
        <v>970321</v>
      </c>
      <c r="B197" s="35">
        <v>10054134</v>
      </c>
      <c r="C197" s="35">
        <v>1</v>
      </c>
      <c r="D197" s="35">
        <v>25</v>
      </c>
      <c r="E197" s="72" t="s">
        <v>540</v>
      </c>
      <c r="F197" s="35">
        <v>160784</v>
      </c>
      <c r="G197" s="39" t="s">
        <v>6</v>
      </c>
      <c r="H197" s="35">
        <v>10053633</v>
      </c>
      <c r="I197" s="72" t="s">
        <v>777</v>
      </c>
      <c r="J197" s="72" t="s">
        <v>512</v>
      </c>
      <c r="K197" s="35">
        <v>47821</v>
      </c>
      <c r="L197" s="39" t="s">
        <v>10</v>
      </c>
      <c r="M197" s="35">
        <v>10033279</v>
      </c>
      <c r="N197" s="72" t="s">
        <v>778</v>
      </c>
      <c r="O197" s="35">
        <v>2250.1</v>
      </c>
    </row>
    <row r="198" spans="1:15" x14ac:dyDescent="0.3">
      <c r="A198" s="35"/>
      <c r="B198" s="35">
        <v>12081143</v>
      </c>
      <c r="C198" s="35">
        <v>5</v>
      </c>
      <c r="D198" s="35">
        <v>25.05</v>
      </c>
      <c r="E198" s="72" t="s">
        <v>648</v>
      </c>
      <c r="F198" s="35">
        <v>25925</v>
      </c>
      <c r="G198" s="39" t="s">
        <v>17</v>
      </c>
      <c r="H198" s="35">
        <v>12075532</v>
      </c>
      <c r="I198" s="72" t="s">
        <v>779</v>
      </c>
      <c r="J198" s="72" t="s">
        <v>656</v>
      </c>
      <c r="K198" s="35">
        <v>190403</v>
      </c>
      <c r="L198" s="39" t="s">
        <v>7</v>
      </c>
      <c r="M198" s="35">
        <v>12025735</v>
      </c>
      <c r="N198" s="72" t="s">
        <v>780</v>
      </c>
      <c r="O198" s="73">
        <v>7.1000000000000004E-3</v>
      </c>
    </row>
    <row r="199" spans="1:15" x14ac:dyDescent="0.3">
      <c r="A199" s="35"/>
      <c r="B199" s="35">
        <v>12460643</v>
      </c>
      <c r="C199" s="35">
        <v>1</v>
      </c>
      <c r="D199" s="35">
        <v>25</v>
      </c>
      <c r="E199" s="72" t="s">
        <v>540</v>
      </c>
      <c r="F199" s="35">
        <v>160784</v>
      </c>
      <c r="G199" s="39" t="s">
        <v>6</v>
      </c>
      <c r="H199" s="35">
        <v>12454229</v>
      </c>
      <c r="I199" s="72" t="s">
        <v>736</v>
      </c>
      <c r="J199" s="72" t="s">
        <v>656</v>
      </c>
      <c r="K199" s="35">
        <v>190403</v>
      </c>
      <c r="L199" s="39" t="s">
        <v>7</v>
      </c>
      <c r="M199" s="35">
        <v>12455742</v>
      </c>
      <c r="N199" s="72" t="s">
        <v>781</v>
      </c>
      <c r="O199" s="35"/>
    </row>
    <row r="200" spans="1:15" x14ac:dyDescent="0.3">
      <c r="A200" s="35"/>
      <c r="B200" s="35">
        <v>13010643</v>
      </c>
      <c r="C200" s="35">
        <v>1</v>
      </c>
      <c r="D200" s="35">
        <v>25.1</v>
      </c>
      <c r="E200" s="72" t="s">
        <v>740</v>
      </c>
      <c r="F200" s="35">
        <v>61167</v>
      </c>
      <c r="G200" s="39" t="s">
        <v>741</v>
      </c>
      <c r="H200" s="35">
        <v>12595542</v>
      </c>
      <c r="I200" s="72" t="s">
        <v>782</v>
      </c>
      <c r="J200" s="72" t="s">
        <v>656</v>
      </c>
      <c r="K200" s="35">
        <v>190403</v>
      </c>
      <c r="L200" s="39" t="s">
        <v>7</v>
      </c>
      <c r="M200" s="35">
        <v>13005877</v>
      </c>
      <c r="N200" s="72" t="s">
        <v>783</v>
      </c>
      <c r="O200" s="35"/>
    </row>
    <row r="201" spans="1:15" x14ac:dyDescent="0.3">
      <c r="A201" s="35"/>
      <c r="B201" s="35">
        <v>13095145</v>
      </c>
      <c r="C201" s="35">
        <v>1</v>
      </c>
      <c r="D201" s="35">
        <v>25.1</v>
      </c>
      <c r="E201" s="72" t="s">
        <v>740</v>
      </c>
      <c r="F201" s="35">
        <v>61167</v>
      </c>
      <c r="G201" s="39" t="s">
        <v>741</v>
      </c>
      <c r="H201" s="35">
        <v>12595542</v>
      </c>
      <c r="I201" s="72" t="s">
        <v>782</v>
      </c>
      <c r="J201" s="72" t="s">
        <v>656</v>
      </c>
      <c r="K201" s="35">
        <v>190403</v>
      </c>
      <c r="L201" s="39" t="s">
        <v>7</v>
      </c>
      <c r="M201" s="35">
        <v>13094317</v>
      </c>
      <c r="N201" s="72" t="s">
        <v>784</v>
      </c>
      <c r="O201" s="35"/>
    </row>
    <row r="202" spans="1:15" x14ac:dyDescent="0.3">
      <c r="A202" s="35"/>
      <c r="B202" s="35">
        <v>13115647</v>
      </c>
      <c r="C202" s="35">
        <v>1</v>
      </c>
      <c r="D202" s="35">
        <v>25.1</v>
      </c>
      <c r="E202" s="72" t="s">
        <v>740</v>
      </c>
      <c r="F202" s="35">
        <v>61167</v>
      </c>
      <c r="G202" s="39" t="s">
        <v>741</v>
      </c>
      <c r="H202" s="35">
        <v>12595542</v>
      </c>
      <c r="I202" s="72" t="s">
        <v>782</v>
      </c>
      <c r="J202" s="72" t="s">
        <v>648</v>
      </c>
      <c r="K202" s="35">
        <v>30716</v>
      </c>
      <c r="L202" s="39" t="s">
        <v>11</v>
      </c>
      <c r="M202" s="35">
        <v>13113483</v>
      </c>
      <c r="N202" s="72" t="s">
        <v>785</v>
      </c>
      <c r="O202" s="35"/>
    </row>
    <row r="203" spans="1:15" x14ac:dyDescent="0.3">
      <c r="A203" s="35"/>
      <c r="B203" s="35">
        <v>13204148</v>
      </c>
      <c r="C203" s="35">
        <v>1</v>
      </c>
      <c r="D203" s="35">
        <v>24.95</v>
      </c>
      <c r="E203" s="72" t="s">
        <v>517</v>
      </c>
      <c r="F203" s="35">
        <v>8017578</v>
      </c>
      <c r="G203" s="39" t="s">
        <v>6</v>
      </c>
      <c r="H203" s="35">
        <v>13203616</v>
      </c>
      <c r="I203" s="72" t="s">
        <v>786</v>
      </c>
      <c r="J203" s="72" t="s">
        <v>512</v>
      </c>
      <c r="K203" s="35">
        <v>47821</v>
      </c>
      <c r="L203" s="39" t="s">
        <v>10</v>
      </c>
      <c r="M203" s="35">
        <v>13195278</v>
      </c>
      <c r="N203" s="72" t="s">
        <v>787</v>
      </c>
      <c r="O203" s="35"/>
    </row>
    <row r="204" spans="1:15" x14ac:dyDescent="0.3">
      <c r="A204" s="35"/>
      <c r="B204" s="35">
        <v>13213148</v>
      </c>
      <c r="C204" s="35">
        <v>3</v>
      </c>
      <c r="D204" s="35">
        <v>25</v>
      </c>
      <c r="E204" s="72" t="s">
        <v>611</v>
      </c>
      <c r="F204" s="35">
        <v>12708</v>
      </c>
      <c r="G204" s="39" t="s">
        <v>30</v>
      </c>
      <c r="H204" s="35">
        <v>13202140</v>
      </c>
      <c r="I204" s="72" t="s">
        <v>788</v>
      </c>
      <c r="J204" s="72" t="s">
        <v>656</v>
      </c>
      <c r="K204" s="35">
        <v>190403</v>
      </c>
      <c r="L204" s="39" t="s">
        <v>7</v>
      </c>
      <c r="M204" s="35">
        <v>13213034</v>
      </c>
      <c r="N204" s="72" t="s">
        <v>789</v>
      </c>
      <c r="O204" s="35"/>
    </row>
    <row r="205" spans="1:15" x14ac:dyDescent="0.3">
      <c r="A205" s="35"/>
      <c r="B205" s="35">
        <v>13215648</v>
      </c>
      <c r="C205" s="35">
        <v>2</v>
      </c>
      <c r="D205" s="35">
        <v>25.1</v>
      </c>
      <c r="E205" s="72" t="s">
        <v>611</v>
      </c>
      <c r="F205" s="35">
        <v>12708</v>
      </c>
      <c r="G205" s="39" t="s">
        <v>30</v>
      </c>
      <c r="H205" s="35">
        <v>13203224</v>
      </c>
      <c r="I205" s="72" t="s">
        <v>790</v>
      </c>
      <c r="J205" s="72" t="s">
        <v>656</v>
      </c>
      <c r="K205" s="35">
        <v>190403</v>
      </c>
      <c r="L205" s="39" t="s">
        <v>7</v>
      </c>
      <c r="M205" s="35">
        <v>13215045</v>
      </c>
      <c r="N205" s="72" t="s">
        <v>791</v>
      </c>
      <c r="O205" s="35"/>
    </row>
    <row r="206" spans="1:15" x14ac:dyDescent="0.3">
      <c r="A206" s="35"/>
      <c r="B206" s="35" t="s">
        <v>516</v>
      </c>
      <c r="C206" s="35">
        <v>16</v>
      </c>
      <c r="D206" s="35"/>
      <c r="E206" s="35"/>
      <c r="F206" s="35"/>
      <c r="G206" s="35"/>
      <c r="H206" s="35"/>
      <c r="I206" s="35"/>
      <c r="J206" s="35"/>
      <c r="K206" s="35"/>
      <c r="L206" s="35"/>
      <c r="M206" s="35"/>
      <c r="N206" s="35"/>
      <c r="O206" s="35"/>
    </row>
    <row r="207" spans="1:15" x14ac:dyDescent="0.3">
      <c r="A207" s="35">
        <v>970324</v>
      </c>
      <c r="B207" s="35">
        <v>11221753</v>
      </c>
      <c r="C207" s="35">
        <v>39</v>
      </c>
      <c r="D207" s="35">
        <v>25.8</v>
      </c>
      <c r="E207" s="72" t="s">
        <v>537</v>
      </c>
      <c r="F207" s="35">
        <v>75722</v>
      </c>
      <c r="G207" s="39" t="s">
        <v>27</v>
      </c>
      <c r="H207" s="35">
        <v>11215682</v>
      </c>
      <c r="I207" s="72" t="s">
        <v>792</v>
      </c>
      <c r="J207" s="72" t="s">
        <v>656</v>
      </c>
      <c r="K207" s="35">
        <v>190364</v>
      </c>
      <c r="L207" s="39" t="s">
        <v>8</v>
      </c>
      <c r="M207" s="35">
        <v>11192989</v>
      </c>
      <c r="N207" s="72" t="s">
        <v>793</v>
      </c>
      <c r="O207" s="35">
        <v>3168.12</v>
      </c>
    </row>
    <row r="208" spans="1:15" x14ac:dyDescent="0.3">
      <c r="A208" s="35"/>
      <c r="B208" s="35">
        <v>11424258</v>
      </c>
      <c r="C208" s="35">
        <v>4</v>
      </c>
      <c r="D208" s="35">
        <v>25.85</v>
      </c>
      <c r="E208" s="72" t="s">
        <v>540</v>
      </c>
      <c r="F208" s="35">
        <v>160784</v>
      </c>
      <c r="G208" s="39" t="s">
        <v>6</v>
      </c>
      <c r="H208" s="35">
        <v>11424175</v>
      </c>
      <c r="I208" s="72" t="s">
        <v>794</v>
      </c>
      <c r="J208" s="72" t="s">
        <v>656</v>
      </c>
      <c r="K208" s="35">
        <v>190364</v>
      </c>
      <c r="L208" s="39" t="s">
        <v>8</v>
      </c>
      <c r="M208" s="35">
        <v>11224906</v>
      </c>
      <c r="N208" s="72" t="s">
        <v>795</v>
      </c>
      <c r="O208" s="73">
        <v>3.1199999999999999E-2</v>
      </c>
    </row>
    <row r="209" spans="1:15" x14ac:dyDescent="0.3">
      <c r="A209" s="35"/>
      <c r="B209" s="35">
        <v>11442258</v>
      </c>
      <c r="C209" s="35">
        <v>1</v>
      </c>
      <c r="D209" s="35">
        <v>25.9</v>
      </c>
      <c r="E209" s="72" t="s">
        <v>521</v>
      </c>
      <c r="F209" s="35">
        <v>5693955</v>
      </c>
      <c r="G209" s="39" t="s">
        <v>35</v>
      </c>
      <c r="H209" s="35">
        <v>11403830</v>
      </c>
      <c r="I209" s="72" t="s">
        <v>796</v>
      </c>
      <c r="J209" s="72" t="s">
        <v>656</v>
      </c>
      <c r="K209" s="35">
        <v>190403</v>
      </c>
      <c r="L209" s="39" t="s">
        <v>7</v>
      </c>
      <c r="M209" s="35">
        <v>11440129</v>
      </c>
      <c r="N209" s="72" t="s">
        <v>797</v>
      </c>
      <c r="O209" s="35"/>
    </row>
    <row r="210" spans="1:15" x14ac:dyDescent="0.3">
      <c r="A210" s="35"/>
      <c r="B210" s="35">
        <v>13142261</v>
      </c>
      <c r="C210" s="35">
        <v>2</v>
      </c>
      <c r="D210" s="35">
        <v>25.9</v>
      </c>
      <c r="E210" s="72" t="s">
        <v>540</v>
      </c>
      <c r="F210" s="35">
        <v>160784</v>
      </c>
      <c r="G210" s="39" t="s">
        <v>6</v>
      </c>
      <c r="H210" s="35">
        <v>13141463</v>
      </c>
      <c r="I210" s="72" t="s">
        <v>798</v>
      </c>
      <c r="J210" s="72" t="s">
        <v>656</v>
      </c>
      <c r="K210" s="35">
        <v>190403</v>
      </c>
      <c r="L210" s="39" t="s">
        <v>7</v>
      </c>
      <c r="M210" s="35">
        <v>13104640</v>
      </c>
      <c r="N210" s="72" t="s">
        <v>799</v>
      </c>
      <c r="O210" s="35"/>
    </row>
    <row r="211" spans="1:15" x14ac:dyDescent="0.3">
      <c r="A211" s="35"/>
      <c r="B211" s="35">
        <v>13224264</v>
      </c>
      <c r="C211" s="35">
        <v>3</v>
      </c>
      <c r="D211" s="35">
        <v>25.8</v>
      </c>
      <c r="E211" s="72" t="s">
        <v>530</v>
      </c>
      <c r="F211" s="35">
        <v>247995</v>
      </c>
      <c r="G211" s="39" t="s">
        <v>30</v>
      </c>
      <c r="H211" s="35">
        <v>13222943</v>
      </c>
      <c r="I211" s="72" t="s">
        <v>629</v>
      </c>
      <c r="J211" s="72" t="s">
        <v>656</v>
      </c>
      <c r="K211" s="35">
        <v>190403</v>
      </c>
      <c r="L211" s="39" t="s">
        <v>7</v>
      </c>
      <c r="M211" s="35">
        <v>13104640</v>
      </c>
      <c r="N211" s="72" t="s">
        <v>799</v>
      </c>
      <c r="O211" s="35"/>
    </row>
    <row r="212" spans="1:15" x14ac:dyDescent="0.3">
      <c r="A212" s="35"/>
      <c r="B212" s="35">
        <v>13224264</v>
      </c>
      <c r="C212" s="35">
        <v>46</v>
      </c>
      <c r="D212" s="35">
        <v>25.8</v>
      </c>
      <c r="E212" s="72" t="s">
        <v>530</v>
      </c>
      <c r="F212" s="35">
        <v>247995</v>
      </c>
      <c r="G212" s="39" t="s">
        <v>30</v>
      </c>
      <c r="H212" s="35">
        <v>13222943</v>
      </c>
      <c r="I212" s="72" t="s">
        <v>629</v>
      </c>
      <c r="J212" s="72" t="s">
        <v>514</v>
      </c>
      <c r="K212" s="35">
        <v>48516</v>
      </c>
      <c r="L212" s="39" t="s">
        <v>33</v>
      </c>
      <c r="M212" s="35">
        <v>12245204</v>
      </c>
      <c r="N212" s="72" t="s">
        <v>800</v>
      </c>
      <c r="O212" s="35"/>
    </row>
    <row r="213" spans="1:15" x14ac:dyDescent="0.3">
      <c r="A213" s="35"/>
      <c r="B213" s="35">
        <v>13233266</v>
      </c>
      <c r="C213" s="35">
        <v>4</v>
      </c>
      <c r="D213" s="35">
        <v>26.25</v>
      </c>
      <c r="E213" s="72" t="s">
        <v>540</v>
      </c>
      <c r="F213" s="35">
        <v>160784</v>
      </c>
      <c r="G213" s="39" t="s">
        <v>6</v>
      </c>
      <c r="H213" s="35">
        <v>13211166</v>
      </c>
      <c r="I213" s="72" t="s">
        <v>801</v>
      </c>
      <c r="J213" s="72" t="s">
        <v>656</v>
      </c>
      <c r="K213" s="35">
        <v>190403</v>
      </c>
      <c r="L213" s="39" t="s">
        <v>7</v>
      </c>
      <c r="M213" s="35">
        <v>13232979</v>
      </c>
      <c r="N213" s="72" t="s">
        <v>802</v>
      </c>
      <c r="O213" s="35"/>
    </row>
    <row r="214" spans="1:15" x14ac:dyDescent="0.3">
      <c r="A214" s="35"/>
      <c r="B214" s="35" t="s">
        <v>516</v>
      </c>
      <c r="C214" s="35">
        <v>99</v>
      </c>
      <c r="D214" s="35"/>
      <c r="E214" s="35"/>
      <c r="F214" s="35"/>
      <c r="G214" s="35"/>
      <c r="H214" s="35"/>
      <c r="I214" s="35"/>
      <c r="J214" s="35"/>
      <c r="K214" s="35"/>
      <c r="L214" s="35"/>
      <c r="M214" s="35"/>
      <c r="N214" s="35"/>
      <c r="O214" s="35"/>
    </row>
    <row r="215" spans="1:15" x14ac:dyDescent="0.3">
      <c r="A215" s="35">
        <v>970325</v>
      </c>
      <c r="B215" s="35">
        <v>9204334</v>
      </c>
      <c r="C215" s="35">
        <v>1</v>
      </c>
      <c r="D215" s="35">
        <v>26.8</v>
      </c>
      <c r="E215" s="72" t="s">
        <v>517</v>
      </c>
      <c r="F215" s="35">
        <v>8017578</v>
      </c>
      <c r="G215" s="39" t="s">
        <v>6</v>
      </c>
      <c r="H215" s="35">
        <v>9190753</v>
      </c>
      <c r="I215" s="72" t="s">
        <v>803</v>
      </c>
      <c r="J215" s="72" t="s">
        <v>740</v>
      </c>
      <c r="K215" s="35">
        <v>65202</v>
      </c>
      <c r="L215" s="39" t="s">
        <v>17</v>
      </c>
      <c r="M215" s="35">
        <v>9203664</v>
      </c>
      <c r="N215" s="72" t="s">
        <v>804</v>
      </c>
      <c r="O215" s="35">
        <v>1939.9860000000001</v>
      </c>
    </row>
    <row r="216" spans="1:15" x14ac:dyDescent="0.3">
      <c r="A216" s="35"/>
      <c r="B216" s="35">
        <v>9395340</v>
      </c>
      <c r="C216" s="35">
        <v>2</v>
      </c>
      <c r="D216" s="35">
        <v>26.5</v>
      </c>
      <c r="E216" s="72" t="s">
        <v>656</v>
      </c>
      <c r="F216" s="35">
        <v>190403</v>
      </c>
      <c r="G216" s="39" t="s">
        <v>7</v>
      </c>
      <c r="H216" s="35">
        <v>9394549</v>
      </c>
      <c r="I216" s="72" t="s">
        <v>805</v>
      </c>
      <c r="J216" s="72" t="s">
        <v>512</v>
      </c>
      <c r="K216" s="35">
        <v>47821</v>
      </c>
      <c r="L216" s="39" t="s">
        <v>10</v>
      </c>
      <c r="M216" s="35">
        <v>9112949</v>
      </c>
      <c r="N216" s="72" t="s">
        <v>806</v>
      </c>
      <c r="O216" s="73">
        <v>1.44E-2</v>
      </c>
    </row>
    <row r="217" spans="1:15" x14ac:dyDescent="0.3">
      <c r="A217" s="35"/>
      <c r="B217" s="35">
        <v>10454350</v>
      </c>
      <c r="C217" s="35">
        <v>20</v>
      </c>
      <c r="D217" s="35">
        <v>26.3</v>
      </c>
      <c r="E217" s="72" t="s">
        <v>656</v>
      </c>
      <c r="F217" s="35">
        <v>190403</v>
      </c>
      <c r="G217" s="39" t="s">
        <v>7</v>
      </c>
      <c r="H217" s="35">
        <v>10453563</v>
      </c>
      <c r="I217" s="72" t="s">
        <v>807</v>
      </c>
      <c r="J217" s="72" t="s">
        <v>808</v>
      </c>
      <c r="K217" s="35">
        <v>78210</v>
      </c>
      <c r="L217" s="39" t="s">
        <v>741</v>
      </c>
      <c r="M217" s="35">
        <v>8351028</v>
      </c>
      <c r="N217" s="72" t="s">
        <v>809</v>
      </c>
      <c r="O217" s="35"/>
    </row>
    <row r="218" spans="1:15" x14ac:dyDescent="0.3">
      <c r="A218" s="35"/>
      <c r="B218" s="35">
        <v>12001858</v>
      </c>
      <c r="C218" s="35">
        <v>3</v>
      </c>
      <c r="D218" s="35">
        <v>26.35</v>
      </c>
      <c r="E218" s="72" t="s">
        <v>517</v>
      </c>
      <c r="F218" s="35">
        <v>8017578</v>
      </c>
      <c r="G218" s="39" t="s">
        <v>6</v>
      </c>
      <c r="H218" s="35">
        <v>12001038</v>
      </c>
      <c r="I218" s="72" t="s">
        <v>810</v>
      </c>
      <c r="J218" s="72" t="s">
        <v>512</v>
      </c>
      <c r="K218" s="35">
        <v>47821</v>
      </c>
      <c r="L218" s="39" t="s">
        <v>10</v>
      </c>
      <c r="M218" s="35">
        <v>10494137</v>
      </c>
      <c r="N218" s="72" t="s">
        <v>811</v>
      </c>
      <c r="O218" s="35"/>
    </row>
    <row r="219" spans="1:15" x14ac:dyDescent="0.3">
      <c r="A219" s="35"/>
      <c r="B219" s="35">
        <v>13095356</v>
      </c>
      <c r="C219" s="35">
        <v>1</v>
      </c>
      <c r="D219" s="35">
        <v>26.35</v>
      </c>
      <c r="E219" s="72" t="s">
        <v>648</v>
      </c>
      <c r="F219" s="35">
        <v>25925</v>
      </c>
      <c r="G219" s="39" t="s">
        <v>17</v>
      </c>
      <c r="H219" s="35">
        <v>13092918</v>
      </c>
      <c r="I219" s="72" t="s">
        <v>812</v>
      </c>
      <c r="J219" s="72" t="s">
        <v>512</v>
      </c>
      <c r="K219" s="35">
        <v>47821</v>
      </c>
      <c r="L219" s="39" t="s">
        <v>10</v>
      </c>
      <c r="M219" s="35">
        <v>13084127</v>
      </c>
      <c r="N219" s="72" t="s">
        <v>813</v>
      </c>
      <c r="O219" s="35"/>
    </row>
    <row r="220" spans="1:15" x14ac:dyDescent="0.3">
      <c r="A220" s="35"/>
      <c r="B220" s="35">
        <v>13300000</v>
      </c>
      <c r="C220" s="35">
        <v>1</v>
      </c>
      <c r="D220" s="35">
        <v>26.4</v>
      </c>
      <c r="E220" s="72" t="s">
        <v>532</v>
      </c>
      <c r="F220" s="35">
        <v>269764</v>
      </c>
      <c r="G220" s="39" t="s">
        <v>7</v>
      </c>
      <c r="H220" s="35">
        <v>13250719</v>
      </c>
      <c r="I220" s="72" t="s">
        <v>814</v>
      </c>
      <c r="J220" s="72" t="s">
        <v>514</v>
      </c>
      <c r="K220" s="35">
        <v>48516</v>
      </c>
      <c r="L220" s="39" t="s">
        <v>33</v>
      </c>
      <c r="M220" s="35">
        <v>13271616</v>
      </c>
      <c r="N220" s="72" t="s">
        <v>815</v>
      </c>
      <c r="O220" s="35"/>
    </row>
    <row r="221" spans="1:15" x14ac:dyDescent="0.3">
      <c r="A221" s="35"/>
      <c r="B221" s="35" t="s">
        <v>516</v>
      </c>
      <c r="C221" s="35">
        <v>28</v>
      </c>
      <c r="D221" s="35"/>
      <c r="E221" s="35"/>
      <c r="F221" s="35"/>
      <c r="G221" s="35"/>
      <c r="H221" s="35"/>
      <c r="I221" s="35"/>
      <c r="J221" s="35"/>
      <c r="K221" s="35"/>
      <c r="L221" s="35"/>
      <c r="M221" s="35"/>
      <c r="N221" s="35"/>
      <c r="O221" s="35"/>
    </row>
    <row r="222" spans="1:15" x14ac:dyDescent="0.3">
      <c r="A222" s="35">
        <v>970326</v>
      </c>
      <c r="B222" s="35">
        <v>9224428</v>
      </c>
      <c r="C222" s="35">
        <v>3</v>
      </c>
      <c r="D222" s="35">
        <v>26.4</v>
      </c>
      <c r="E222" s="72" t="s">
        <v>521</v>
      </c>
      <c r="F222" s="35">
        <v>5693955</v>
      </c>
      <c r="G222" s="39" t="s">
        <v>35</v>
      </c>
      <c r="H222" s="35">
        <v>9222955</v>
      </c>
      <c r="I222" s="72" t="s">
        <v>816</v>
      </c>
      <c r="J222" s="72" t="s">
        <v>740</v>
      </c>
      <c r="K222" s="35">
        <v>65202</v>
      </c>
      <c r="L222" s="39" t="s">
        <v>17</v>
      </c>
      <c r="M222" s="35">
        <v>8562928</v>
      </c>
      <c r="N222" s="72" t="s">
        <v>771</v>
      </c>
      <c r="O222" s="35">
        <v>2176.1889999999999</v>
      </c>
    </row>
    <row r="223" spans="1:15" x14ac:dyDescent="0.3">
      <c r="A223" s="35"/>
      <c r="B223" s="35">
        <v>10283445</v>
      </c>
      <c r="C223" s="35">
        <v>5</v>
      </c>
      <c r="D223" s="35">
        <v>25.75</v>
      </c>
      <c r="E223" s="72" t="s">
        <v>521</v>
      </c>
      <c r="F223" s="35">
        <v>5693955</v>
      </c>
      <c r="G223" s="39" t="s">
        <v>35</v>
      </c>
      <c r="H223" s="35">
        <v>10281830</v>
      </c>
      <c r="I223" s="72" t="s">
        <v>817</v>
      </c>
      <c r="J223" s="72" t="s">
        <v>517</v>
      </c>
      <c r="K223" s="35">
        <v>8017578</v>
      </c>
      <c r="L223" s="39" t="s">
        <v>6</v>
      </c>
      <c r="M223" s="35">
        <v>10274378</v>
      </c>
      <c r="N223" s="72" t="s">
        <v>818</v>
      </c>
      <c r="O223" s="73">
        <v>3.2099999999999997E-2</v>
      </c>
    </row>
    <row r="224" spans="1:15" x14ac:dyDescent="0.3">
      <c r="A224" s="35"/>
      <c r="B224" s="35">
        <v>10294945</v>
      </c>
      <c r="C224" s="35">
        <v>8</v>
      </c>
      <c r="D224" s="35">
        <v>25.75</v>
      </c>
      <c r="E224" s="72" t="s">
        <v>656</v>
      </c>
      <c r="F224" s="35">
        <v>190403</v>
      </c>
      <c r="G224" s="39" t="s">
        <v>7</v>
      </c>
      <c r="H224" s="35">
        <v>10294634</v>
      </c>
      <c r="I224" s="72" t="s">
        <v>819</v>
      </c>
      <c r="J224" s="72" t="s">
        <v>517</v>
      </c>
      <c r="K224" s="35">
        <v>8017578</v>
      </c>
      <c r="L224" s="39" t="s">
        <v>6</v>
      </c>
      <c r="M224" s="35">
        <v>10274378</v>
      </c>
      <c r="N224" s="72" t="s">
        <v>818</v>
      </c>
      <c r="O224" s="35"/>
    </row>
    <row r="225" spans="1:15" x14ac:dyDescent="0.3">
      <c r="A225" s="35"/>
      <c r="B225" s="35">
        <v>10415447</v>
      </c>
      <c r="C225" s="35">
        <v>3</v>
      </c>
      <c r="D225" s="35">
        <v>25.8</v>
      </c>
      <c r="E225" s="72" t="s">
        <v>656</v>
      </c>
      <c r="F225" s="35">
        <v>190377</v>
      </c>
      <c r="G225" s="39" t="s">
        <v>16</v>
      </c>
      <c r="H225" s="35">
        <v>10404964</v>
      </c>
      <c r="I225" s="72" t="s">
        <v>820</v>
      </c>
      <c r="J225" s="72" t="s">
        <v>648</v>
      </c>
      <c r="K225" s="35">
        <v>30716</v>
      </c>
      <c r="L225" s="39" t="s">
        <v>11</v>
      </c>
      <c r="M225" s="35">
        <v>10413037</v>
      </c>
      <c r="N225" s="72" t="s">
        <v>821</v>
      </c>
      <c r="O225" s="35"/>
    </row>
    <row r="226" spans="1:15" x14ac:dyDescent="0.3">
      <c r="A226" s="35"/>
      <c r="B226" s="35">
        <v>12574450</v>
      </c>
      <c r="C226" s="35">
        <v>50</v>
      </c>
      <c r="D226" s="35">
        <v>25.7</v>
      </c>
      <c r="E226" s="72" t="s">
        <v>656</v>
      </c>
      <c r="F226" s="35">
        <v>190403</v>
      </c>
      <c r="G226" s="39" t="s">
        <v>7</v>
      </c>
      <c r="H226" s="35">
        <v>12572234</v>
      </c>
      <c r="I226" s="72" t="s">
        <v>822</v>
      </c>
      <c r="J226" s="72" t="s">
        <v>517</v>
      </c>
      <c r="K226" s="35">
        <v>8017578</v>
      </c>
      <c r="L226" s="39" t="s">
        <v>6</v>
      </c>
      <c r="M226" s="35">
        <v>12560193</v>
      </c>
      <c r="N226" s="72" t="s">
        <v>810</v>
      </c>
      <c r="O226" s="35"/>
    </row>
    <row r="227" spans="1:15" x14ac:dyDescent="0.3">
      <c r="A227" s="35"/>
      <c r="B227" s="35">
        <v>13010451</v>
      </c>
      <c r="C227" s="35">
        <v>1</v>
      </c>
      <c r="D227" s="35">
        <v>26</v>
      </c>
      <c r="E227" s="72" t="s">
        <v>823</v>
      </c>
      <c r="F227" s="35">
        <v>37734</v>
      </c>
      <c r="G227" s="39" t="s">
        <v>17</v>
      </c>
      <c r="H227" s="35">
        <v>11211661</v>
      </c>
      <c r="I227" s="72" t="s">
        <v>824</v>
      </c>
      <c r="J227" s="72" t="s">
        <v>656</v>
      </c>
      <c r="K227" s="35">
        <v>190364</v>
      </c>
      <c r="L227" s="39" t="s">
        <v>8</v>
      </c>
      <c r="M227" s="35">
        <v>13005770</v>
      </c>
      <c r="N227" s="72" t="s">
        <v>825</v>
      </c>
      <c r="O227" s="35"/>
    </row>
    <row r="228" spans="1:15" x14ac:dyDescent="0.3">
      <c r="A228" s="35"/>
      <c r="B228" s="35" t="s">
        <v>516</v>
      </c>
      <c r="C228" s="35">
        <v>70</v>
      </c>
      <c r="D228" s="35"/>
      <c r="E228" s="35"/>
      <c r="F228" s="35"/>
      <c r="G228" s="35"/>
      <c r="H228" s="35"/>
      <c r="I228" s="35"/>
      <c r="J228" s="35"/>
      <c r="K228" s="35"/>
      <c r="L228" s="35"/>
      <c r="M228" s="35"/>
      <c r="N228" s="35"/>
      <c r="O228" s="35"/>
    </row>
    <row r="229" spans="1:15" x14ac:dyDescent="0.3">
      <c r="A229" s="35">
        <v>970327</v>
      </c>
      <c r="B229" s="35">
        <v>13235339</v>
      </c>
      <c r="C229" s="35">
        <v>1</v>
      </c>
      <c r="D229" s="35">
        <v>26.25</v>
      </c>
      <c r="E229" s="72" t="s">
        <v>656</v>
      </c>
      <c r="F229" s="35">
        <v>190364</v>
      </c>
      <c r="G229" s="39" t="s">
        <v>8</v>
      </c>
      <c r="H229" s="35">
        <v>13234990</v>
      </c>
      <c r="I229" s="72" t="s">
        <v>826</v>
      </c>
      <c r="J229" s="72" t="s">
        <v>512</v>
      </c>
      <c r="K229" s="35">
        <v>47821</v>
      </c>
      <c r="L229" s="39" t="s">
        <v>10</v>
      </c>
      <c r="M229" s="35">
        <v>13230871</v>
      </c>
      <c r="N229" s="72" t="s">
        <v>827</v>
      </c>
      <c r="O229" s="35">
        <v>890.3</v>
      </c>
    </row>
    <row r="230" spans="1:15" x14ac:dyDescent="0.3">
      <c r="A230" s="35"/>
      <c r="B230" s="35">
        <v>13235339</v>
      </c>
      <c r="C230" s="35">
        <v>1</v>
      </c>
      <c r="D230" s="35">
        <v>26.25</v>
      </c>
      <c r="E230" s="72" t="s">
        <v>517</v>
      </c>
      <c r="F230" s="35">
        <v>8017578</v>
      </c>
      <c r="G230" s="39" t="s">
        <v>6</v>
      </c>
      <c r="H230" s="35">
        <v>13233411</v>
      </c>
      <c r="I230" s="72" t="s">
        <v>828</v>
      </c>
      <c r="J230" s="72" t="s">
        <v>512</v>
      </c>
      <c r="K230" s="35">
        <v>47821</v>
      </c>
      <c r="L230" s="39" t="s">
        <v>10</v>
      </c>
      <c r="M230" s="35">
        <v>13230579</v>
      </c>
      <c r="N230" s="72" t="s">
        <v>829</v>
      </c>
      <c r="O230" s="73">
        <v>2.2000000000000001E-3</v>
      </c>
    </row>
    <row r="231" spans="1:15" x14ac:dyDescent="0.3">
      <c r="A231" s="35"/>
      <c r="B231" s="35" t="s">
        <v>516</v>
      </c>
      <c r="C231" s="35">
        <v>2</v>
      </c>
      <c r="D231" s="35"/>
      <c r="E231" s="35"/>
      <c r="F231" s="35"/>
      <c r="G231" s="35"/>
      <c r="H231" s="35"/>
      <c r="I231" s="35"/>
      <c r="J231" s="35"/>
      <c r="K231" s="35"/>
      <c r="L231" s="35"/>
      <c r="M231" s="35"/>
      <c r="N231" s="35"/>
      <c r="O231" s="35"/>
    </row>
    <row r="232" spans="1:15" x14ac:dyDescent="0.3">
      <c r="A232" s="35">
        <v>970328</v>
      </c>
      <c r="B232" s="35">
        <v>9370537</v>
      </c>
      <c r="C232" s="35">
        <v>1</v>
      </c>
      <c r="D232" s="35">
        <v>26.35</v>
      </c>
      <c r="E232" s="72" t="s">
        <v>540</v>
      </c>
      <c r="F232" s="35">
        <v>160784</v>
      </c>
      <c r="G232" s="39" t="s">
        <v>6</v>
      </c>
      <c r="H232" s="35">
        <v>9370364</v>
      </c>
      <c r="I232" s="72" t="s">
        <v>830</v>
      </c>
      <c r="J232" s="72" t="s">
        <v>656</v>
      </c>
      <c r="K232" s="35">
        <v>190403</v>
      </c>
      <c r="L232" s="39" t="s">
        <v>7</v>
      </c>
      <c r="M232" s="35">
        <v>9354711</v>
      </c>
      <c r="N232" s="72" t="s">
        <v>831</v>
      </c>
      <c r="O232" s="35">
        <v>290</v>
      </c>
    </row>
    <row r="233" spans="1:15" x14ac:dyDescent="0.3">
      <c r="A233" s="35"/>
      <c r="B233" s="35">
        <v>13300000</v>
      </c>
      <c r="C233" s="35">
        <v>5</v>
      </c>
      <c r="D233" s="35">
        <v>26.35</v>
      </c>
      <c r="E233" s="72" t="s">
        <v>532</v>
      </c>
      <c r="F233" s="35">
        <v>269764</v>
      </c>
      <c r="G233" s="39" t="s">
        <v>7</v>
      </c>
      <c r="H233" s="35">
        <v>13264490</v>
      </c>
      <c r="I233" s="72" t="s">
        <v>832</v>
      </c>
      <c r="J233" s="72" t="s">
        <v>512</v>
      </c>
      <c r="K233" s="35">
        <v>47821</v>
      </c>
      <c r="L233" s="39" t="s">
        <v>10</v>
      </c>
      <c r="M233" s="35">
        <v>13273517</v>
      </c>
      <c r="N233" s="72" t="s">
        <v>738</v>
      </c>
      <c r="O233" s="73">
        <v>2.06E-2</v>
      </c>
    </row>
    <row r="234" spans="1:15" x14ac:dyDescent="0.3">
      <c r="A234" s="35"/>
      <c r="B234" s="35" t="s">
        <v>516</v>
      </c>
      <c r="C234" s="35">
        <v>6</v>
      </c>
      <c r="D234" s="35"/>
      <c r="E234" s="35"/>
      <c r="F234" s="35"/>
      <c r="G234" s="35"/>
      <c r="H234" s="35"/>
      <c r="I234" s="35"/>
      <c r="J234" s="35"/>
      <c r="K234" s="35"/>
      <c r="L234" s="35"/>
      <c r="M234" s="35"/>
      <c r="N234" s="35"/>
      <c r="O234" s="35"/>
    </row>
    <row r="235" spans="1:15" x14ac:dyDescent="0.3">
      <c r="A235" s="35">
        <v>970331</v>
      </c>
      <c r="B235" s="35">
        <v>9011920</v>
      </c>
      <c r="C235" s="35">
        <v>6</v>
      </c>
      <c r="D235" s="35">
        <v>26.5</v>
      </c>
      <c r="E235" s="72" t="s">
        <v>540</v>
      </c>
      <c r="F235" s="35">
        <v>160784</v>
      </c>
      <c r="G235" s="39" t="s">
        <v>6</v>
      </c>
      <c r="H235" s="35">
        <v>9011203</v>
      </c>
      <c r="I235" s="72" t="s">
        <v>833</v>
      </c>
      <c r="J235" s="72" t="s">
        <v>656</v>
      </c>
      <c r="K235" s="35">
        <v>190403</v>
      </c>
      <c r="L235" s="39" t="s">
        <v>7</v>
      </c>
      <c r="M235" s="35">
        <v>8563285</v>
      </c>
      <c r="N235" s="72" t="s">
        <v>834</v>
      </c>
      <c r="O235" s="35">
        <v>1704</v>
      </c>
    </row>
    <row r="236" spans="1:15" x14ac:dyDescent="0.3">
      <c r="A236" s="35"/>
      <c r="B236" s="35">
        <v>9134927</v>
      </c>
      <c r="C236" s="35">
        <v>4</v>
      </c>
      <c r="D236" s="35">
        <v>26.55</v>
      </c>
      <c r="E236" s="72" t="s">
        <v>517</v>
      </c>
      <c r="F236" s="35">
        <v>8017578</v>
      </c>
      <c r="G236" s="39" t="s">
        <v>6</v>
      </c>
      <c r="H236" s="35">
        <v>9132475</v>
      </c>
      <c r="I236" s="72" t="s">
        <v>761</v>
      </c>
      <c r="J236" s="72" t="s">
        <v>648</v>
      </c>
      <c r="K236" s="35">
        <v>25925</v>
      </c>
      <c r="L236" s="39" t="s">
        <v>17</v>
      </c>
      <c r="M236" s="35">
        <v>9014149</v>
      </c>
      <c r="N236" s="72" t="s">
        <v>835</v>
      </c>
      <c r="O236" s="73">
        <v>8.8000000000000005E-3</v>
      </c>
    </row>
    <row r="237" spans="1:15" x14ac:dyDescent="0.3">
      <c r="A237" s="35"/>
      <c r="B237" s="35">
        <v>11375937</v>
      </c>
      <c r="C237" s="35">
        <v>1</v>
      </c>
      <c r="D237" s="35">
        <v>26.45</v>
      </c>
      <c r="E237" s="72" t="s">
        <v>517</v>
      </c>
      <c r="F237" s="35">
        <v>8017578</v>
      </c>
      <c r="G237" s="39" t="s">
        <v>6</v>
      </c>
      <c r="H237" s="35">
        <v>11373715</v>
      </c>
      <c r="I237" s="72" t="s">
        <v>836</v>
      </c>
      <c r="J237" s="72" t="s">
        <v>648</v>
      </c>
      <c r="K237" s="35">
        <v>25925</v>
      </c>
      <c r="L237" s="39" t="s">
        <v>17</v>
      </c>
      <c r="M237" s="35">
        <v>11374279</v>
      </c>
      <c r="N237" s="72" t="s">
        <v>837</v>
      </c>
      <c r="O237" s="35"/>
    </row>
    <row r="238" spans="1:15" x14ac:dyDescent="0.3">
      <c r="A238" s="35"/>
      <c r="B238" s="35">
        <v>12350437</v>
      </c>
      <c r="C238" s="35">
        <v>3</v>
      </c>
      <c r="D238" s="35">
        <v>26.45</v>
      </c>
      <c r="E238" s="72" t="s">
        <v>512</v>
      </c>
      <c r="F238" s="35">
        <v>47821</v>
      </c>
      <c r="G238" s="39" t="s">
        <v>10</v>
      </c>
      <c r="H238" s="35">
        <v>12344295</v>
      </c>
      <c r="I238" s="72" t="s">
        <v>838</v>
      </c>
      <c r="J238" s="72" t="s">
        <v>611</v>
      </c>
      <c r="K238" s="35">
        <v>12708</v>
      </c>
      <c r="L238" s="39" t="s">
        <v>30</v>
      </c>
      <c r="M238" s="35">
        <v>11492874</v>
      </c>
      <c r="N238" s="72" t="s">
        <v>839</v>
      </c>
      <c r="O238" s="35"/>
    </row>
    <row r="239" spans="1:15" x14ac:dyDescent="0.3">
      <c r="A239" s="35"/>
      <c r="B239" s="35">
        <v>13191446</v>
      </c>
      <c r="C239" s="35">
        <v>1</v>
      </c>
      <c r="D239" s="35">
        <v>26.45</v>
      </c>
      <c r="E239" s="72" t="s">
        <v>512</v>
      </c>
      <c r="F239" s="35">
        <v>47821</v>
      </c>
      <c r="G239" s="39" t="s">
        <v>10</v>
      </c>
      <c r="H239" s="35">
        <v>13185834</v>
      </c>
      <c r="I239" s="72" t="s">
        <v>840</v>
      </c>
      <c r="J239" s="72" t="s">
        <v>656</v>
      </c>
      <c r="K239" s="35">
        <v>190403</v>
      </c>
      <c r="L239" s="39" t="s">
        <v>7</v>
      </c>
      <c r="M239" s="35">
        <v>12361338</v>
      </c>
      <c r="N239" s="72" t="s">
        <v>841</v>
      </c>
      <c r="O239" s="35"/>
    </row>
    <row r="240" spans="1:15" x14ac:dyDescent="0.3">
      <c r="A240" s="35"/>
      <c r="B240" s="35" t="s">
        <v>516</v>
      </c>
      <c r="C240" s="35">
        <v>15</v>
      </c>
      <c r="D240" s="35"/>
      <c r="E240" s="35"/>
      <c r="F240" s="35"/>
      <c r="G240" s="35"/>
      <c r="H240" s="35"/>
      <c r="I240" s="35"/>
      <c r="J240" s="35"/>
      <c r="K240" s="35"/>
      <c r="L240" s="35"/>
      <c r="M240" s="35"/>
      <c r="N240" s="35"/>
      <c r="O240" s="35"/>
    </row>
    <row r="241" spans="1:15" x14ac:dyDescent="0.3">
      <c r="A241" s="35">
        <v>970401</v>
      </c>
      <c r="B241" s="35">
        <v>9031320</v>
      </c>
      <c r="C241" s="35">
        <v>2</v>
      </c>
      <c r="D241" s="35">
        <v>26.65</v>
      </c>
      <c r="E241" s="72" t="s">
        <v>512</v>
      </c>
      <c r="F241" s="35">
        <v>47821</v>
      </c>
      <c r="G241" s="39" t="s">
        <v>10</v>
      </c>
      <c r="H241" s="35">
        <v>9014873</v>
      </c>
      <c r="I241" s="72" t="s">
        <v>842</v>
      </c>
      <c r="J241" s="72" t="s">
        <v>648</v>
      </c>
      <c r="K241" s="35">
        <v>25925</v>
      </c>
      <c r="L241" s="39" t="s">
        <v>17</v>
      </c>
      <c r="M241" s="35">
        <v>9030549</v>
      </c>
      <c r="N241" s="72" t="s">
        <v>843</v>
      </c>
      <c r="O241" s="35">
        <v>1146.0139999999999</v>
      </c>
    </row>
    <row r="242" spans="1:15" x14ac:dyDescent="0.3">
      <c r="A242" s="35"/>
      <c r="B242" s="35">
        <v>10263326</v>
      </c>
      <c r="C242" s="35">
        <v>140</v>
      </c>
      <c r="D242" s="35">
        <v>26.6</v>
      </c>
      <c r="E242" s="72" t="s">
        <v>844</v>
      </c>
      <c r="F242" s="35">
        <v>9183</v>
      </c>
      <c r="G242" s="39" t="s">
        <v>30</v>
      </c>
      <c r="H242" s="35">
        <v>10262542</v>
      </c>
      <c r="I242" s="72" t="s">
        <v>845</v>
      </c>
      <c r="J242" s="72" t="s">
        <v>590</v>
      </c>
      <c r="K242" s="35">
        <v>106091</v>
      </c>
      <c r="L242" s="39" t="s">
        <v>40</v>
      </c>
      <c r="M242" s="35">
        <v>10250663</v>
      </c>
      <c r="N242" s="72" t="s">
        <v>846</v>
      </c>
      <c r="O242" s="73">
        <v>0.2041</v>
      </c>
    </row>
    <row r="243" spans="1:15" x14ac:dyDescent="0.3">
      <c r="A243" s="35"/>
      <c r="B243" s="35">
        <v>10263326</v>
      </c>
      <c r="C243" s="35">
        <v>21</v>
      </c>
      <c r="D243" s="35">
        <v>26.6</v>
      </c>
      <c r="E243" s="72" t="s">
        <v>537</v>
      </c>
      <c r="F243" s="35">
        <v>75735</v>
      </c>
      <c r="G243" s="39" t="s">
        <v>22</v>
      </c>
      <c r="H243" s="35">
        <v>10262534</v>
      </c>
      <c r="I243" s="72" t="s">
        <v>847</v>
      </c>
      <c r="J243" s="72" t="s">
        <v>590</v>
      </c>
      <c r="K243" s="35">
        <v>106091</v>
      </c>
      <c r="L243" s="39" t="s">
        <v>40</v>
      </c>
      <c r="M243" s="35">
        <v>10250663</v>
      </c>
      <c r="N243" s="72" t="s">
        <v>846</v>
      </c>
      <c r="O243" s="35"/>
    </row>
    <row r="244" spans="1:15" x14ac:dyDescent="0.3">
      <c r="A244" s="35"/>
      <c r="B244" s="35">
        <v>10372328</v>
      </c>
      <c r="C244" s="35">
        <v>58</v>
      </c>
      <c r="D244" s="35">
        <v>26.65</v>
      </c>
      <c r="E244" s="72" t="s">
        <v>530</v>
      </c>
      <c r="F244" s="35">
        <v>239259</v>
      </c>
      <c r="G244" s="39" t="s">
        <v>27</v>
      </c>
      <c r="H244" s="35">
        <v>10372248</v>
      </c>
      <c r="I244" s="72" t="s">
        <v>848</v>
      </c>
      <c r="J244" s="72" t="s">
        <v>590</v>
      </c>
      <c r="K244" s="35">
        <v>106091</v>
      </c>
      <c r="L244" s="39" t="s">
        <v>40</v>
      </c>
      <c r="M244" s="35">
        <v>10362144</v>
      </c>
      <c r="N244" s="72" t="s">
        <v>849</v>
      </c>
      <c r="O244" s="35"/>
    </row>
    <row r="245" spans="1:15" x14ac:dyDescent="0.3">
      <c r="A245" s="35"/>
      <c r="B245" s="35">
        <v>10372328</v>
      </c>
      <c r="C245" s="35">
        <v>2</v>
      </c>
      <c r="D245" s="35">
        <v>26.65</v>
      </c>
      <c r="E245" s="72" t="s">
        <v>530</v>
      </c>
      <c r="F245" s="35">
        <v>239259</v>
      </c>
      <c r="G245" s="39" t="s">
        <v>27</v>
      </c>
      <c r="H245" s="35">
        <v>10372248</v>
      </c>
      <c r="I245" s="72" t="s">
        <v>848</v>
      </c>
      <c r="J245" s="72" t="s">
        <v>648</v>
      </c>
      <c r="K245" s="35">
        <v>25925</v>
      </c>
      <c r="L245" s="39" t="s">
        <v>17</v>
      </c>
      <c r="M245" s="35">
        <v>10265190</v>
      </c>
      <c r="N245" s="72" t="s">
        <v>845</v>
      </c>
      <c r="O245" s="35"/>
    </row>
    <row r="246" spans="1:15" x14ac:dyDescent="0.3">
      <c r="A246" s="35"/>
      <c r="B246" s="35">
        <v>10374827</v>
      </c>
      <c r="C246" s="35">
        <v>6</v>
      </c>
      <c r="D246" s="35">
        <v>26.65</v>
      </c>
      <c r="E246" s="72" t="s">
        <v>656</v>
      </c>
      <c r="F246" s="35">
        <v>190377</v>
      </c>
      <c r="G246" s="39" t="s">
        <v>16</v>
      </c>
      <c r="H246" s="35">
        <v>10374084</v>
      </c>
      <c r="I246" s="72" t="s">
        <v>850</v>
      </c>
      <c r="J246" s="72" t="s">
        <v>590</v>
      </c>
      <c r="K246" s="35">
        <v>106091</v>
      </c>
      <c r="L246" s="39" t="s">
        <v>40</v>
      </c>
      <c r="M246" s="35">
        <v>10362144</v>
      </c>
      <c r="N246" s="72" t="s">
        <v>849</v>
      </c>
      <c r="O246" s="35"/>
    </row>
    <row r="247" spans="1:15" x14ac:dyDescent="0.3">
      <c r="A247" s="35"/>
      <c r="B247" s="35">
        <v>11401826</v>
      </c>
      <c r="C247" s="35">
        <v>1</v>
      </c>
      <c r="D247" s="35">
        <v>26.55</v>
      </c>
      <c r="E247" s="72" t="s">
        <v>740</v>
      </c>
      <c r="F247" s="35">
        <v>65202</v>
      </c>
      <c r="G247" s="39" t="s">
        <v>17</v>
      </c>
      <c r="H247" s="35">
        <v>11400342</v>
      </c>
      <c r="I247" s="72" t="s">
        <v>851</v>
      </c>
      <c r="J247" s="72" t="s">
        <v>648</v>
      </c>
      <c r="K247" s="35">
        <v>25925</v>
      </c>
      <c r="L247" s="39" t="s">
        <v>17</v>
      </c>
      <c r="M247" s="35">
        <v>8563067</v>
      </c>
      <c r="N247" s="72" t="s">
        <v>852</v>
      </c>
      <c r="O247" s="35"/>
    </row>
    <row r="248" spans="1:15" x14ac:dyDescent="0.3">
      <c r="A248" s="35"/>
      <c r="B248" s="35">
        <v>13192827</v>
      </c>
      <c r="C248" s="35">
        <v>2</v>
      </c>
      <c r="D248" s="35">
        <v>26.1</v>
      </c>
      <c r="E248" s="72" t="s">
        <v>656</v>
      </c>
      <c r="F248" s="35">
        <v>190377</v>
      </c>
      <c r="G248" s="39" t="s">
        <v>16</v>
      </c>
      <c r="H248" s="35">
        <v>13191208</v>
      </c>
      <c r="I248" s="72" t="s">
        <v>853</v>
      </c>
      <c r="J248" s="72" t="s">
        <v>514</v>
      </c>
      <c r="K248" s="35">
        <v>48516</v>
      </c>
      <c r="L248" s="39" t="s">
        <v>33</v>
      </c>
      <c r="M248" s="35">
        <v>12155041</v>
      </c>
      <c r="N248" s="72" t="s">
        <v>854</v>
      </c>
      <c r="O248" s="35"/>
    </row>
    <row r="249" spans="1:15" x14ac:dyDescent="0.3">
      <c r="A249" s="35"/>
      <c r="B249" s="35">
        <v>13210827</v>
      </c>
      <c r="C249" s="35">
        <v>2</v>
      </c>
      <c r="D249" s="35">
        <v>26.3</v>
      </c>
      <c r="E249" s="72" t="s">
        <v>517</v>
      </c>
      <c r="F249" s="35">
        <v>8017578</v>
      </c>
      <c r="G249" s="39" t="s">
        <v>6</v>
      </c>
      <c r="H249" s="35">
        <v>13165719</v>
      </c>
      <c r="I249" s="72" t="s">
        <v>855</v>
      </c>
      <c r="J249" s="72" t="s">
        <v>512</v>
      </c>
      <c r="K249" s="35">
        <v>47821</v>
      </c>
      <c r="L249" s="39" t="s">
        <v>10</v>
      </c>
      <c r="M249" s="35">
        <v>13205019</v>
      </c>
      <c r="N249" s="72" t="s">
        <v>856</v>
      </c>
      <c r="O249" s="35"/>
    </row>
    <row r="250" spans="1:15" x14ac:dyDescent="0.3">
      <c r="A250" s="35"/>
      <c r="B250" s="35" t="s">
        <v>516</v>
      </c>
      <c r="C250" s="35">
        <v>234</v>
      </c>
      <c r="D250" s="35"/>
      <c r="E250" s="35"/>
      <c r="F250" s="35"/>
      <c r="G250" s="35"/>
      <c r="H250" s="35"/>
      <c r="I250" s="35"/>
      <c r="J250" s="35"/>
      <c r="K250" s="35"/>
      <c r="L250" s="35"/>
      <c r="M250" s="35"/>
      <c r="N250" s="35"/>
      <c r="O250" s="35"/>
    </row>
    <row r="251" spans="1:15" x14ac:dyDescent="0.3">
      <c r="A251" s="35">
        <v>970402</v>
      </c>
      <c r="B251" s="35">
        <v>9214231</v>
      </c>
      <c r="C251" s="35">
        <v>1</v>
      </c>
      <c r="D251" s="35">
        <v>26.7</v>
      </c>
      <c r="E251" s="72" t="s">
        <v>744</v>
      </c>
      <c r="F251" s="35">
        <v>228611</v>
      </c>
      <c r="G251" s="39" t="s">
        <v>24</v>
      </c>
      <c r="H251" s="35">
        <v>9212167</v>
      </c>
      <c r="I251" s="72" t="s">
        <v>857</v>
      </c>
      <c r="J251" s="72" t="s">
        <v>512</v>
      </c>
      <c r="K251" s="35">
        <v>47821</v>
      </c>
      <c r="L251" s="39" t="s">
        <v>10</v>
      </c>
      <c r="M251" s="35">
        <v>9120736</v>
      </c>
      <c r="N251" s="72" t="s">
        <v>858</v>
      </c>
      <c r="O251" s="35">
        <v>595.5</v>
      </c>
    </row>
    <row r="252" spans="1:15" x14ac:dyDescent="0.3">
      <c r="A252" s="35"/>
      <c r="B252" s="35">
        <v>9423230</v>
      </c>
      <c r="C252" s="35">
        <v>1</v>
      </c>
      <c r="D252" s="35">
        <v>26.6</v>
      </c>
      <c r="E252" s="72" t="s">
        <v>517</v>
      </c>
      <c r="F252" s="35">
        <v>8017578</v>
      </c>
      <c r="G252" s="39" t="s">
        <v>6</v>
      </c>
      <c r="H252" s="35">
        <v>9420756</v>
      </c>
      <c r="I252" s="72" t="s">
        <v>859</v>
      </c>
      <c r="J252" s="72" t="s">
        <v>512</v>
      </c>
      <c r="K252" s="35">
        <v>47821</v>
      </c>
      <c r="L252" s="39" t="s">
        <v>10</v>
      </c>
      <c r="M252" s="35">
        <v>9422950</v>
      </c>
      <c r="N252" s="72" t="s">
        <v>860</v>
      </c>
      <c r="O252" s="73">
        <v>6.7000000000000002E-3</v>
      </c>
    </row>
    <row r="253" spans="1:15" x14ac:dyDescent="0.3">
      <c r="A253" s="35"/>
      <c r="B253" s="35">
        <v>13141239</v>
      </c>
      <c r="C253" s="35">
        <v>2</v>
      </c>
      <c r="D253" s="35">
        <v>26.6</v>
      </c>
      <c r="E253" s="72" t="s">
        <v>656</v>
      </c>
      <c r="F253" s="35">
        <v>190364</v>
      </c>
      <c r="G253" s="39" t="s">
        <v>8</v>
      </c>
      <c r="H253" s="35">
        <v>13123040</v>
      </c>
      <c r="I253" s="72" t="s">
        <v>861</v>
      </c>
      <c r="J253" s="72" t="s">
        <v>740</v>
      </c>
      <c r="K253" s="35">
        <v>61167</v>
      </c>
      <c r="L253" s="39" t="s">
        <v>741</v>
      </c>
      <c r="M253" s="35">
        <v>13141176</v>
      </c>
      <c r="N253" s="72" t="s">
        <v>862</v>
      </c>
      <c r="O253" s="35"/>
    </row>
    <row r="254" spans="1:15" x14ac:dyDescent="0.3">
      <c r="A254" s="35"/>
      <c r="B254" s="35" t="s">
        <v>516</v>
      </c>
      <c r="C254" s="35">
        <v>4</v>
      </c>
      <c r="D254" s="35"/>
      <c r="E254" s="35"/>
      <c r="F254" s="35"/>
      <c r="G254" s="35"/>
      <c r="H254" s="35"/>
      <c r="I254" s="35"/>
      <c r="J254" s="35"/>
      <c r="K254" s="35"/>
      <c r="L254" s="35"/>
      <c r="M254" s="35"/>
      <c r="N254" s="35"/>
      <c r="O254" s="35"/>
    </row>
    <row r="255" spans="1:15" x14ac:dyDescent="0.3">
      <c r="A255" s="35">
        <v>970403</v>
      </c>
      <c r="B255" s="35">
        <v>9041621</v>
      </c>
      <c r="C255" s="35">
        <v>2</v>
      </c>
      <c r="D255" s="35">
        <v>26.9</v>
      </c>
      <c r="E255" s="72" t="s">
        <v>656</v>
      </c>
      <c r="F255" s="35">
        <v>190403</v>
      </c>
      <c r="G255" s="39" t="s">
        <v>7</v>
      </c>
      <c r="H255" s="35">
        <v>9035146</v>
      </c>
      <c r="I255" s="72" t="s">
        <v>863</v>
      </c>
      <c r="J255" s="72" t="s">
        <v>648</v>
      </c>
      <c r="K255" s="35">
        <v>38190</v>
      </c>
      <c r="L255" s="39" t="s">
        <v>24</v>
      </c>
      <c r="M255" s="35">
        <v>9030645</v>
      </c>
      <c r="N255" s="72" t="s">
        <v>864</v>
      </c>
      <c r="O255" s="35">
        <v>798.5</v>
      </c>
    </row>
    <row r="256" spans="1:15" x14ac:dyDescent="0.3">
      <c r="A256" s="35"/>
      <c r="B256" s="35">
        <v>9064621</v>
      </c>
      <c r="C256" s="35">
        <v>1</v>
      </c>
      <c r="D256" s="35">
        <v>26.8</v>
      </c>
      <c r="E256" s="72" t="s">
        <v>512</v>
      </c>
      <c r="F256" s="35">
        <v>47821</v>
      </c>
      <c r="G256" s="39" t="s">
        <v>10</v>
      </c>
      <c r="H256" s="35">
        <v>9064362</v>
      </c>
      <c r="I256" s="72" t="s">
        <v>865</v>
      </c>
      <c r="J256" s="72" t="s">
        <v>648</v>
      </c>
      <c r="K256" s="35">
        <v>38190</v>
      </c>
      <c r="L256" s="39" t="s">
        <v>24</v>
      </c>
      <c r="M256" s="35">
        <v>9003560</v>
      </c>
      <c r="N256" s="72" t="s">
        <v>649</v>
      </c>
      <c r="O256" s="73">
        <v>1.6199999999999999E-2</v>
      </c>
    </row>
    <row r="257" spans="1:15" x14ac:dyDescent="0.3">
      <c r="A257" s="35"/>
      <c r="B257" s="35">
        <v>10194133</v>
      </c>
      <c r="C257" s="35">
        <v>1</v>
      </c>
      <c r="D257" s="35">
        <v>26.8</v>
      </c>
      <c r="E257" s="72" t="s">
        <v>656</v>
      </c>
      <c r="F257" s="35">
        <v>190403</v>
      </c>
      <c r="G257" s="39" t="s">
        <v>7</v>
      </c>
      <c r="H257" s="35">
        <v>10192743</v>
      </c>
      <c r="I257" s="72" t="s">
        <v>866</v>
      </c>
      <c r="J257" s="72" t="s">
        <v>740</v>
      </c>
      <c r="K257" s="35">
        <v>61167</v>
      </c>
      <c r="L257" s="39" t="s">
        <v>741</v>
      </c>
      <c r="M257" s="35">
        <v>10193585</v>
      </c>
      <c r="N257" s="72" t="s">
        <v>867</v>
      </c>
      <c r="O257" s="35"/>
    </row>
    <row r="258" spans="1:15" x14ac:dyDescent="0.3">
      <c r="A258" s="35"/>
      <c r="B258" s="35">
        <v>10385139</v>
      </c>
      <c r="C258" s="35">
        <v>1</v>
      </c>
      <c r="D258" s="35">
        <v>26.75</v>
      </c>
      <c r="E258" s="72" t="s">
        <v>656</v>
      </c>
      <c r="F258" s="35">
        <v>190403</v>
      </c>
      <c r="G258" s="39" t="s">
        <v>7</v>
      </c>
      <c r="H258" s="35">
        <v>10384802</v>
      </c>
      <c r="I258" s="72" t="s">
        <v>868</v>
      </c>
      <c r="J258" s="72" t="s">
        <v>740</v>
      </c>
      <c r="K258" s="35">
        <v>61167</v>
      </c>
      <c r="L258" s="39" t="s">
        <v>741</v>
      </c>
      <c r="M258" s="35">
        <v>9160056</v>
      </c>
      <c r="N258" s="72" t="s">
        <v>869</v>
      </c>
      <c r="O258" s="35"/>
    </row>
    <row r="259" spans="1:15" x14ac:dyDescent="0.3">
      <c r="A259" s="35"/>
      <c r="B259" s="35">
        <v>10391639</v>
      </c>
      <c r="C259" s="35">
        <v>2</v>
      </c>
      <c r="D259" s="35">
        <v>26.85</v>
      </c>
      <c r="E259" s="72" t="s">
        <v>656</v>
      </c>
      <c r="F259" s="35">
        <v>190403</v>
      </c>
      <c r="G259" s="39" t="s">
        <v>7</v>
      </c>
      <c r="H259" s="35">
        <v>10351388</v>
      </c>
      <c r="I259" s="72" t="s">
        <v>870</v>
      </c>
      <c r="J259" s="72" t="s">
        <v>648</v>
      </c>
      <c r="K259" s="35">
        <v>38190</v>
      </c>
      <c r="L259" s="39" t="s">
        <v>24</v>
      </c>
      <c r="M259" s="35">
        <v>10391318</v>
      </c>
      <c r="N259" s="72" t="s">
        <v>871</v>
      </c>
      <c r="O259" s="35"/>
    </row>
    <row r="260" spans="1:15" x14ac:dyDescent="0.3">
      <c r="A260" s="35"/>
      <c r="B260" s="35">
        <v>10471139</v>
      </c>
      <c r="C260" s="35">
        <v>1</v>
      </c>
      <c r="D260" s="35">
        <v>26.85</v>
      </c>
      <c r="E260" s="72" t="s">
        <v>656</v>
      </c>
      <c r="F260" s="35">
        <v>190403</v>
      </c>
      <c r="G260" s="39" t="s">
        <v>7</v>
      </c>
      <c r="H260" s="35">
        <v>10351388</v>
      </c>
      <c r="I260" s="72" t="s">
        <v>870</v>
      </c>
      <c r="J260" s="72" t="s">
        <v>740</v>
      </c>
      <c r="K260" s="35">
        <v>61167</v>
      </c>
      <c r="L260" s="39" t="s">
        <v>741</v>
      </c>
      <c r="M260" s="35">
        <v>10465302</v>
      </c>
      <c r="N260" s="72" t="s">
        <v>872</v>
      </c>
      <c r="O260" s="35"/>
    </row>
    <row r="261" spans="1:15" x14ac:dyDescent="0.3">
      <c r="A261" s="35"/>
      <c r="B261" s="35">
        <v>10535139</v>
      </c>
      <c r="C261" s="35">
        <v>1</v>
      </c>
      <c r="D261" s="35">
        <v>26.85</v>
      </c>
      <c r="E261" s="72" t="s">
        <v>656</v>
      </c>
      <c r="F261" s="35">
        <v>190403</v>
      </c>
      <c r="G261" s="39" t="s">
        <v>7</v>
      </c>
      <c r="H261" s="35">
        <v>10351388</v>
      </c>
      <c r="I261" s="72" t="s">
        <v>870</v>
      </c>
      <c r="J261" s="72" t="s">
        <v>740</v>
      </c>
      <c r="K261" s="35">
        <v>61167</v>
      </c>
      <c r="L261" s="39" t="s">
        <v>741</v>
      </c>
      <c r="M261" s="35">
        <v>10534221</v>
      </c>
      <c r="N261" s="72" t="s">
        <v>873</v>
      </c>
      <c r="O261" s="35"/>
    </row>
    <row r="262" spans="1:15" x14ac:dyDescent="0.3">
      <c r="A262" s="35"/>
      <c r="B262" s="35">
        <v>11321138</v>
      </c>
      <c r="C262" s="35">
        <v>1</v>
      </c>
      <c r="D262" s="35">
        <v>26.8</v>
      </c>
      <c r="E262" s="72" t="s">
        <v>590</v>
      </c>
      <c r="F262" s="35">
        <v>106091</v>
      </c>
      <c r="G262" s="39" t="s">
        <v>40</v>
      </c>
      <c r="H262" s="35">
        <v>10545548</v>
      </c>
      <c r="I262" s="72" t="s">
        <v>874</v>
      </c>
      <c r="J262" s="72" t="s">
        <v>740</v>
      </c>
      <c r="K262" s="35">
        <v>61167</v>
      </c>
      <c r="L262" s="39" t="s">
        <v>741</v>
      </c>
      <c r="M262" s="35">
        <v>11320192</v>
      </c>
      <c r="N262" s="72" t="s">
        <v>724</v>
      </c>
      <c r="O262" s="35"/>
    </row>
    <row r="263" spans="1:15" x14ac:dyDescent="0.3">
      <c r="A263" s="35"/>
      <c r="B263" s="35">
        <v>13221137</v>
      </c>
      <c r="C263" s="35">
        <v>1</v>
      </c>
      <c r="D263" s="35">
        <v>26.75</v>
      </c>
      <c r="E263" s="72" t="s">
        <v>590</v>
      </c>
      <c r="F263" s="35">
        <v>106091</v>
      </c>
      <c r="G263" s="39" t="s">
        <v>40</v>
      </c>
      <c r="H263" s="35">
        <v>13023751</v>
      </c>
      <c r="I263" s="72" t="s">
        <v>875</v>
      </c>
      <c r="J263" s="72" t="s">
        <v>512</v>
      </c>
      <c r="K263" s="35">
        <v>47821</v>
      </c>
      <c r="L263" s="39" t="s">
        <v>10</v>
      </c>
      <c r="M263" s="35">
        <v>13215121</v>
      </c>
      <c r="N263" s="72" t="s">
        <v>631</v>
      </c>
      <c r="O263" s="35"/>
    </row>
    <row r="264" spans="1:15" x14ac:dyDescent="0.3">
      <c r="A264" s="35"/>
      <c r="B264" s="35">
        <v>13223638</v>
      </c>
      <c r="C264" s="35">
        <v>1</v>
      </c>
      <c r="D264" s="35">
        <v>26.75</v>
      </c>
      <c r="E264" s="72" t="s">
        <v>590</v>
      </c>
      <c r="F264" s="35">
        <v>106091</v>
      </c>
      <c r="G264" s="39" t="s">
        <v>40</v>
      </c>
      <c r="H264" s="35">
        <v>13023751</v>
      </c>
      <c r="I264" s="72" t="s">
        <v>875</v>
      </c>
      <c r="J264" s="72" t="s">
        <v>740</v>
      </c>
      <c r="K264" s="35">
        <v>61167</v>
      </c>
      <c r="L264" s="39" t="s">
        <v>741</v>
      </c>
      <c r="M264" s="35">
        <v>13223156</v>
      </c>
      <c r="N264" s="72" t="s">
        <v>725</v>
      </c>
      <c r="O264" s="35"/>
    </row>
    <row r="265" spans="1:15" x14ac:dyDescent="0.3">
      <c r="A265" s="35"/>
      <c r="B265" s="35">
        <v>13235138</v>
      </c>
      <c r="C265" s="35">
        <v>1</v>
      </c>
      <c r="D265" s="35">
        <v>26.7</v>
      </c>
      <c r="E265" s="72" t="s">
        <v>517</v>
      </c>
      <c r="F265" s="35">
        <v>8017578</v>
      </c>
      <c r="G265" s="39" t="s">
        <v>6</v>
      </c>
      <c r="H265" s="35">
        <v>13233750</v>
      </c>
      <c r="I265" s="72" t="s">
        <v>876</v>
      </c>
      <c r="J265" s="72" t="s">
        <v>648</v>
      </c>
      <c r="K265" s="35">
        <v>38190</v>
      </c>
      <c r="L265" s="39" t="s">
        <v>24</v>
      </c>
      <c r="M265" s="35">
        <v>13220112</v>
      </c>
      <c r="N265" s="72" t="s">
        <v>812</v>
      </c>
      <c r="O265" s="35"/>
    </row>
    <row r="266" spans="1:15" x14ac:dyDescent="0.3">
      <c r="A266" s="35"/>
      <c r="B266" s="35" t="s">
        <v>516</v>
      </c>
      <c r="C266" s="35">
        <v>13</v>
      </c>
      <c r="D266" s="35"/>
      <c r="E266" s="35"/>
      <c r="F266" s="35"/>
      <c r="G266" s="35"/>
      <c r="H266" s="35"/>
      <c r="I266" s="35"/>
      <c r="J266" s="35"/>
      <c r="K266" s="35"/>
      <c r="L266" s="35"/>
      <c r="M266" s="35"/>
      <c r="N266" s="35"/>
      <c r="O266" s="35"/>
    </row>
    <row r="267" spans="1:15" x14ac:dyDescent="0.3">
      <c r="A267" s="35">
        <v>970407</v>
      </c>
      <c r="B267" s="35">
        <v>11480133</v>
      </c>
      <c r="C267" s="35">
        <v>1</v>
      </c>
      <c r="D267" s="35">
        <v>26.55</v>
      </c>
      <c r="E267" s="72" t="s">
        <v>656</v>
      </c>
      <c r="F267" s="35">
        <v>190377</v>
      </c>
      <c r="G267" s="39" t="s">
        <v>16</v>
      </c>
      <c r="H267" s="35">
        <v>11473797</v>
      </c>
      <c r="I267" s="72" t="s">
        <v>877</v>
      </c>
      <c r="J267" s="72" t="s">
        <v>517</v>
      </c>
      <c r="K267" s="35">
        <v>8017578</v>
      </c>
      <c r="L267" s="39" t="s">
        <v>6</v>
      </c>
      <c r="M267" s="35">
        <v>11475894</v>
      </c>
      <c r="N267" s="72" t="s">
        <v>878</v>
      </c>
      <c r="O267" s="35">
        <v>965</v>
      </c>
    </row>
    <row r="268" spans="1:15" x14ac:dyDescent="0.3">
      <c r="A268" s="35"/>
      <c r="B268" s="35">
        <v>13232635</v>
      </c>
      <c r="C268" s="35">
        <v>4</v>
      </c>
      <c r="D268" s="35">
        <v>26.45</v>
      </c>
      <c r="E268" s="72" t="s">
        <v>656</v>
      </c>
      <c r="F268" s="35">
        <v>190377</v>
      </c>
      <c r="G268" s="39" t="s">
        <v>16</v>
      </c>
      <c r="H268" s="35">
        <v>13231570</v>
      </c>
      <c r="I268" s="72" t="s">
        <v>879</v>
      </c>
      <c r="J268" s="72" t="s">
        <v>656</v>
      </c>
      <c r="K268" s="35">
        <v>190403</v>
      </c>
      <c r="L268" s="39" t="s">
        <v>7</v>
      </c>
      <c r="M268" s="35">
        <v>12054765</v>
      </c>
      <c r="N268" s="72" t="s">
        <v>880</v>
      </c>
      <c r="O268" s="73">
        <v>1.55E-2</v>
      </c>
    </row>
    <row r="269" spans="1:15" x14ac:dyDescent="0.3">
      <c r="A269" s="35"/>
      <c r="B269" s="35">
        <v>13300000</v>
      </c>
      <c r="C269" s="35">
        <v>10</v>
      </c>
      <c r="D269" s="35">
        <v>26.65</v>
      </c>
      <c r="E269" s="72" t="s">
        <v>532</v>
      </c>
      <c r="F269" s="35">
        <v>269764</v>
      </c>
      <c r="G269" s="39" t="s">
        <v>7</v>
      </c>
      <c r="H269" s="35">
        <v>13253635</v>
      </c>
      <c r="I269" s="72" t="s">
        <v>881</v>
      </c>
      <c r="J269" s="72" t="s">
        <v>517</v>
      </c>
      <c r="K269" s="35">
        <v>8017578</v>
      </c>
      <c r="L269" s="39" t="s">
        <v>6</v>
      </c>
      <c r="M269" s="35">
        <v>13262643</v>
      </c>
      <c r="N269" s="72" t="s">
        <v>882</v>
      </c>
      <c r="O269" s="35"/>
    </row>
    <row r="270" spans="1:15" x14ac:dyDescent="0.3">
      <c r="A270" s="35"/>
      <c r="B270" s="35" t="s">
        <v>516</v>
      </c>
      <c r="C270" s="35">
        <v>15</v>
      </c>
      <c r="D270" s="35"/>
      <c r="E270" s="35"/>
      <c r="F270" s="35"/>
      <c r="G270" s="35"/>
      <c r="H270" s="35"/>
      <c r="I270" s="35"/>
      <c r="J270" s="35"/>
      <c r="K270" s="35"/>
      <c r="L270" s="35"/>
      <c r="M270" s="35"/>
      <c r="N270" s="35"/>
      <c r="O270" s="35"/>
    </row>
    <row r="271" spans="1:15" x14ac:dyDescent="0.3">
      <c r="A271" s="35">
        <v>970408</v>
      </c>
      <c r="B271" s="35">
        <v>9233042</v>
      </c>
      <c r="C271" s="35">
        <v>1</v>
      </c>
      <c r="D271" s="35">
        <v>26.65</v>
      </c>
      <c r="E271" s="72" t="s">
        <v>656</v>
      </c>
      <c r="F271" s="35">
        <v>190364</v>
      </c>
      <c r="G271" s="39" t="s">
        <v>8</v>
      </c>
      <c r="H271" s="35">
        <v>9213698</v>
      </c>
      <c r="I271" s="72" t="s">
        <v>883</v>
      </c>
      <c r="J271" s="72" t="s">
        <v>512</v>
      </c>
      <c r="K271" s="35">
        <v>67759</v>
      </c>
      <c r="L271" s="39" t="s">
        <v>12</v>
      </c>
      <c r="M271" s="35">
        <v>9232568</v>
      </c>
      <c r="N271" s="72" t="s">
        <v>884</v>
      </c>
      <c r="O271" s="35">
        <v>925</v>
      </c>
    </row>
    <row r="272" spans="1:15" x14ac:dyDescent="0.3">
      <c r="A272" s="35"/>
      <c r="B272" s="35">
        <v>9265044</v>
      </c>
      <c r="C272" s="35">
        <v>1</v>
      </c>
      <c r="D272" s="35">
        <v>26.65</v>
      </c>
      <c r="E272" s="72" t="s">
        <v>656</v>
      </c>
      <c r="F272" s="35">
        <v>190364</v>
      </c>
      <c r="G272" s="39" t="s">
        <v>8</v>
      </c>
      <c r="H272" s="35">
        <v>9213698</v>
      </c>
      <c r="I272" s="72" t="s">
        <v>883</v>
      </c>
      <c r="J272" s="72" t="s">
        <v>512</v>
      </c>
      <c r="K272" s="35">
        <v>67759</v>
      </c>
      <c r="L272" s="39" t="s">
        <v>12</v>
      </c>
      <c r="M272" s="35">
        <v>9264630</v>
      </c>
      <c r="N272" s="72" t="s">
        <v>806</v>
      </c>
      <c r="O272" s="73">
        <v>5.0799999999999998E-2</v>
      </c>
    </row>
    <row r="273" spans="1:15" x14ac:dyDescent="0.3">
      <c r="A273" s="35"/>
      <c r="B273" s="35">
        <v>9380548</v>
      </c>
      <c r="C273" s="35">
        <v>3</v>
      </c>
      <c r="D273" s="35">
        <v>26.65</v>
      </c>
      <c r="E273" s="72" t="s">
        <v>656</v>
      </c>
      <c r="F273" s="35">
        <v>190364</v>
      </c>
      <c r="G273" s="39" t="s">
        <v>8</v>
      </c>
      <c r="H273" s="35">
        <v>9332256</v>
      </c>
      <c r="I273" s="72" t="s">
        <v>885</v>
      </c>
      <c r="J273" s="72" t="s">
        <v>514</v>
      </c>
      <c r="K273" s="35">
        <v>48516</v>
      </c>
      <c r="L273" s="39" t="s">
        <v>33</v>
      </c>
      <c r="M273" s="35">
        <v>9374468</v>
      </c>
      <c r="N273" s="72" t="s">
        <v>886</v>
      </c>
      <c r="O273" s="35"/>
    </row>
    <row r="274" spans="1:15" x14ac:dyDescent="0.3">
      <c r="A274" s="35"/>
      <c r="B274" s="35">
        <v>9380548</v>
      </c>
      <c r="C274" s="35">
        <v>5</v>
      </c>
      <c r="D274" s="35">
        <v>26.65</v>
      </c>
      <c r="E274" s="72" t="s">
        <v>517</v>
      </c>
      <c r="F274" s="35">
        <v>8017578</v>
      </c>
      <c r="G274" s="39" t="s">
        <v>6</v>
      </c>
      <c r="H274" s="35">
        <v>9340126</v>
      </c>
      <c r="I274" s="72" t="s">
        <v>887</v>
      </c>
      <c r="J274" s="72" t="s">
        <v>514</v>
      </c>
      <c r="K274" s="35">
        <v>48516</v>
      </c>
      <c r="L274" s="39" t="s">
        <v>33</v>
      </c>
      <c r="M274" s="35">
        <v>9374468</v>
      </c>
      <c r="N274" s="72" t="s">
        <v>886</v>
      </c>
      <c r="O274" s="35"/>
    </row>
    <row r="275" spans="1:15" x14ac:dyDescent="0.3">
      <c r="A275" s="35"/>
      <c r="B275" s="35">
        <v>9380548</v>
      </c>
      <c r="C275" s="35">
        <v>36</v>
      </c>
      <c r="D275" s="35">
        <v>26.65</v>
      </c>
      <c r="E275" s="72" t="s">
        <v>656</v>
      </c>
      <c r="F275" s="35">
        <v>190364</v>
      </c>
      <c r="G275" s="39" t="s">
        <v>8</v>
      </c>
      <c r="H275" s="35">
        <v>9375587</v>
      </c>
      <c r="I275" s="72" t="s">
        <v>888</v>
      </c>
      <c r="J275" s="72" t="s">
        <v>514</v>
      </c>
      <c r="K275" s="35">
        <v>48516</v>
      </c>
      <c r="L275" s="39" t="s">
        <v>33</v>
      </c>
      <c r="M275" s="35">
        <v>9374468</v>
      </c>
      <c r="N275" s="72" t="s">
        <v>886</v>
      </c>
      <c r="O275" s="35"/>
    </row>
    <row r="276" spans="1:15" x14ac:dyDescent="0.3">
      <c r="A276" s="35"/>
      <c r="B276" s="35">
        <v>9551050</v>
      </c>
      <c r="C276" s="35">
        <v>1</v>
      </c>
      <c r="D276" s="35">
        <v>26.65</v>
      </c>
      <c r="E276" s="72" t="s">
        <v>656</v>
      </c>
      <c r="F276" s="35">
        <v>190364</v>
      </c>
      <c r="G276" s="39" t="s">
        <v>8</v>
      </c>
      <c r="H276" s="35">
        <v>9375587</v>
      </c>
      <c r="I276" s="72" t="s">
        <v>888</v>
      </c>
      <c r="J276" s="72" t="s">
        <v>656</v>
      </c>
      <c r="K276" s="35">
        <v>190377</v>
      </c>
      <c r="L276" s="39" t="s">
        <v>16</v>
      </c>
      <c r="M276" s="35">
        <v>9550958</v>
      </c>
      <c r="N276" s="72" t="s">
        <v>889</v>
      </c>
      <c r="O276" s="35"/>
    </row>
    <row r="277" spans="1:15" x14ac:dyDescent="0.3">
      <c r="A277" s="35"/>
      <c r="B277" s="35" t="s">
        <v>516</v>
      </c>
      <c r="C277" s="35">
        <v>47</v>
      </c>
      <c r="D277" s="35"/>
      <c r="E277" s="35"/>
      <c r="F277" s="35"/>
      <c r="G277" s="35"/>
      <c r="H277" s="35"/>
      <c r="I277" s="35"/>
      <c r="J277" s="35"/>
      <c r="K277" s="35"/>
      <c r="L277" s="35"/>
      <c r="M277" s="35"/>
      <c r="N277" s="35"/>
      <c r="O277" s="35"/>
    </row>
    <row r="278" spans="1:15" x14ac:dyDescent="0.3">
      <c r="A278" s="35">
        <v>970410</v>
      </c>
      <c r="B278" s="35">
        <v>9195123</v>
      </c>
      <c r="C278" s="35">
        <v>10</v>
      </c>
      <c r="D278" s="35">
        <v>26</v>
      </c>
      <c r="E278" s="72" t="s">
        <v>521</v>
      </c>
      <c r="F278" s="35">
        <v>5729036</v>
      </c>
      <c r="G278" s="39" t="s">
        <v>890</v>
      </c>
      <c r="H278" s="35">
        <v>9194672</v>
      </c>
      <c r="I278" s="72" t="s">
        <v>891</v>
      </c>
      <c r="J278" s="72" t="s">
        <v>656</v>
      </c>
      <c r="K278" s="35">
        <v>190403</v>
      </c>
      <c r="L278" s="39" t="s">
        <v>7</v>
      </c>
      <c r="M278" s="35">
        <v>8581664</v>
      </c>
      <c r="N278" s="72" t="s">
        <v>892</v>
      </c>
      <c r="O278" s="35">
        <v>821.60299999999995</v>
      </c>
    </row>
    <row r="279" spans="1:15" x14ac:dyDescent="0.3">
      <c r="A279" s="35"/>
      <c r="B279" s="35" t="s">
        <v>516</v>
      </c>
      <c r="C279" s="35">
        <v>10</v>
      </c>
      <c r="D279" s="35"/>
      <c r="E279" s="35"/>
      <c r="F279" s="35"/>
      <c r="G279" s="35"/>
      <c r="H279" s="35"/>
      <c r="I279" s="35"/>
      <c r="J279" s="35"/>
      <c r="K279" s="35"/>
      <c r="L279" s="35"/>
      <c r="M279" s="35"/>
      <c r="N279" s="35"/>
      <c r="O279" s="73">
        <v>1.21E-2</v>
      </c>
    </row>
    <row r="280" spans="1:15" x14ac:dyDescent="0.3">
      <c r="A280" s="35">
        <v>970411</v>
      </c>
      <c r="B280" s="35">
        <v>12083636</v>
      </c>
      <c r="C280" s="35">
        <v>2</v>
      </c>
      <c r="D280" s="35">
        <v>26.25</v>
      </c>
      <c r="E280" s="72" t="s">
        <v>514</v>
      </c>
      <c r="F280" s="35">
        <v>48516</v>
      </c>
      <c r="G280" s="39" t="s">
        <v>33</v>
      </c>
      <c r="H280" s="35">
        <v>12082418</v>
      </c>
      <c r="I280" s="72" t="s">
        <v>893</v>
      </c>
      <c r="J280" s="72" t="s">
        <v>656</v>
      </c>
      <c r="K280" s="35">
        <v>190403</v>
      </c>
      <c r="L280" s="39" t="s">
        <v>7</v>
      </c>
      <c r="M280" s="35">
        <v>11184071</v>
      </c>
      <c r="N280" s="72" t="s">
        <v>894</v>
      </c>
      <c r="O280" s="35">
        <v>1124.0899999999999</v>
      </c>
    </row>
    <row r="281" spans="1:15" x14ac:dyDescent="0.3">
      <c r="A281" s="35"/>
      <c r="B281" s="35">
        <v>12265637</v>
      </c>
      <c r="C281" s="35">
        <v>5</v>
      </c>
      <c r="D281" s="35">
        <v>26.3</v>
      </c>
      <c r="E281" s="72" t="s">
        <v>512</v>
      </c>
      <c r="F281" s="35">
        <v>67759</v>
      </c>
      <c r="G281" s="39" t="s">
        <v>12</v>
      </c>
      <c r="H281" s="35">
        <v>12263637</v>
      </c>
      <c r="I281" s="72" t="s">
        <v>895</v>
      </c>
      <c r="J281" s="72" t="s">
        <v>532</v>
      </c>
      <c r="K281" s="35">
        <v>269764</v>
      </c>
      <c r="L281" s="39" t="s">
        <v>7</v>
      </c>
      <c r="M281" s="35">
        <v>12250899</v>
      </c>
      <c r="N281" s="72" t="s">
        <v>896</v>
      </c>
      <c r="O281" s="73">
        <v>2.4899999999999999E-2</v>
      </c>
    </row>
    <row r="282" spans="1:15" x14ac:dyDescent="0.3">
      <c r="A282" s="35"/>
      <c r="B282" s="35">
        <v>12274637</v>
      </c>
      <c r="C282" s="35">
        <v>1</v>
      </c>
      <c r="D282" s="35">
        <v>26.25</v>
      </c>
      <c r="E282" s="72" t="s">
        <v>512</v>
      </c>
      <c r="F282" s="35">
        <v>67759</v>
      </c>
      <c r="G282" s="39" t="s">
        <v>12</v>
      </c>
      <c r="H282" s="35">
        <v>12272438</v>
      </c>
      <c r="I282" s="72" t="s">
        <v>897</v>
      </c>
      <c r="J282" s="72" t="s">
        <v>532</v>
      </c>
      <c r="K282" s="35">
        <v>269764</v>
      </c>
      <c r="L282" s="39" t="s">
        <v>7</v>
      </c>
      <c r="M282" s="35">
        <v>12250899</v>
      </c>
      <c r="N282" s="72" t="s">
        <v>896</v>
      </c>
      <c r="O282" s="35"/>
    </row>
    <row r="283" spans="1:15" x14ac:dyDescent="0.3">
      <c r="A283" s="35"/>
      <c r="B283" s="35">
        <v>12404138</v>
      </c>
      <c r="C283" s="35">
        <v>1</v>
      </c>
      <c r="D283" s="35">
        <v>26.3</v>
      </c>
      <c r="E283" s="72" t="s">
        <v>517</v>
      </c>
      <c r="F283" s="35">
        <v>8017578</v>
      </c>
      <c r="G283" s="39" t="s">
        <v>6</v>
      </c>
      <c r="H283" s="35">
        <v>12401647</v>
      </c>
      <c r="I283" s="72" t="s">
        <v>898</v>
      </c>
      <c r="J283" s="72" t="s">
        <v>521</v>
      </c>
      <c r="K283" s="35">
        <v>5693955</v>
      </c>
      <c r="L283" s="39" t="s">
        <v>35</v>
      </c>
      <c r="M283" s="35">
        <v>12403993</v>
      </c>
      <c r="N283" s="72" t="s">
        <v>899</v>
      </c>
      <c r="O283" s="35"/>
    </row>
    <row r="284" spans="1:15" x14ac:dyDescent="0.3">
      <c r="A284" s="35"/>
      <c r="B284" s="35">
        <v>13300000</v>
      </c>
      <c r="C284" s="35">
        <v>18</v>
      </c>
      <c r="D284" s="35">
        <v>26.15</v>
      </c>
      <c r="E284" s="72" t="s">
        <v>532</v>
      </c>
      <c r="F284" s="35">
        <v>269764</v>
      </c>
      <c r="G284" s="39" t="s">
        <v>7</v>
      </c>
      <c r="H284" s="35">
        <v>13254636</v>
      </c>
      <c r="I284" s="72" t="s">
        <v>900</v>
      </c>
      <c r="J284" s="72" t="s">
        <v>656</v>
      </c>
      <c r="K284" s="35">
        <v>190403</v>
      </c>
      <c r="L284" s="39" t="s">
        <v>7</v>
      </c>
      <c r="M284" s="35">
        <v>13265884</v>
      </c>
      <c r="N284" s="72" t="s">
        <v>901</v>
      </c>
      <c r="O284" s="35"/>
    </row>
    <row r="285" spans="1:15" x14ac:dyDescent="0.3">
      <c r="A285" s="35"/>
      <c r="B285" s="35">
        <v>13300000</v>
      </c>
      <c r="C285" s="35">
        <v>1</v>
      </c>
      <c r="D285" s="35">
        <v>26.15</v>
      </c>
      <c r="E285" s="72" t="s">
        <v>532</v>
      </c>
      <c r="F285" s="35">
        <v>269764</v>
      </c>
      <c r="G285" s="39" t="s">
        <v>7</v>
      </c>
      <c r="H285" s="35">
        <v>13254636</v>
      </c>
      <c r="I285" s="72" t="s">
        <v>900</v>
      </c>
      <c r="J285" s="72" t="s">
        <v>656</v>
      </c>
      <c r="K285" s="35">
        <v>190403</v>
      </c>
      <c r="L285" s="39" t="s">
        <v>7</v>
      </c>
      <c r="M285" s="35">
        <v>11182942</v>
      </c>
      <c r="N285" s="72" t="s">
        <v>902</v>
      </c>
      <c r="O285" s="35"/>
    </row>
    <row r="286" spans="1:15" x14ac:dyDescent="0.3">
      <c r="A286" s="35"/>
      <c r="B286" s="35" t="s">
        <v>516</v>
      </c>
      <c r="C286" s="35">
        <v>28</v>
      </c>
      <c r="D286" s="35"/>
      <c r="E286" s="35"/>
      <c r="F286" s="35"/>
      <c r="G286" s="35"/>
      <c r="H286" s="35"/>
      <c r="I286" s="35"/>
      <c r="J286" s="35"/>
      <c r="K286" s="35"/>
      <c r="L286" s="35"/>
      <c r="M286" s="35"/>
      <c r="N286" s="35"/>
      <c r="O286" s="35"/>
    </row>
    <row r="287" spans="1:15" x14ac:dyDescent="0.3">
      <c r="A287" s="35">
        <v>970414</v>
      </c>
      <c r="B287" s="35">
        <v>10015826</v>
      </c>
      <c r="C287" s="35">
        <v>1</v>
      </c>
      <c r="D287" s="35">
        <v>26.1</v>
      </c>
      <c r="E287" s="72" t="s">
        <v>611</v>
      </c>
      <c r="F287" s="35">
        <v>12708</v>
      </c>
      <c r="G287" s="39" t="s">
        <v>30</v>
      </c>
      <c r="H287" s="35">
        <v>9263692</v>
      </c>
      <c r="I287" s="72" t="s">
        <v>903</v>
      </c>
      <c r="J287" s="72" t="s">
        <v>648</v>
      </c>
      <c r="K287" s="35">
        <v>25925</v>
      </c>
      <c r="L287" s="39" t="s">
        <v>17</v>
      </c>
      <c r="M287" s="35">
        <v>10015795</v>
      </c>
      <c r="N287" s="72" t="s">
        <v>904</v>
      </c>
      <c r="O287" s="35">
        <v>319.31599999999997</v>
      </c>
    </row>
    <row r="288" spans="1:15" x14ac:dyDescent="0.3">
      <c r="A288" s="35"/>
      <c r="B288" s="35">
        <v>10042829</v>
      </c>
      <c r="C288" s="35">
        <v>1</v>
      </c>
      <c r="D288" s="35">
        <v>26.1</v>
      </c>
      <c r="E288" s="72" t="s">
        <v>611</v>
      </c>
      <c r="F288" s="35">
        <v>12708</v>
      </c>
      <c r="G288" s="39" t="s">
        <v>30</v>
      </c>
      <c r="H288" s="35">
        <v>9263692</v>
      </c>
      <c r="I288" s="72" t="s">
        <v>903</v>
      </c>
      <c r="J288" s="72" t="s">
        <v>648</v>
      </c>
      <c r="K288" s="35">
        <v>25925</v>
      </c>
      <c r="L288" s="39" t="s">
        <v>17</v>
      </c>
      <c r="M288" s="35">
        <v>10041882</v>
      </c>
      <c r="N288" s="72" t="s">
        <v>905</v>
      </c>
      <c r="O288" s="73">
        <v>6.1999999999999998E-3</v>
      </c>
    </row>
    <row r="289" spans="1:15" x14ac:dyDescent="0.3">
      <c r="A289" s="35"/>
      <c r="B289" s="35" t="s">
        <v>516</v>
      </c>
      <c r="C289" s="35">
        <v>2</v>
      </c>
      <c r="D289" s="35"/>
      <c r="E289" s="35"/>
      <c r="F289" s="35"/>
      <c r="G289" s="35"/>
      <c r="H289" s="35"/>
      <c r="I289" s="35"/>
      <c r="J289" s="35"/>
      <c r="K289" s="35"/>
      <c r="L289" s="35"/>
      <c r="M289" s="35"/>
      <c r="N289" s="35"/>
      <c r="O289" s="35"/>
    </row>
    <row r="290" spans="1:15" x14ac:dyDescent="0.3">
      <c r="A290" s="35">
        <v>970415</v>
      </c>
      <c r="B290" s="35">
        <v>13214090</v>
      </c>
      <c r="C290" s="35">
        <v>3</v>
      </c>
      <c r="D290" s="35">
        <v>24.6</v>
      </c>
      <c r="E290" s="72" t="s">
        <v>512</v>
      </c>
      <c r="F290" s="35">
        <v>67759</v>
      </c>
      <c r="G290" s="39" t="s">
        <v>12</v>
      </c>
      <c r="H290" s="35">
        <v>13212395</v>
      </c>
      <c r="I290" s="72" t="s">
        <v>906</v>
      </c>
      <c r="J290" s="72" t="s">
        <v>611</v>
      </c>
      <c r="K290" s="35">
        <v>12708</v>
      </c>
      <c r="L290" s="39" t="s">
        <v>30</v>
      </c>
      <c r="M290" s="35">
        <v>13083567</v>
      </c>
      <c r="N290" s="72" t="s">
        <v>907</v>
      </c>
      <c r="O290" s="35">
        <v>724.73599999999999</v>
      </c>
    </row>
    <row r="291" spans="1:15" x14ac:dyDescent="0.3">
      <c r="A291" s="35"/>
      <c r="B291" s="35">
        <v>13214090</v>
      </c>
      <c r="C291" s="35">
        <v>1</v>
      </c>
      <c r="D291" s="35">
        <v>24.6</v>
      </c>
      <c r="E291" s="72" t="s">
        <v>512</v>
      </c>
      <c r="F291" s="35">
        <v>67759</v>
      </c>
      <c r="G291" s="39" t="s">
        <v>12</v>
      </c>
      <c r="H291" s="35">
        <v>13212395</v>
      </c>
      <c r="I291" s="72" t="s">
        <v>906</v>
      </c>
      <c r="J291" s="72" t="s">
        <v>656</v>
      </c>
      <c r="K291" s="35">
        <v>190364</v>
      </c>
      <c r="L291" s="39" t="s">
        <v>8</v>
      </c>
      <c r="M291" s="35">
        <v>12095869</v>
      </c>
      <c r="N291" s="72" t="s">
        <v>908</v>
      </c>
      <c r="O291" s="73">
        <v>2.06E-2</v>
      </c>
    </row>
    <row r="292" spans="1:15" x14ac:dyDescent="0.3">
      <c r="A292" s="35"/>
      <c r="B292" s="35">
        <v>13214090</v>
      </c>
      <c r="C292" s="35">
        <v>1</v>
      </c>
      <c r="D292" s="35">
        <v>24.6</v>
      </c>
      <c r="E292" s="72" t="s">
        <v>512</v>
      </c>
      <c r="F292" s="35">
        <v>67759</v>
      </c>
      <c r="G292" s="39" t="s">
        <v>12</v>
      </c>
      <c r="H292" s="35">
        <v>13212395</v>
      </c>
      <c r="I292" s="72" t="s">
        <v>906</v>
      </c>
      <c r="J292" s="72" t="s">
        <v>656</v>
      </c>
      <c r="K292" s="35">
        <v>190364</v>
      </c>
      <c r="L292" s="39" t="s">
        <v>8</v>
      </c>
      <c r="M292" s="35">
        <v>12101922</v>
      </c>
      <c r="N292" s="72" t="s">
        <v>909</v>
      </c>
      <c r="O292" s="35"/>
    </row>
    <row r="293" spans="1:15" x14ac:dyDescent="0.3">
      <c r="A293" s="35"/>
      <c r="B293" s="35">
        <v>13223090</v>
      </c>
      <c r="C293" s="35">
        <v>10</v>
      </c>
      <c r="D293" s="35">
        <v>24.5</v>
      </c>
      <c r="E293" s="72" t="s">
        <v>656</v>
      </c>
      <c r="F293" s="35">
        <v>190377</v>
      </c>
      <c r="G293" s="39" t="s">
        <v>16</v>
      </c>
      <c r="H293" s="35">
        <v>13221361</v>
      </c>
      <c r="I293" s="72" t="s">
        <v>910</v>
      </c>
      <c r="J293" s="72" t="s">
        <v>656</v>
      </c>
      <c r="K293" s="35">
        <v>190364</v>
      </c>
      <c r="L293" s="39" t="s">
        <v>8</v>
      </c>
      <c r="M293" s="35">
        <v>13211941</v>
      </c>
      <c r="N293" s="72" t="s">
        <v>631</v>
      </c>
      <c r="O293" s="35"/>
    </row>
    <row r="294" spans="1:15" x14ac:dyDescent="0.3">
      <c r="A294" s="35"/>
      <c r="B294" s="35" t="s">
        <v>516</v>
      </c>
      <c r="C294" s="35">
        <v>15</v>
      </c>
      <c r="D294" s="35"/>
      <c r="E294" s="35"/>
      <c r="F294" s="35"/>
      <c r="G294" s="35"/>
      <c r="H294" s="35"/>
      <c r="I294" s="35"/>
      <c r="J294" s="35"/>
      <c r="K294" s="35"/>
      <c r="L294" s="35"/>
      <c r="M294" s="35"/>
      <c r="N294" s="35"/>
      <c r="O294" s="35"/>
    </row>
    <row r="295" spans="1:15" x14ac:dyDescent="0.3">
      <c r="A295" s="35">
        <v>970416</v>
      </c>
      <c r="B295" s="35">
        <v>9255432</v>
      </c>
      <c r="C295" s="35">
        <v>1</v>
      </c>
      <c r="D295" s="35">
        <v>25</v>
      </c>
      <c r="E295" s="72" t="s">
        <v>512</v>
      </c>
      <c r="F295" s="35">
        <v>67759</v>
      </c>
      <c r="G295" s="39" t="s">
        <v>12</v>
      </c>
      <c r="H295" s="35">
        <v>9254490</v>
      </c>
      <c r="I295" s="72" t="s">
        <v>749</v>
      </c>
      <c r="J295" s="72" t="s">
        <v>648</v>
      </c>
      <c r="K295" s="35">
        <v>38190</v>
      </c>
      <c r="L295" s="39" t="s">
        <v>24</v>
      </c>
      <c r="M295" s="35">
        <v>9133116</v>
      </c>
      <c r="N295" s="72" t="s">
        <v>911</v>
      </c>
      <c r="O295" s="35">
        <v>671.30899999999997</v>
      </c>
    </row>
    <row r="296" spans="1:15" x14ac:dyDescent="0.3">
      <c r="A296" s="35"/>
      <c r="B296" s="35">
        <v>13011944</v>
      </c>
      <c r="C296" s="35">
        <v>1</v>
      </c>
      <c r="D296" s="35">
        <v>24.5</v>
      </c>
      <c r="E296" s="72" t="s">
        <v>656</v>
      </c>
      <c r="F296" s="35">
        <v>190377</v>
      </c>
      <c r="G296" s="39" t="s">
        <v>16</v>
      </c>
      <c r="H296" s="35">
        <v>13010983</v>
      </c>
      <c r="I296" s="72" t="s">
        <v>912</v>
      </c>
      <c r="J296" s="72" t="s">
        <v>648</v>
      </c>
      <c r="K296" s="35">
        <v>38190</v>
      </c>
      <c r="L296" s="39" t="s">
        <v>24</v>
      </c>
      <c r="M296" s="35">
        <v>12545727</v>
      </c>
      <c r="N296" s="72" t="s">
        <v>913</v>
      </c>
      <c r="O296" s="73">
        <v>7.4000000000000003E-3</v>
      </c>
    </row>
    <row r="297" spans="1:15" x14ac:dyDescent="0.3">
      <c r="A297" s="35"/>
      <c r="B297" s="35">
        <v>13214444</v>
      </c>
      <c r="C297" s="35">
        <v>1</v>
      </c>
      <c r="D297" s="35">
        <v>24.55</v>
      </c>
      <c r="E297" s="72" t="s">
        <v>540</v>
      </c>
      <c r="F297" s="35">
        <v>160784</v>
      </c>
      <c r="G297" s="39" t="s">
        <v>6</v>
      </c>
      <c r="H297" s="35">
        <v>13212725</v>
      </c>
      <c r="I297" s="72" t="s">
        <v>914</v>
      </c>
      <c r="J297" s="72" t="s">
        <v>521</v>
      </c>
      <c r="K297" s="35">
        <v>5693955</v>
      </c>
      <c r="L297" s="39" t="s">
        <v>35</v>
      </c>
      <c r="M297" s="35">
        <v>13014811</v>
      </c>
      <c r="N297" s="72" t="s">
        <v>915</v>
      </c>
      <c r="O297" s="35"/>
    </row>
    <row r="298" spans="1:15" x14ac:dyDescent="0.3">
      <c r="A298" s="35"/>
      <c r="B298" s="35">
        <v>13214444</v>
      </c>
      <c r="C298" s="35">
        <v>1</v>
      </c>
      <c r="D298" s="35">
        <v>24.55</v>
      </c>
      <c r="E298" s="72" t="s">
        <v>540</v>
      </c>
      <c r="F298" s="35">
        <v>160784</v>
      </c>
      <c r="G298" s="39" t="s">
        <v>6</v>
      </c>
      <c r="H298" s="35">
        <v>13212725</v>
      </c>
      <c r="I298" s="72" t="s">
        <v>914</v>
      </c>
      <c r="J298" s="72" t="s">
        <v>517</v>
      </c>
      <c r="K298" s="35">
        <v>8017578</v>
      </c>
      <c r="L298" s="39" t="s">
        <v>6</v>
      </c>
      <c r="M298" s="35">
        <v>13022138</v>
      </c>
      <c r="N298" s="72" t="s">
        <v>639</v>
      </c>
      <c r="O298" s="35"/>
    </row>
    <row r="299" spans="1:15" x14ac:dyDescent="0.3">
      <c r="A299" s="35"/>
      <c r="B299" s="35">
        <v>13214444</v>
      </c>
      <c r="C299" s="35">
        <v>1</v>
      </c>
      <c r="D299" s="35">
        <v>24.55</v>
      </c>
      <c r="E299" s="72" t="s">
        <v>540</v>
      </c>
      <c r="F299" s="35">
        <v>160784</v>
      </c>
      <c r="G299" s="39" t="s">
        <v>6</v>
      </c>
      <c r="H299" s="35">
        <v>13212725</v>
      </c>
      <c r="I299" s="72" t="s">
        <v>914</v>
      </c>
      <c r="J299" s="72" t="s">
        <v>521</v>
      </c>
      <c r="K299" s="35">
        <v>5693955</v>
      </c>
      <c r="L299" s="39" t="s">
        <v>35</v>
      </c>
      <c r="M299" s="35">
        <v>13015784</v>
      </c>
      <c r="N299" s="72" t="s">
        <v>916</v>
      </c>
      <c r="O299" s="35"/>
    </row>
    <row r="300" spans="1:15" x14ac:dyDescent="0.3">
      <c r="A300" s="35"/>
      <c r="B300" s="35" t="s">
        <v>516</v>
      </c>
      <c r="C300" s="35">
        <v>5</v>
      </c>
      <c r="D300" s="35"/>
      <c r="E300" s="35"/>
      <c r="F300" s="35"/>
      <c r="G300" s="35"/>
      <c r="H300" s="35"/>
      <c r="I300" s="35"/>
      <c r="J300" s="35"/>
      <c r="K300" s="35"/>
      <c r="L300" s="35"/>
      <c r="M300" s="35"/>
      <c r="N300" s="35"/>
      <c r="O300" s="35"/>
    </row>
    <row r="301" spans="1:15" x14ac:dyDescent="0.3">
      <c r="A301" s="35">
        <v>970417</v>
      </c>
      <c r="B301" s="35">
        <v>10183045</v>
      </c>
      <c r="C301" s="35">
        <v>1</v>
      </c>
      <c r="D301" s="35">
        <v>24.85</v>
      </c>
      <c r="E301" s="72" t="s">
        <v>590</v>
      </c>
      <c r="F301" s="35">
        <v>150089</v>
      </c>
      <c r="G301" s="39" t="s">
        <v>28</v>
      </c>
      <c r="H301" s="35">
        <v>10101775</v>
      </c>
      <c r="I301" s="72" t="s">
        <v>917</v>
      </c>
      <c r="J301" s="72" t="s">
        <v>517</v>
      </c>
      <c r="K301" s="35">
        <v>8017578</v>
      </c>
      <c r="L301" s="39" t="s">
        <v>6</v>
      </c>
      <c r="M301" s="35">
        <v>10182389</v>
      </c>
      <c r="N301" s="72" t="s">
        <v>918</v>
      </c>
      <c r="O301" s="35">
        <v>1165.58</v>
      </c>
    </row>
    <row r="302" spans="1:15" x14ac:dyDescent="0.3">
      <c r="A302" s="35"/>
      <c r="B302" s="35">
        <v>10562547</v>
      </c>
      <c r="C302" s="35">
        <v>1</v>
      </c>
      <c r="D302" s="35">
        <v>24.7</v>
      </c>
      <c r="E302" s="72" t="s">
        <v>521</v>
      </c>
      <c r="F302" s="35">
        <v>5693955</v>
      </c>
      <c r="G302" s="39" t="s">
        <v>35</v>
      </c>
      <c r="H302" s="35">
        <v>10560465</v>
      </c>
      <c r="I302" s="72" t="s">
        <v>919</v>
      </c>
      <c r="J302" s="72" t="s">
        <v>517</v>
      </c>
      <c r="K302" s="35">
        <v>8017578</v>
      </c>
      <c r="L302" s="39" t="s">
        <v>6</v>
      </c>
      <c r="M302" s="35">
        <v>10562538</v>
      </c>
      <c r="N302" s="72" t="s">
        <v>920</v>
      </c>
      <c r="O302" s="73">
        <v>1.6999999999999999E-3</v>
      </c>
    </row>
    <row r="303" spans="1:15" x14ac:dyDescent="0.3">
      <c r="A303" s="35"/>
      <c r="B303" s="35" t="s">
        <v>516</v>
      </c>
      <c r="C303" s="35">
        <v>2</v>
      </c>
      <c r="D303" s="35"/>
      <c r="E303" s="35"/>
      <c r="F303" s="35"/>
      <c r="G303" s="35"/>
      <c r="H303" s="35"/>
      <c r="I303" s="35"/>
      <c r="J303" s="35"/>
      <c r="K303" s="35"/>
      <c r="L303" s="35"/>
      <c r="M303" s="35"/>
      <c r="N303" s="35"/>
      <c r="O303" s="35"/>
    </row>
    <row r="304" spans="1:15" x14ac:dyDescent="0.3">
      <c r="A304" s="35">
        <v>970418</v>
      </c>
      <c r="B304" s="35">
        <v>12301640</v>
      </c>
      <c r="C304" s="35">
        <v>1</v>
      </c>
      <c r="D304" s="35">
        <v>25.05</v>
      </c>
      <c r="E304" s="72" t="s">
        <v>517</v>
      </c>
      <c r="F304" s="35">
        <v>8017578</v>
      </c>
      <c r="G304" s="39" t="s">
        <v>6</v>
      </c>
      <c r="H304" s="35">
        <v>12300749</v>
      </c>
      <c r="I304" s="72" t="s">
        <v>921</v>
      </c>
      <c r="J304" s="72" t="s">
        <v>514</v>
      </c>
      <c r="K304" s="35">
        <v>48516</v>
      </c>
      <c r="L304" s="39" t="s">
        <v>33</v>
      </c>
      <c r="M304" s="35">
        <v>12232371</v>
      </c>
      <c r="N304" s="72" t="s">
        <v>922</v>
      </c>
      <c r="O304" s="35">
        <v>1162.0740000000001</v>
      </c>
    </row>
    <row r="305" spans="1:15" x14ac:dyDescent="0.3">
      <c r="A305" s="35"/>
      <c r="B305" s="35">
        <v>12301640</v>
      </c>
      <c r="C305" s="35">
        <v>1</v>
      </c>
      <c r="D305" s="35">
        <v>25.05</v>
      </c>
      <c r="E305" s="72" t="s">
        <v>517</v>
      </c>
      <c r="F305" s="35">
        <v>8017578</v>
      </c>
      <c r="G305" s="39" t="s">
        <v>6</v>
      </c>
      <c r="H305" s="35">
        <v>12300749</v>
      </c>
      <c r="I305" s="72" t="s">
        <v>921</v>
      </c>
      <c r="J305" s="72" t="s">
        <v>648</v>
      </c>
      <c r="K305" s="35">
        <v>25925</v>
      </c>
      <c r="L305" s="39" t="s">
        <v>17</v>
      </c>
      <c r="M305" s="35">
        <v>9010119</v>
      </c>
      <c r="N305" s="72" t="s">
        <v>923</v>
      </c>
      <c r="O305" s="73">
        <v>4.3E-3</v>
      </c>
    </row>
    <row r="306" spans="1:15" x14ac:dyDescent="0.3">
      <c r="A306" s="35"/>
      <c r="B306" s="35">
        <v>12383645</v>
      </c>
      <c r="C306" s="35">
        <v>2</v>
      </c>
      <c r="D306" s="35">
        <v>25.1</v>
      </c>
      <c r="E306" s="72" t="s">
        <v>521</v>
      </c>
      <c r="F306" s="35">
        <v>5693955</v>
      </c>
      <c r="G306" s="39" t="s">
        <v>35</v>
      </c>
      <c r="H306" s="35">
        <v>12382646</v>
      </c>
      <c r="I306" s="72" t="s">
        <v>924</v>
      </c>
      <c r="J306" s="72" t="s">
        <v>648</v>
      </c>
      <c r="K306" s="35">
        <v>25925</v>
      </c>
      <c r="L306" s="39" t="s">
        <v>17</v>
      </c>
      <c r="M306" s="35">
        <v>12321578</v>
      </c>
      <c r="N306" s="72" t="s">
        <v>925</v>
      </c>
      <c r="O306" s="35"/>
    </row>
    <row r="307" spans="1:15" x14ac:dyDescent="0.3">
      <c r="A307" s="35"/>
      <c r="B307" s="35">
        <v>12383645</v>
      </c>
      <c r="C307" s="35">
        <v>1</v>
      </c>
      <c r="D307" s="35">
        <v>25.1</v>
      </c>
      <c r="E307" s="72" t="s">
        <v>521</v>
      </c>
      <c r="F307" s="35">
        <v>5693955</v>
      </c>
      <c r="G307" s="39" t="s">
        <v>35</v>
      </c>
      <c r="H307" s="35">
        <v>12382646</v>
      </c>
      <c r="I307" s="72" t="s">
        <v>924</v>
      </c>
      <c r="J307" s="72" t="s">
        <v>656</v>
      </c>
      <c r="K307" s="35">
        <v>190403</v>
      </c>
      <c r="L307" s="39" t="s">
        <v>7</v>
      </c>
      <c r="M307" s="35">
        <v>12363682</v>
      </c>
      <c r="N307" s="72" t="s">
        <v>926</v>
      </c>
      <c r="O307" s="35"/>
    </row>
    <row r="308" spans="1:15" x14ac:dyDescent="0.3">
      <c r="A308" s="35"/>
      <c r="B308" s="35" t="s">
        <v>516</v>
      </c>
      <c r="C308" s="35">
        <v>5</v>
      </c>
      <c r="D308" s="35"/>
      <c r="E308" s="35"/>
      <c r="F308" s="35"/>
      <c r="G308" s="35"/>
      <c r="H308" s="35"/>
      <c r="I308" s="35"/>
      <c r="J308" s="35"/>
      <c r="K308" s="35"/>
      <c r="L308" s="35"/>
      <c r="M308" s="35"/>
      <c r="N308" s="35"/>
      <c r="O308" s="35"/>
    </row>
    <row r="309" spans="1:15" x14ac:dyDescent="0.3">
      <c r="A309" s="35">
        <v>970421</v>
      </c>
      <c r="B309" s="35">
        <v>9091629</v>
      </c>
      <c r="C309" s="35">
        <v>1</v>
      </c>
      <c r="D309" s="35">
        <v>25.8</v>
      </c>
      <c r="E309" s="72" t="s">
        <v>611</v>
      </c>
      <c r="F309" s="35">
        <v>12708</v>
      </c>
      <c r="G309" s="39" t="s">
        <v>30</v>
      </c>
      <c r="H309" s="35">
        <v>9074346</v>
      </c>
      <c r="I309" s="72" t="s">
        <v>927</v>
      </c>
      <c r="J309" s="72" t="s">
        <v>648</v>
      </c>
      <c r="K309" s="35">
        <v>38190</v>
      </c>
      <c r="L309" s="39" t="s">
        <v>24</v>
      </c>
      <c r="M309" s="35">
        <v>9090242</v>
      </c>
      <c r="N309" s="72" t="s">
        <v>928</v>
      </c>
      <c r="O309" s="35">
        <v>1770.5070000000001</v>
      </c>
    </row>
    <row r="310" spans="1:15" x14ac:dyDescent="0.3">
      <c r="A310" s="35"/>
      <c r="B310" s="35">
        <v>9130131</v>
      </c>
      <c r="C310" s="35">
        <v>1</v>
      </c>
      <c r="D310" s="35">
        <v>25.8</v>
      </c>
      <c r="E310" s="72" t="s">
        <v>611</v>
      </c>
      <c r="F310" s="35">
        <v>12708</v>
      </c>
      <c r="G310" s="39" t="s">
        <v>30</v>
      </c>
      <c r="H310" s="35">
        <v>9074346</v>
      </c>
      <c r="I310" s="72" t="s">
        <v>927</v>
      </c>
      <c r="J310" s="72" t="s">
        <v>648</v>
      </c>
      <c r="K310" s="35">
        <v>38190</v>
      </c>
      <c r="L310" s="39" t="s">
        <v>24</v>
      </c>
      <c r="M310" s="35">
        <v>9124680</v>
      </c>
      <c r="N310" s="72" t="s">
        <v>929</v>
      </c>
      <c r="O310" s="73">
        <v>1.18E-2</v>
      </c>
    </row>
    <row r="311" spans="1:15" x14ac:dyDescent="0.3">
      <c r="A311" s="35"/>
      <c r="B311" s="35">
        <v>10053131</v>
      </c>
      <c r="C311" s="35">
        <v>1</v>
      </c>
      <c r="D311" s="35">
        <v>25.5</v>
      </c>
      <c r="E311" s="72" t="s">
        <v>521</v>
      </c>
      <c r="F311" s="35">
        <v>5693955</v>
      </c>
      <c r="G311" s="39" t="s">
        <v>35</v>
      </c>
      <c r="H311" s="35">
        <v>10052258</v>
      </c>
      <c r="I311" s="72" t="s">
        <v>930</v>
      </c>
      <c r="J311" s="72" t="s">
        <v>656</v>
      </c>
      <c r="K311" s="35">
        <v>190377</v>
      </c>
      <c r="L311" s="39" t="s">
        <v>16</v>
      </c>
      <c r="M311" s="35">
        <v>9165233</v>
      </c>
      <c r="N311" s="72" t="s">
        <v>931</v>
      </c>
      <c r="O311" s="35"/>
    </row>
    <row r="312" spans="1:15" x14ac:dyDescent="0.3">
      <c r="A312" s="35"/>
      <c r="B312" s="35">
        <v>11555630</v>
      </c>
      <c r="C312" s="35">
        <v>1</v>
      </c>
      <c r="D312" s="35">
        <v>25.4</v>
      </c>
      <c r="E312" s="72" t="s">
        <v>656</v>
      </c>
      <c r="F312" s="35">
        <v>190364</v>
      </c>
      <c r="G312" s="39" t="s">
        <v>8</v>
      </c>
      <c r="H312" s="35">
        <v>11554062</v>
      </c>
      <c r="I312" s="72" t="s">
        <v>932</v>
      </c>
      <c r="J312" s="72" t="s">
        <v>656</v>
      </c>
      <c r="K312" s="35">
        <v>190377</v>
      </c>
      <c r="L312" s="39" t="s">
        <v>16</v>
      </c>
      <c r="M312" s="35">
        <v>11361099</v>
      </c>
      <c r="N312" s="72" t="s">
        <v>933</v>
      </c>
      <c r="O312" s="35"/>
    </row>
    <row r="313" spans="1:15" x14ac:dyDescent="0.3">
      <c r="A313" s="35"/>
      <c r="B313" s="35">
        <v>11571132</v>
      </c>
      <c r="C313" s="35">
        <v>15</v>
      </c>
      <c r="D313" s="35">
        <v>25.3</v>
      </c>
      <c r="E313" s="72" t="s">
        <v>540</v>
      </c>
      <c r="F313" s="35">
        <v>160784</v>
      </c>
      <c r="G313" s="39" t="s">
        <v>6</v>
      </c>
      <c r="H313" s="35">
        <v>11570028</v>
      </c>
      <c r="I313" s="72" t="s">
        <v>934</v>
      </c>
      <c r="J313" s="72" t="s">
        <v>656</v>
      </c>
      <c r="K313" s="35">
        <v>191541</v>
      </c>
      <c r="L313" s="39" t="s">
        <v>17</v>
      </c>
      <c r="M313" s="35">
        <v>9114784</v>
      </c>
      <c r="N313" s="72" t="s">
        <v>935</v>
      </c>
      <c r="O313" s="35"/>
    </row>
    <row r="314" spans="1:15" x14ac:dyDescent="0.3">
      <c r="A314" s="35"/>
      <c r="B314" s="35">
        <v>12514646</v>
      </c>
      <c r="C314" s="35">
        <v>1</v>
      </c>
      <c r="D314" s="35">
        <v>25.4</v>
      </c>
      <c r="E314" s="72" t="s">
        <v>648</v>
      </c>
      <c r="F314" s="35">
        <v>30716</v>
      </c>
      <c r="G314" s="39" t="s">
        <v>11</v>
      </c>
      <c r="H314" s="35">
        <v>12513227</v>
      </c>
      <c r="I314" s="72" t="s">
        <v>936</v>
      </c>
      <c r="J314" s="72" t="s">
        <v>648</v>
      </c>
      <c r="K314" s="35">
        <v>38190</v>
      </c>
      <c r="L314" s="39" t="s">
        <v>24</v>
      </c>
      <c r="M314" s="35">
        <v>12390785</v>
      </c>
      <c r="N314" s="72" t="s">
        <v>937</v>
      </c>
      <c r="O314" s="35"/>
    </row>
    <row r="315" spans="1:15" x14ac:dyDescent="0.3">
      <c r="A315" s="35"/>
      <c r="B315" s="35">
        <v>13164663</v>
      </c>
      <c r="C315" s="35">
        <v>1</v>
      </c>
      <c r="D315" s="35">
        <v>25.35</v>
      </c>
      <c r="E315" s="72" t="s">
        <v>512</v>
      </c>
      <c r="F315" s="35">
        <v>47821</v>
      </c>
      <c r="G315" s="39" t="s">
        <v>10</v>
      </c>
      <c r="H315" s="35">
        <v>13163744</v>
      </c>
      <c r="I315" s="72" t="s">
        <v>938</v>
      </c>
      <c r="J315" s="72" t="s">
        <v>656</v>
      </c>
      <c r="K315" s="35">
        <v>190377</v>
      </c>
      <c r="L315" s="39" t="s">
        <v>16</v>
      </c>
      <c r="M315" s="35">
        <v>13094157</v>
      </c>
      <c r="N315" s="72" t="s">
        <v>939</v>
      </c>
      <c r="O315" s="35"/>
    </row>
    <row r="316" spans="1:15" x14ac:dyDescent="0.3">
      <c r="A316" s="35"/>
      <c r="B316" s="35" t="s">
        <v>516</v>
      </c>
      <c r="C316" s="35">
        <v>21</v>
      </c>
      <c r="D316" s="35"/>
      <c r="E316" s="35"/>
      <c r="F316" s="35"/>
      <c r="G316" s="35"/>
      <c r="H316" s="35"/>
      <c r="I316" s="35"/>
      <c r="J316" s="35"/>
      <c r="K316" s="35"/>
      <c r="L316" s="35"/>
      <c r="M316" s="35"/>
      <c r="N316" s="35"/>
      <c r="O316" s="35"/>
    </row>
    <row r="317" spans="1:15" x14ac:dyDescent="0.3">
      <c r="A317" s="35">
        <v>970422</v>
      </c>
      <c r="B317" s="35">
        <v>13173239</v>
      </c>
      <c r="C317" s="35">
        <v>1</v>
      </c>
      <c r="D317" s="35">
        <v>25.65</v>
      </c>
      <c r="E317" s="72" t="s">
        <v>656</v>
      </c>
      <c r="F317" s="35">
        <v>190364</v>
      </c>
      <c r="G317" s="39" t="s">
        <v>8</v>
      </c>
      <c r="H317" s="35">
        <v>13172310</v>
      </c>
      <c r="I317" s="72" t="s">
        <v>940</v>
      </c>
      <c r="J317" s="72" t="s">
        <v>648</v>
      </c>
      <c r="K317" s="35">
        <v>38190</v>
      </c>
      <c r="L317" s="39" t="s">
        <v>24</v>
      </c>
      <c r="M317" s="35">
        <v>13124197</v>
      </c>
      <c r="N317" s="72" t="s">
        <v>941</v>
      </c>
      <c r="O317" s="35">
        <v>871.17700000000002</v>
      </c>
    </row>
    <row r="318" spans="1:15" x14ac:dyDescent="0.3">
      <c r="A318" s="35"/>
      <c r="B318" s="35">
        <v>13173239</v>
      </c>
      <c r="C318" s="35">
        <v>1</v>
      </c>
      <c r="D318" s="35">
        <v>25.65</v>
      </c>
      <c r="E318" s="72" t="s">
        <v>656</v>
      </c>
      <c r="F318" s="35">
        <v>190364</v>
      </c>
      <c r="G318" s="39" t="s">
        <v>8</v>
      </c>
      <c r="H318" s="35">
        <v>13172310</v>
      </c>
      <c r="I318" s="72" t="s">
        <v>940</v>
      </c>
      <c r="J318" s="72" t="s">
        <v>648</v>
      </c>
      <c r="K318" s="35">
        <v>38190</v>
      </c>
      <c r="L318" s="39" t="s">
        <v>24</v>
      </c>
      <c r="M318" s="35">
        <v>13123880</v>
      </c>
      <c r="N318" s="72" t="s">
        <v>942</v>
      </c>
      <c r="O318" s="73">
        <v>5.7000000000000002E-3</v>
      </c>
    </row>
    <row r="319" spans="1:15" x14ac:dyDescent="0.3">
      <c r="A319" s="35"/>
      <c r="B319" s="35">
        <v>13211740</v>
      </c>
      <c r="C319" s="35">
        <v>2</v>
      </c>
      <c r="D319" s="35">
        <v>25.65</v>
      </c>
      <c r="E319" s="72" t="s">
        <v>648</v>
      </c>
      <c r="F319" s="35">
        <v>25925</v>
      </c>
      <c r="G319" s="39" t="s">
        <v>17</v>
      </c>
      <c r="H319" s="35">
        <v>13205251</v>
      </c>
      <c r="I319" s="72" t="s">
        <v>943</v>
      </c>
      <c r="J319" s="72" t="s">
        <v>648</v>
      </c>
      <c r="K319" s="35">
        <v>38190</v>
      </c>
      <c r="L319" s="39" t="s">
        <v>24</v>
      </c>
      <c r="M319" s="35">
        <v>13190603</v>
      </c>
      <c r="N319" s="72" t="s">
        <v>944</v>
      </c>
      <c r="O319" s="35"/>
    </row>
    <row r="320" spans="1:15" x14ac:dyDescent="0.3">
      <c r="A320" s="35"/>
      <c r="B320" s="35">
        <v>13241240</v>
      </c>
      <c r="C320" s="35">
        <v>1</v>
      </c>
      <c r="D320" s="35">
        <v>25.7</v>
      </c>
      <c r="E320" s="72" t="s">
        <v>656</v>
      </c>
      <c r="F320" s="35">
        <v>190377</v>
      </c>
      <c r="G320" s="39" t="s">
        <v>16</v>
      </c>
      <c r="H320" s="35">
        <v>13234958</v>
      </c>
      <c r="I320" s="72" t="s">
        <v>945</v>
      </c>
      <c r="J320" s="72" t="s">
        <v>648</v>
      </c>
      <c r="K320" s="35">
        <v>38190</v>
      </c>
      <c r="L320" s="39" t="s">
        <v>24</v>
      </c>
      <c r="M320" s="35">
        <v>13212404</v>
      </c>
      <c r="N320" s="72" t="s">
        <v>946</v>
      </c>
      <c r="O320" s="35"/>
    </row>
    <row r="321" spans="1:15" x14ac:dyDescent="0.3">
      <c r="A321" s="35"/>
      <c r="B321" s="35" t="s">
        <v>516</v>
      </c>
      <c r="C321" s="35">
        <v>5</v>
      </c>
      <c r="D321" s="35"/>
      <c r="E321" s="35"/>
      <c r="F321" s="35"/>
      <c r="G321" s="35"/>
      <c r="H321" s="35"/>
      <c r="I321" s="35"/>
      <c r="J321" s="35"/>
      <c r="K321" s="35"/>
      <c r="L321" s="35"/>
      <c r="M321" s="35"/>
      <c r="N321" s="35"/>
      <c r="O321" s="35"/>
    </row>
    <row r="322" spans="1:15" x14ac:dyDescent="0.3">
      <c r="A322" s="35">
        <v>970423</v>
      </c>
      <c r="B322" s="35">
        <v>9135727</v>
      </c>
      <c r="C322" s="35">
        <v>1</v>
      </c>
      <c r="D322" s="35">
        <v>25.9</v>
      </c>
      <c r="E322" s="72" t="s">
        <v>514</v>
      </c>
      <c r="F322" s="35">
        <v>48516</v>
      </c>
      <c r="G322" s="39" t="s">
        <v>33</v>
      </c>
      <c r="H322" s="35">
        <v>9133462</v>
      </c>
      <c r="I322" s="72" t="s">
        <v>947</v>
      </c>
      <c r="J322" s="72" t="s">
        <v>648</v>
      </c>
      <c r="K322" s="35">
        <v>38190</v>
      </c>
      <c r="L322" s="39" t="s">
        <v>24</v>
      </c>
      <c r="M322" s="35">
        <v>9022205</v>
      </c>
      <c r="N322" s="72" t="s">
        <v>948</v>
      </c>
      <c r="O322" s="35">
        <v>546.88800000000003</v>
      </c>
    </row>
    <row r="323" spans="1:15" x14ac:dyDescent="0.3">
      <c r="A323" s="35"/>
      <c r="B323" s="35" t="s">
        <v>516</v>
      </c>
      <c r="C323" s="35">
        <v>1</v>
      </c>
      <c r="D323" s="35"/>
      <c r="E323" s="35"/>
      <c r="F323" s="35"/>
      <c r="G323" s="35"/>
      <c r="H323" s="35"/>
      <c r="I323" s="35"/>
      <c r="J323" s="35"/>
      <c r="K323" s="35"/>
      <c r="L323" s="35"/>
      <c r="M323" s="35"/>
      <c r="N323" s="35"/>
      <c r="O323" s="73">
        <v>1.8E-3</v>
      </c>
    </row>
    <row r="324" spans="1:15" x14ac:dyDescent="0.3">
      <c r="A324" s="35">
        <v>970424</v>
      </c>
      <c r="B324" s="35">
        <v>11033841</v>
      </c>
      <c r="C324" s="35">
        <v>1</v>
      </c>
      <c r="D324" s="35">
        <v>25.6</v>
      </c>
      <c r="E324" s="72" t="s">
        <v>517</v>
      </c>
      <c r="F324" s="35">
        <v>8017578</v>
      </c>
      <c r="G324" s="39" t="s">
        <v>6</v>
      </c>
      <c r="H324" s="35">
        <v>11032465</v>
      </c>
      <c r="I324" s="72" t="s">
        <v>949</v>
      </c>
      <c r="J324" s="72" t="s">
        <v>648</v>
      </c>
      <c r="K324" s="35">
        <v>25925</v>
      </c>
      <c r="L324" s="39" t="s">
        <v>17</v>
      </c>
      <c r="M324" s="35">
        <v>8584195</v>
      </c>
      <c r="N324" s="72" t="s">
        <v>950</v>
      </c>
      <c r="O324" s="35">
        <v>573</v>
      </c>
    </row>
    <row r="325" spans="1:15" x14ac:dyDescent="0.3">
      <c r="A325" s="35"/>
      <c r="B325" s="35">
        <v>11033841</v>
      </c>
      <c r="C325" s="35">
        <v>1</v>
      </c>
      <c r="D325" s="35">
        <v>25.6</v>
      </c>
      <c r="E325" s="72" t="s">
        <v>517</v>
      </c>
      <c r="F325" s="35">
        <v>8017578</v>
      </c>
      <c r="G325" s="39" t="s">
        <v>6</v>
      </c>
      <c r="H325" s="35">
        <v>11032465</v>
      </c>
      <c r="I325" s="72" t="s">
        <v>949</v>
      </c>
      <c r="J325" s="72" t="s">
        <v>540</v>
      </c>
      <c r="K325" s="35">
        <v>160784</v>
      </c>
      <c r="L325" s="39" t="s">
        <v>6</v>
      </c>
      <c r="M325" s="35">
        <v>10565246</v>
      </c>
      <c r="N325" s="72" t="s">
        <v>951</v>
      </c>
      <c r="O325" s="73">
        <v>6.8999999999999999E-3</v>
      </c>
    </row>
    <row r="326" spans="1:15" x14ac:dyDescent="0.3">
      <c r="A326" s="35"/>
      <c r="B326" s="35">
        <v>13215845</v>
      </c>
      <c r="C326" s="35">
        <v>2</v>
      </c>
      <c r="D326" s="35">
        <v>25.55</v>
      </c>
      <c r="E326" s="72" t="s">
        <v>648</v>
      </c>
      <c r="F326" s="35">
        <v>38190</v>
      </c>
      <c r="G326" s="39" t="s">
        <v>24</v>
      </c>
      <c r="H326" s="35">
        <v>13213441</v>
      </c>
      <c r="I326" s="72" t="s">
        <v>952</v>
      </c>
      <c r="J326" s="72" t="s">
        <v>656</v>
      </c>
      <c r="K326" s="35">
        <v>190364</v>
      </c>
      <c r="L326" s="39" t="s">
        <v>8</v>
      </c>
      <c r="M326" s="35">
        <v>13194557</v>
      </c>
      <c r="N326" s="72" t="s">
        <v>953</v>
      </c>
      <c r="O326" s="35"/>
    </row>
    <row r="327" spans="1:15" x14ac:dyDescent="0.3">
      <c r="A327" s="35"/>
      <c r="B327" s="35" t="s">
        <v>516</v>
      </c>
      <c r="C327" s="35">
        <v>4</v>
      </c>
      <c r="D327" s="35"/>
      <c r="E327" s="35"/>
      <c r="F327" s="35"/>
      <c r="G327" s="35"/>
      <c r="H327" s="35"/>
      <c r="I327" s="35"/>
      <c r="J327" s="35"/>
      <c r="K327" s="35"/>
      <c r="L327" s="35"/>
      <c r="M327" s="35"/>
      <c r="N327" s="35"/>
      <c r="O327" s="35"/>
    </row>
    <row r="328" spans="1:15" x14ac:dyDescent="0.3">
      <c r="A328" s="35">
        <v>970425</v>
      </c>
      <c r="B328" s="35">
        <v>13210426</v>
      </c>
      <c r="C328" s="35">
        <v>5</v>
      </c>
      <c r="D328" s="35">
        <v>25.6</v>
      </c>
      <c r="E328" s="72" t="s">
        <v>517</v>
      </c>
      <c r="F328" s="35">
        <v>8017578</v>
      </c>
      <c r="G328" s="39" t="s">
        <v>6</v>
      </c>
      <c r="H328" s="35">
        <v>13204121</v>
      </c>
      <c r="I328" s="72" t="s">
        <v>954</v>
      </c>
      <c r="J328" s="72" t="s">
        <v>590</v>
      </c>
      <c r="K328" s="35">
        <v>29327</v>
      </c>
      <c r="L328" s="39" t="s">
        <v>39</v>
      </c>
      <c r="M328" s="35">
        <v>11005625</v>
      </c>
      <c r="N328" s="72" t="s">
        <v>955</v>
      </c>
      <c r="O328" s="35">
        <v>468.19</v>
      </c>
    </row>
    <row r="329" spans="1:15" x14ac:dyDescent="0.3">
      <c r="A329" s="35"/>
      <c r="B329" s="35">
        <v>13210426</v>
      </c>
      <c r="C329" s="35">
        <v>17</v>
      </c>
      <c r="D329" s="35">
        <v>25.6</v>
      </c>
      <c r="E329" s="72" t="s">
        <v>517</v>
      </c>
      <c r="F329" s="35">
        <v>8017578</v>
      </c>
      <c r="G329" s="39" t="s">
        <v>6</v>
      </c>
      <c r="H329" s="35">
        <v>13204121</v>
      </c>
      <c r="I329" s="72" t="s">
        <v>954</v>
      </c>
      <c r="J329" s="72" t="s">
        <v>710</v>
      </c>
      <c r="K329" s="35">
        <v>46917</v>
      </c>
      <c r="L329" s="39" t="s">
        <v>7</v>
      </c>
      <c r="M329" s="35">
        <v>12153688</v>
      </c>
      <c r="N329" s="72" t="s">
        <v>956</v>
      </c>
      <c r="O329" s="73">
        <v>0.126</v>
      </c>
    </row>
    <row r="330" spans="1:15" x14ac:dyDescent="0.3">
      <c r="A330" s="35"/>
      <c r="B330" s="35">
        <v>13210426</v>
      </c>
      <c r="C330" s="35">
        <v>5</v>
      </c>
      <c r="D330" s="35">
        <v>25.6</v>
      </c>
      <c r="E330" s="72" t="s">
        <v>517</v>
      </c>
      <c r="F330" s="35">
        <v>8017578</v>
      </c>
      <c r="G330" s="39" t="s">
        <v>6</v>
      </c>
      <c r="H330" s="35">
        <v>13204121</v>
      </c>
      <c r="I330" s="72" t="s">
        <v>954</v>
      </c>
      <c r="J330" s="72" t="s">
        <v>590</v>
      </c>
      <c r="K330" s="35">
        <v>25392</v>
      </c>
      <c r="L330" s="39" t="s">
        <v>38</v>
      </c>
      <c r="M330" s="35">
        <v>11000153</v>
      </c>
      <c r="N330" s="72" t="s">
        <v>957</v>
      </c>
      <c r="O330" s="35"/>
    </row>
    <row r="331" spans="1:15" x14ac:dyDescent="0.3">
      <c r="A331" s="35"/>
      <c r="B331" s="35">
        <v>13212926</v>
      </c>
      <c r="C331" s="35">
        <v>22</v>
      </c>
      <c r="D331" s="35">
        <v>25.6</v>
      </c>
      <c r="E331" s="72" t="s">
        <v>512</v>
      </c>
      <c r="F331" s="35">
        <v>47821</v>
      </c>
      <c r="G331" s="39" t="s">
        <v>10</v>
      </c>
      <c r="H331" s="35">
        <v>13211015</v>
      </c>
      <c r="I331" s="72" t="s">
        <v>602</v>
      </c>
      <c r="J331" s="72" t="s">
        <v>710</v>
      </c>
      <c r="K331" s="35">
        <v>46917</v>
      </c>
      <c r="L331" s="39" t="s">
        <v>7</v>
      </c>
      <c r="M331" s="35">
        <v>12153688</v>
      </c>
      <c r="N331" s="72" t="s">
        <v>956</v>
      </c>
      <c r="O331" s="35"/>
    </row>
    <row r="332" spans="1:15" x14ac:dyDescent="0.3">
      <c r="A332" s="35"/>
      <c r="B332" s="35">
        <v>13212926</v>
      </c>
      <c r="C332" s="35">
        <v>10</v>
      </c>
      <c r="D332" s="35">
        <v>25.6</v>
      </c>
      <c r="E332" s="72" t="s">
        <v>512</v>
      </c>
      <c r="F332" s="35">
        <v>47821</v>
      </c>
      <c r="G332" s="39" t="s">
        <v>10</v>
      </c>
      <c r="H332" s="35">
        <v>13211015</v>
      </c>
      <c r="I332" s="72" t="s">
        <v>602</v>
      </c>
      <c r="J332" s="72" t="s">
        <v>958</v>
      </c>
      <c r="K332" s="35">
        <v>5372</v>
      </c>
      <c r="L332" s="39" t="s">
        <v>7</v>
      </c>
      <c r="M332" s="35">
        <v>12321497</v>
      </c>
      <c r="N332" s="72" t="s">
        <v>959</v>
      </c>
      <c r="O332" s="35"/>
    </row>
    <row r="333" spans="1:15" x14ac:dyDescent="0.3">
      <c r="A333" s="35"/>
      <c r="B333" s="35" t="s">
        <v>516</v>
      </c>
      <c r="C333" s="35">
        <v>59</v>
      </c>
      <c r="D333" s="35"/>
      <c r="E333" s="35"/>
      <c r="F333" s="35"/>
      <c r="G333" s="35"/>
      <c r="H333" s="35"/>
      <c r="I333" s="35"/>
      <c r="J333" s="35"/>
      <c r="K333" s="35"/>
      <c r="L333" s="35"/>
      <c r="M333" s="35"/>
      <c r="N333" s="35"/>
      <c r="O333" s="35"/>
    </row>
    <row r="334" spans="1:15" x14ac:dyDescent="0.3">
      <c r="A334" s="35">
        <v>970428</v>
      </c>
      <c r="B334" s="35">
        <v>12435946</v>
      </c>
      <c r="C334" s="35">
        <v>3</v>
      </c>
      <c r="D334" s="35">
        <v>26.4</v>
      </c>
      <c r="E334" s="72" t="s">
        <v>744</v>
      </c>
      <c r="F334" s="35">
        <v>228624</v>
      </c>
      <c r="G334" s="39" t="s">
        <v>30</v>
      </c>
      <c r="H334" s="35">
        <v>12434590</v>
      </c>
      <c r="I334" s="72" t="s">
        <v>960</v>
      </c>
      <c r="J334" s="72" t="s">
        <v>590</v>
      </c>
      <c r="K334" s="35">
        <v>25392</v>
      </c>
      <c r="L334" s="39" t="s">
        <v>38</v>
      </c>
      <c r="M334" s="35">
        <v>12090881</v>
      </c>
      <c r="N334" s="72" t="s">
        <v>961</v>
      </c>
      <c r="O334" s="35">
        <v>1481.5070000000001</v>
      </c>
    </row>
    <row r="335" spans="1:15" x14ac:dyDescent="0.3">
      <c r="A335" s="35"/>
      <c r="B335" s="35">
        <v>13060449</v>
      </c>
      <c r="C335" s="35">
        <v>2</v>
      </c>
      <c r="D335" s="35">
        <v>26.4</v>
      </c>
      <c r="E335" s="72" t="s">
        <v>530</v>
      </c>
      <c r="F335" s="35">
        <v>247995</v>
      </c>
      <c r="G335" s="39" t="s">
        <v>30</v>
      </c>
      <c r="H335" s="35">
        <v>13060298</v>
      </c>
      <c r="I335" s="72" t="s">
        <v>962</v>
      </c>
      <c r="J335" s="72" t="s">
        <v>590</v>
      </c>
      <c r="K335" s="35">
        <v>25392</v>
      </c>
      <c r="L335" s="39" t="s">
        <v>38</v>
      </c>
      <c r="M335" s="35">
        <v>12090881</v>
      </c>
      <c r="N335" s="72" t="s">
        <v>961</v>
      </c>
      <c r="O335" s="73">
        <v>2.4199999999999999E-2</v>
      </c>
    </row>
    <row r="336" spans="1:15" x14ac:dyDescent="0.3">
      <c r="A336" s="35"/>
      <c r="B336" s="35">
        <v>13060449</v>
      </c>
      <c r="C336" s="35">
        <v>3</v>
      </c>
      <c r="D336" s="35">
        <v>26.4</v>
      </c>
      <c r="E336" s="72" t="s">
        <v>530</v>
      </c>
      <c r="F336" s="35">
        <v>247995</v>
      </c>
      <c r="G336" s="39" t="s">
        <v>30</v>
      </c>
      <c r="H336" s="35">
        <v>13060298</v>
      </c>
      <c r="I336" s="72" t="s">
        <v>962</v>
      </c>
      <c r="J336" s="72" t="s">
        <v>590</v>
      </c>
      <c r="K336" s="35">
        <v>29327</v>
      </c>
      <c r="L336" s="39" t="s">
        <v>39</v>
      </c>
      <c r="M336" s="35">
        <v>12093329</v>
      </c>
      <c r="N336" s="72" t="s">
        <v>963</v>
      </c>
      <c r="O336" s="35"/>
    </row>
    <row r="337" spans="1:15" x14ac:dyDescent="0.3">
      <c r="A337" s="35"/>
      <c r="B337" s="35">
        <v>13165450</v>
      </c>
      <c r="C337" s="35">
        <v>5</v>
      </c>
      <c r="D337" s="35">
        <v>26.35</v>
      </c>
      <c r="E337" s="72" t="s">
        <v>530</v>
      </c>
      <c r="F337" s="35">
        <v>247995</v>
      </c>
      <c r="G337" s="39" t="s">
        <v>30</v>
      </c>
      <c r="H337" s="35">
        <v>13163370</v>
      </c>
      <c r="I337" s="72" t="s">
        <v>964</v>
      </c>
      <c r="J337" s="72" t="s">
        <v>590</v>
      </c>
      <c r="K337" s="35">
        <v>29327</v>
      </c>
      <c r="L337" s="39" t="s">
        <v>39</v>
      </c>
      <c r="M337" s="35">
        <v>10541925</v>
      </c>
      <c r="N337" s="72" t="s">
        <v>965</v>
      </c>
      <c r="O337" s="35"/>
    </row>
    <row r="338" spans="1:15" x14ac:dyDescent="0.3">
      <c r="A338" s="35"/>
      <c r="B338" s="35">
        <v>13165450</v>
      </c>
      <c r="C338" s="35">
        <v>5</v>
      </c>
      <c r="D338" s="35">
        <v>26.35</v>
      </c>
      <c r="E338" s="72" t="s">
        <v>530</v>
      </c>
      <c r="F338" s="35">
        <v>247995</v>
      </c>
      <c r="G338" s="39" t="s">
        <v>30</v>
      </c>
      <c r="H338" s="35">
        <v>13163370</v>
      </c>
      <c r="I338" s="72" t="s">
        <v>964</v>
      </c>
      <c r="J338" s="72" t="s">
        <v>590</v>
      </c>
      <c r="K338" s="35">
        <v>25392</v>
      </c>
      <c r="L338" s="39" t="s">
        <v>38</v>
      </c>
      <c r="M338" s="35">
        <v>10535758</v>
      </c>
      <c r="N338" s="72" t="s">
        <v>966</v>
      </c>
      <c r="O338" s="35"/>
    </row>
    <row r="339" spans="1:15" x14ac:dyDescent="0.3">
      <c r="A339" s="35"/>
      <c r="B339" s="35">
        <v>13165450</v>
      </c>
      <c r="C339" s="35">
        <v>2</v>
      </c>
      <c r="D339" s="35">
        <v>26.35</v>
      </c>
      <c r="E339" s="72" t="s">
        <v>530</v>
      </c>
      <c r="F339" s="35">
        <v>247995</v>
      </c>
      <c r="G339" s="39" t="s">
        <v>30</v>
      </c>
      <c r="H339" s="35">
        <v>13163370</v>
      </c>
      <c r="I339" s="72" t="s">
        <v>964</v>
      </c>
      <c r="J339" s="72" t="s">
        <v>590</v>
      </c>
      <c r="K339" s="35">
        <v>29327</v>
      </c>
      <c r="L339" s="39" t="s">
        <v>39</v>
      </c>
      <c r="M339" s="35">
        <v>12093329</v>
      </c>
      <c r="N339" s="72" t="s">
        <v>963</v>
      </c>
      <c r="O339" s="35"/>
    </row>
    <row r="340" spans="1:15" x14ac:dyDescent="0.3">
      <c r="A340" s="35"/>
      <c r="B340" s="35">
        <v>13171953</v>
      </c>
      <c r="C340" s="35">
        <v>10</v>
      </c>
      <c r="D340" s="35">
        <v>26.3</v>
      </c>
      <c r="E340" s="72" t="s">
        <v>656</v>
      </c>
      <c r="F340" s="35">
        <v>190377</v>
      </c>
      <c r="G340" s="39" t="s">
        <v>16</v>
      </c>
      <c r="H340" s="35">
        <v>13170115</v>
      </c>
      <c r="I340" s="72" t="s">
        <v>967</v>
      </c>
      <c r="J340" s="72" t="s">
        <v>958</v>
      </c>
      <c r="K340" s="35">
        <v>5372</v>
      </c>
      <c r="L340" s="39" t="s">
        <v>7</v>
      </c>
      <c r="M340" s="35">
        <v>12164628</v>
      </c>
      <c r="N340" s="72" t="s">
        <v>968</v>
      </c>
      <c r="O340" s="35"/>
    </row>
    <row r="341" spans="1:15" x14ac:dyDescent="0.3">
      <c r="A341" s="35"/>
      <c r="B341" s="35">
        <v>13201455</v>
      </c>
      <c r="C341" s="35">
        <v>1</v>
      </c>
      <c r="D341" s="35">
        <v>26.25</v>
      </c>
      <c r="E341" s="72" t="s">
        <v>648</v>
      </c>
      <c r="F341" s="35">
        <v>25925</v>
      </c>
      <c r="G341" s="39" t="s">
        <v>17</v>
      </c>
      <c r="H341" s="35">
        <v>13200593</v>
      </c>
      <c r="I341" s="72" t="s">
        <v>969</v>
      </c>
      <c r="J341" s="72" t="s">
        <v>648</v>
      </c>
      <c r="K341" s="35">
        <v>38190</v>
      </c>
      <c r="L341" s="39" t="s">
        <v>24</v>
      </c>
      <c r="M341" s="35">
        <v>13175625</v>
      </c>
      <c r="N341" s="72" t="s">
        <v>970</v>
      </c>
      <c r="O341" s="35"/>
    </row>
    <row r="342" spans="1:15" x14ac:dyDescent="0.3">
      <c r="A342" s="35"/>
      <c r="B342" s="35">
        <v>13201455</v>
      </c>
      <c r="C342" s="35">
        <v>2</v>
      </c>
      <c r="D342" s="35">
        <v>26.25</v>
      </c>
      <c r="E342" s="72" t="s">
        <v>648</v>
      </c>
      <c r="F342" s="35">
        <v>25925</v>
      </c>
      <c r="G342" s="39" t="s">
        <v>17</v>
      </c>
      <c r="H342" s="35">
        <v>13200593</v>
      </c>
      <c r="I342" s="72" t="s">
        <v>969</v>
      </c>
      <c r="J342" s="72" t="s">
        <v>648</v>
      </c>
      <c r="K342" s="35">
        <v>38190</v>
      </c>
      <c r="L342" s="39" t="s">
        <v>24</v>
      </c>
      <c r="M342" s="35">
        <v>13190606</v>
      </c>
      <c r="N342" s="72" t="s">
        <v>971</v>
      </c>
      <c r="O342" s="35"/>
    </row>
    <row r="343" spans="1:15" x14ac:dyDescent="0.3">
      <c r="A343" s="35"/>
      <c r="B343" s="35">
        <v>13201455</v>
      </c>
      <c r="C343" s="35">
        <v>1</v>
      </c>
      <c r="D343" s="35">
        <v>26.25</v>
      </c>
      <c r="E343" s="72" t="s">
        <v>648</v>
      </c>
      <c r="F343" s="35">
        <v>25925</v>
      </c>
      <c r="G343" s="39" t="s">
        <v>17</v>
      </c>
      <c r="H343" s="35">
        <v>13200593</v>
      </c>
      <c r="I343" s="72" t="s">
        <v>969</v>
      </c>
      <c r="J343" s="72" t="s">
        <v>648</v>
      </c>
      <c r="K343" s="35">
        <v>38190</v>
      </c>
      <c r="L343" s="39" t="s">
        <v>24</v>
      </c>
      <c r="M343" s="35">
        <v>13181116</v>
      </c>
      <c r="N343" s="72" t="s">
        <v>972</v>
      </c>
      <c r="O343" s="35"/>
    </row>
    <row r="344" spans="1:15" x14ac:dyDescent="0.3">
      <c r="A344" s="35"/>
      <c r="B344" s="35">
        <v>13201455</v>
      </c>
      <c r="C344" s="35">
        <v>2</v>
      </c>
      <c r="D344" s="35">
        <v>26.25</v>
      </c>
      <c r="E344" s="72" t="s">
        <v>648</v>
      </c>
      <c r="F344" s="35">
        <v>25925</v>
      </c>
      <c r="G344" s="39" t="s">
        <v>17</v>
      </c>
      <c r="H344" s="35">
        <v>13200593</v>
      </c>
      <c r="I344" s="72" t="s">
        <v>969</v>
      </c>
      <c r="J344" s="72" t="s">
        <v>648</v>
      </c>
      <c r="K344" s="35">
        <v>38190</v>
      </c>
      <c r="L344" s="39" t="s">
        <v>24</v>
      </c>
      <c r="M344" s="35">
        <v>13182152</v>
      </c>
      <c r="N344" s="72" t="s">
        <v>973</v>
      </c>
      <c r="O344" s="35"/>
    </row>
    <row r="345" spans="1:15" x14ac:dyDescent="0.3">
      <c r="A345" s="35"/>
      <c r="B345" s="35" t="s">
        <v>516</v>
      </c>
      <c r="C345" s="35">
        <v>36</v>
      </c>
      <c r="D345" s="35"/>
      <c r="E345" s="35"/>
      <c r="F345" s="35"/>
      <c r="G345" s="35"/>
      <c r="H345" s="35"/>
      <c r="I345" s="35"/>
      <c r="J345" s="35"/>
      <c r="K345" s="35"/>
      <c r="L345" s="35"/>
      <c r="M345" s="35"/>
      <c r="N345" s="35"/>
      <c r="O345" s="35"/>
    </row>
    <row r="346" spans="1:15" x14ac:dyDescent="0.3">
      <c r="A346" s="35">
        <v>970429</v>
      </c>
      <c r="B346" s="35">
        <v>9371341</v>
      </c>
      <c r="C346" s="35">
        <v>1</v>
      </c>
      <c r="D346" s="35">
        <v>26.75</v>
      </c>
      <c r="E346" s="72" t="s">
        <v>656</v>
      </c>
      <c r="F346" s="35">
        <v>183931</v>
      </c>
      <c r="G346" s="39" t="s">
        <v>28</v>
      </c>
      <c r="H346" s="35">
        <v>9351953</v>
      </c>
      <c r="I346" s="72" t="s">
        <v>974</v>
      </c>
      <c r="J346" s="72" t="s">
        <v>540</v>
      </c>
      <c r="K346" s="35">
        <v>160784</v>
      </c>
      <c r="L346" s="39" t="s">
        <v>6</v>
      </c>
      <c r="M346" s="35">
        <v>9365491</v>
      </c>
      <c r="N346" s="72" t="s">
        <v>975</v>
      </c>
      <c r="O346" s="35">
        <v>1654.8</v>
      </c>
    </row>
    <row r="347" spans="1:15" x14ac:dyDescent="0.3">
      <c r="A347" s="35"/>
      <c r="B347" s="35">
        <v>9400842</v>
      </c>
      <c r="C347" s="35">
        <v>1</v>
      </c>
      <c r="D347" s="35">
        <v>26.75</v>
      </c>
      <c r="E347" s="72" t="s">
        <v>656</v>
      </c>
      <c r="F347" s="35">
        <v>183931</v>
      </c>
      <c r="G347" s="39" t="s">
        <v>28</v>
      </c>
      <c r="H347" s="35">
        <v>9351953</v>
      </c>
      <c r="I347" s="72" t="s">
        <v>974</v>
      </c>
      <c r="J347" s="72" t="s">
        <v>540</v>
      </c>
      <c r="K347" s="35">
        <v>160784</v>
      </c>
      <c r="L347" s="39" t="s">
        <v>6</v>
      </c>
      <c r="M347" s="35">
        <v>9395872</v>
      </c>
      <c r="N347" s="72" t="s">
        <v>976</v>
      </c>
      <c r="O347" s="73">
        <v>0.12690000000000001</v>
      </c>
    </row>
    <row r="348" spans="1:15" x14ac:dyDescent="0.3">
      <c r="A348" s="35"/>
      <c r="B348" s="35">
        <v>12330343</v>
      </c>
      <c r="C348" s="35">
        <v>5</v>
      </c>
      <c r="D348" s="35">
        <v>26.6</v>
      </c>
      <c r="E348" s="72" t="s">
        <v>744</v>
      </c>
      <c r="F348" s="35">
        <v>228624</v>
      </c>
      <c r="G348" s="39" t="s">
        <v>30</v>
      </c>
      <c r="H348" s="35">
        <v>12324206</v>
      </c>
      <c r="I348" s="72" t="s">
        <v>977</v>
      </c>
      <c r="J348" s="72" t="s">
        <v>590</v>
      </c>
      <c r="K348" s="35">
        <v>25392</v>
      </c>
      <c r="L348" s="39" t="s">
        <v>38</v>
      </c>
      <c r="M348" s="35">
        <v>10203297</v>
      </c>
      <c r="N348" s="72" t="s">
        <v>978</v>
      </c>
      <c r="O348" s="35"/>
    </row>
    <row r="349" spans="1:15" x14ac:dyDescent="0.3">
      <c r="A349" s="35"/>
      <c r="B349" s="35">
        <v>12364843</v>
      </c>
      <c r="C349" s="35">
        <v>91</v>
      </c>
      <c r="D349" s="35">
        <v>26.6</v>
      </c>
      <c r="E349" s="72" t="s">
        <v>648</v>
      </c>
      <c r="F349" s="35">
        <v>38190</v>
      </c>
      <c r="G349" s="39" t="s">
        <v>24</v>
      </c>
      <c r="H349" s="35">
        <v>12363130</v>
      </c>
      <c r="I349" s="72" t="s">
        <v>979</v>
      </c>
      <c r="J349" s="72" t="s">
        <v>808</v>
      </c>
      <c r="K349" s="35">
        <v>81061</v>
      </c>
      <c r="L349" s="39" t="s">
        <v>38</v>
      </c>
      <c r="M349" s="35">
        <v>12113441</v>
      </c>
      <c r="N349" s="72" t="s">
        <v>980</v>
      </c>
      <c r="O349" s="35"/>
    </row>
    <row r="350" spans="1:15" x14ac:dyDescent="0.3">
      <c r="A350" s="35"/>
      <c r="B350" s="35">
        <v>12364843</v>
      </c>
      <c r="C350" s="35">
        <v>5</v>
      </c>
      <c r="D350" s="35">
        <v>26.6</v>
      </c>
      <c r="E350" s="72" t="s">
        <v>648</v>
      </c>
      <c r="F350" s="35">
        <v>38190</v>
      </c>
      <c r="G350" s="39" t="s">
        <v>24</v>
      </c>
      <c r="H350" s="35">
        <v>12363130</v>
      </c>
      <c r="I350" s="72" t="s">
        <v>979</v>
      </c>
      <c r="J350" s="72" t="s">
        <v>590</v>
      </c>
      <c r="K350" s="35">
        <v>29327</v>
      </c>
      <c r="L350" s="39" t="s">
        <v>39</v>
      </c>
      <c r="M350" s="35">
        <v>10211044</v>
      </c>
      <c r="N350" s="72" t="s">
        <v>981</v>
      </c>
      <c r="O350" s="35"/>
    </row>
    <row r="351" spans="1:15" x14ac:dyDescent="0.3">
      <c r="A351" s="35"/>
      <c r="B351" s="35">
        <v>12364843</v>
      </c>
      <c r="C351" s="35">
        <v>37</v>
      </c>
      <c r="D351" s="35">
        <v>26.6</v>
      </c>
      <c r="E351" s="72" t="s">
        <v>517</v>
      </c>
      <c r="F351" s="35">
        <v>8017578</v>
      </c>
      <c r="G351" s="39" t="s">
        <v>6</v>
      </c>
      <c r="H351" s="35">
        <v>12363274</v>
      </c>
      <c r="I351" s="72" t="s">
        <v>982</v>
      </c>
      <c r="J351" s="72" t="s">
        <v>808</v>
      </c>
      <c r="K351" s="35">
        <v>81061</v>
      </c>
      <c r="L351" s="39" t="s">
        <v>38</v>
      </c>
      <c r="M351" s="35">
        <v>12114385</v>
      </c>
      <c r="N351" s="72" t="s">
        <v>983</v>
      </c>
      <c r="O351" s="35"/>
    </row>
    <row r="352" spans="1:15" x14ac:dyDescent="0.3">
      <c r="A352" s="35"/>
      <c r="B352" s="35">
        <v>12364843</v>
      </c>
      <c r="C352" s="35">
        <v>59</v>
      </c>
      <c r="D352" s="35">
        <v>26.6</v>
      </c>
      <c r="E352" s="72" t="s">
        <v>517</v>
      </c>
      <c r="F352" s="35">
        <v>8017578</v>
      </c>
      <c r="G352" s="39" t="s">
        <v>6</v>
      </c>
      <c r="H352" s="35">
        <v>12363274</v>
      </c>
      <c r="I352" s="72" t="s">
        <v>982</v>
      </c>
      <c r="J352" s="72" t="s">
        <v>808</v>
      </c>
      <c r="K352" s="35">
        <v>81061</v>
      </c>
      <c r="L352" s="39" t="s">
        <v>38</v>
      </c>
      <c r="M352" s="35">
        <v>12113441</v>
      </c>
      <c r="N352" s="72" t="s">
        <v>980</v>
      </c>
      <c r="O352" s="35"/>
    </row>
    <row r="353" spans="1:15" x14ac:dyDescent="0.3">
      <c r="A353" s="35"/>
      <c r="B353" s="35">
        <v>13235348</v>
      </c>
      <c r="C353" s="35">
        <v>1</v>
      </c>
      <c r="D353" s="35">
        <v>26.5</v>
      </c>
      <c r="E353" s="72" t="s">
        <v>540</v>
      </c>
      <c r="F353" s="35">
        <v>160784</v>
      </c>
      <c r="G353" s="39" t="s">
        <v>6</v>
      </c>
      <c r="H353" s="35">
        <v>13233660</v>
      </c>
      <c r="I353" s="72" t="s">
        <v>984</v>
      </c>
      <c r="J353" s="72" t="s">
        <v>512</v>
      </c>
      <c r="K353" s="35">
        <v>47821</v>
      </c>
      <c r="L353" s="39" t="s">
        <v>10</v>
      </c>
      <c r="M353" s="35">
        <v>13185833</v>
      </c>
      <c r="N353" s="72" t="s">
        <v>985</v>
      </c>
      <c r="O353" s="35"/>
    </row>
    <row r="354" spans="1:15" x14ac:dyDescent="0.3">
      <c r="A354" s="35"/>
      <c r="B354" s="35">
        <v>13235348</v>
      </c>
      <c r="C354" s="35">
        <v>5</v>
      </c>
      <c r="D354" s="35">
        <v>26.5</v>
      </c>
      <c r="E354" s="72" t="s">
        <v>540</v>
      </c>
      <c r="F354" s="35">
        <v>160784</v>
      </c>
      <c r="G354" s="39" t="s">
        <v>6</v>
      </c>
      <c r="H354" s="35">
        <v>13233660</v>
      </c>
      <c r="I354" s="72" t="s">
        <v>984</v>
      </c>
      <c r="J354" s="72" t="s">
        <v>590</v>
      </c>
      <c r="K354" s="35">
        <v>25392</v>
      </c>
      <c r="L354" s="39" t="s">
        <v>38</v>
      </c>
      <c r="M354" s="35">
        <v>10204252</v>
      </c>
      <c r="N354" s="72" t="s">
        <v>986</v>
      </c>
      <c r="O354" s="35"/>
    </row>
    <row r="355" spans="1:15" x14ac:dyDescent="0.3">
      <c r="A355" s="35"/>
      <c r="B355" s="35">
        <v>13235348</v>
      </c>
      <c r="C355" s="35">
        <v>5</v>
      </c>
      <c r="D355" s="35">
        <v>26.5</v>
      </c>
      <c r="E355" s="72" t="s">
        <v>540</v>
      </c>
      <c r="F355" s="35">
        <v>160784</v>
      </c>
      <c r="G355" s="39" t="s">
        <v>6</v>
      </c>
      <c r="H355" s="35">
        <v>13233660</v>
      </c>
      <c r="I355" s="72" t="s">
        <v>984</v>
      </c>
      <c r="J355" s="72" t="s">
        <v>590</v>
      </c>
      <c r="K355" s="35">
        <v>29327</v>
      </c>
      <c r="L355" s="39" t="s">
        <v>39</v>
      </c>
      <c r="M355" s="35">
        <v>10211418</v>
      </c>
      <c r="N355" s="72" t="s">
        <v>580</v>
      </c>
      <c r="O355" s="35"/>
    </row>
    <row r="356" spans="1:15" x14ac:dyDescent="0.3">
      <c r="A356" s="35"/>
      <c r="B356" s="35" t="s">
        <v>516</v>
      </c>
      <c r="C356" s="35">
        <v>210</v>
      </c>
      <c r="D356" s="35"/>
      <c r="E356" s="35"/>
      <c r="F356" s="35"/>
      <c r="G356" s="35"/>
      <c r="H356" s="35"/>
      <c r="I356" s="35"/>
      <c r="J356" s="35"/>
      <c r="K356" s="35"/>
      <c r="L356" s="35"/>
      <c r="M356" s="35"/>
      <c r="N356" s="35"/>
      <c r="O356" s="35"/>
    </row>
    <row r="357" spans="1:15" x14ac:dyDescent="0.3">
      <c r="A357" s="35">
        <v>970430</v>
      </c>
      <c r="B357" s="35">
        <v>9241041</v>
      </c>
      <c r="C357" s="35">
        <v>113</v>
      </c>
      <c r="D357" s="35">
        <v>26.3</v>
      </c>
      <c r="E357" s="72" t="s">
        <v>512</v>
      </c>
      <c r="F357" s="35">
        <v>47821</v>
      </c>
      <c r="G357" s="39" t="s">
        <v>10</v>
      </c>
      <c r="H357" s="35">
        <v>9240174</v>
      </c>
      <c r="I357" s="72" t="s">
        <v>987</v>
      </c>
      <c r="J357" s="72" t="s">
        <v>808</v>
      </c>
      <c r="K357" s="35">
        <v>90007</v>
      </c>
      <c r="L357" s="39" t="s">
        <v>39</v>
      </c>
      <c r="M357" s="35">
        <v>8551085</v>
      </c>
      <c r="N357" s="72" t="s">
        <v>988</v>
      </c>
      <c r="O357" s="35">
        <v>1328.5070000000001</v>
      </c>
    </row>
    <row r="358" spans="1:15" x14ac:dyDescent="0.3">
      <c r="A358" s="35"/>
      <c r="B358" s="35">
        <v>12211557</v>
      </c>
      <c r="C358" s="35">
        <v>1</v>
      </c>
      <c r="D358" s="35">
        <v>26.4</v>
      </c>
      <c r="E358" s="72" t="s">
        <v>530</v>
      </c>
      <c r="F358" s="35">
        <v>248004</v>
      </c>
      <c r="G358" s="39" t="s">
        <v>22</v>
      </c>
      <c r="H358" s="35">
        <v>12210842</v>
      </c>
      <c r="I358" s="72" t="s">
        <v>989</v>
      </c>
      <c r="J358" s="72" t="s">
        <v>648</v>
      </c>
      <c r="K358" s="35">
        <v>30716</v>
      </c>
      <c r="L358" s="39" t="s">
        <v>11</v>
      </c>
      <c r="M358" s="35">
        <v>11593833</v>
      </c>
      <c r="N358" s="72" t="s">
        <v>990</v>
      </c>
      <c r="O358" s="73">
        <v>0.1633</v>
      </c>
    </row>
    <row r="359" spans="1:15" x14ac:dyDescent="0.3">
      <c r="A359" s="35"/>
      <c r="B359" s="35">
        <v>13084558</v>
      </c>
      <c r="C359" s="35">
        <v>3</v>
      </c>
      <c r="D359" s="35">
        <v>26.4</v>
      </c>
      <c r="E359" s="72" t="s">
        <v>517</v>
      </c>
      <c r="F359" s="35">
        <v>8017578</v>
      </c>
      <c r="G359" s="39" t="s">
        <v>6</v>
      </c>
      <c r="H359" s="35">
        <v>13082325</v>
      </c>
      <c r="I359" s="72" t="s">
        <v>551</v>
      </c>
      <c r="J359" s="72" t="s">
        <v>590</v>
      </c>
      <c r="K359" s="35">
        <v>29327</v>
      </c>
      <c r="L359" s="39" t="s">
        <v>39</v>
      </c>
      <c r="M359" s="35">
        <v>13062574</v>
      </c>
      <c r="N359" s="72" t="s">
        <v>991</v>
      </c>
      <c r="O359" s="35"/>
    </row>
    <row r="360" spans="1:15" x14ac:dyDescent="0.3">
      <c r="A360" s="35"/>
      <c r="B360" s="35">
        <v>13084558</v>
      </c>
      <c r="C360" s="35">
        <v>5</v>
      </c>
      <c r="D360" s="35">
        <v>26.4</v>
      </c>
      <c r="E360" s="72" t="s">
        <v>517</v>
      </c>
      <c r="F360" s="35">
        <v>8017578</v>
      </c>
      <c r="G360" s="39" t="s">
        <v>6</v>
      </c>
      <c r="H360" s="35">
        <v>13082325</v>
      </c>
      <c r="I360" s="72" t="s">
        <v>551</v>
      </c>
      <c r="J360" s="72" t="s">
        <v>590</v>
      </c>
      <c r="K360" s="35">
        <v>25392</v>
      </c>
      <c r="L360" s="39" t="s">
        <v>38</v>
      </c>
      <c r="M360" s="35">
        <v>13060838</v>
      </c>
      <c r="N360" s="72" t="s">
        <v>992</v>
      </c>
      <c r="O360" s="35"/>
    </row>
    <row r="361" spans="1:15" x14ac:dyDescent="0.3">
      <c r="A361" s="35"/>
      <c r="B361" s="35">
        <v>13100059</v>
      </c>
      <c r="C361" s="35">
        <v>5</v>
      </c>
      <c r="D361" s="35">
        <v>26.3</v>
      </c>
      <c r="E361" s="72" t="s">
        <v>540</v>
      </c>
      <c r="F361" s="35">
        <v>160784</v>
      </c>
      <c r="G361" s="39" t="s">
        <v>6</v>
      </c>
      <c r="H361" s="35">
        <v>13100049</v>
      </c>
      <c r="I361" s="72" t="s">
        <v>993</v>
      </c>
      <c r="J361" s="72" t="s">
        <v>590</v>
      </c>
      <c r="K361" s="35">
        <v>25392</v>
      </c>
      <c r="L361" s="39" t="s">
        <v>38</v>
      </c>
      <c r="M361" s="35">
        <v>10562212</v>
      </c>
      <c r="N361" s="72" t="s">
        <v>596</v>
      </c>
      <c r="O361" s="35"/>
    </row>
    <row r="362" spans="1:15" x14ac:dyDescent="0.3">
      <c r="A362" s="35"/>
      <c r="B362" s="35">
        <v>13100059</v>
      </c>
      <c r="C362" s="35">
        <v>5</v>
      </c>
      <c r="D362" s="35">
        <v>26.3</v>
      </c>
      <c r="E362" s="72" t="s">
        <v>540</v>
      </c>
      <c r="F362" s="35">
        <v>160784</v>
      </c>
      <c r="G362" s="39" t="s">
        <v>6</v>
      </c>
      <c r="H362" s="35">
        <v>13100049</v>
      </c>
      <c r="I362" s="72" t="s">
        <v>993</v>
      </c>
      <c r="J362" s="72" t="s">
        <v>590</v>
      </c>
      <c r="K362" s="35">
        <v>29327</v>
      </c>
      <c r="L362" s="39" t="s">
        <v>39</v>
      </c>
      <c r="M362" s="35">
        <v>10572068</v>
      </c>
      <c r="N362" s="72" t="s">
        <v>994</v>
      </c>
      <c r="O362" s="35"/>
    </row>
    <row r="363" spans="1:15" x14ac:dyDescent="0.3">
      <c r="A363" s="35"/>
      <c r="B363" s="35">
        <v>13100059</v>
      </c>
      <c r="C363" s="35">
        <v>7</v>
      </c>
      <c r="D363" s="35">
        <v>26.3</v>
      </c>
      <c r="E363" s="72" t="s">
        <v>540</v>
      </c>
      <c r="F363" s="35">
        <v>160784</v>
      </c>
      <c r="G363" s="39" t="s">
        <v>6</v>
      </c>
      <c r="H363" s="35">
        <v>13100049</v>
      </c>
      <c r="I363" s="72" t="s">
        <v>993</v>
      </c>
      <c r="J363" s="72" t="s">
        <v>958</v>
      </c>
      <c r="K363" s="35">
        <v>5372</v>
      </c>
      <c r="L363" s="39" t="s">
        <v>7</v>
      </c>
      <c r="M363" s="35">
        <v>11564076</v>
      </c>
      <c r="N363" s="72" t="s">
        <v>635</v>
      </c>
      <c r="O363" s="35"/>
    </row>
    <row r="364" spans="1:15" x14ac:dyDescent="0.3">
      <c r="A364" s="35"/>
      <c r="B364" s="35">
        <v>13102559</v>
      </c>
      <c r="C364" s="35">
        <v>76</v>
      </c>
      <c r="D364" s="35">
        <v>26.3</v>
      </c>
      <c r="E364" s="72" t="s">
        <v>648</v>
      </c>
      <c r="F364" s="35">
        <v>25925</v>
      </c>
      <c r="G364" s="39" t="s">
        <v>17</v>
      </c>
      <c r="H364" s="35">
        <v>13100630</v>
      </c>
      <c r="I364" s="72" t="s">
        <v>995</v>
      </c>
      <c r="J364" s="72" t="s">
        <v>808</v>
      </c>
      <c r="K364" s="35">
        <v>90007</v>
      </c>
      <c r="L364" s="39" t="s">
        <v>39</v>
      </c>
      <c r="M364" s="35">
        <v>12011757</v>
      </c>
      <c r="N364" s="72" t="s">
        <v>996</v>
      </c>
      <c r="O364" s="35"/>
    </row>
    <row r="365" spans="1:15" x14ac:dyDescent="0.3">
      <c r="A365" s="35"/>
      <c r="B365" s="35">
        <v>13184561</v>
      </c>
      <c r="C365" s="35">
        <v>1</v>
      </c>
      <c r="D365" s="35">
        <v>26.4</v>
      </c>
      <c r="E365" s="72" t="s">
        <v>656</v>
      </c>
      <c r="F365" s="35">
        <v>190403</v>
      </c>
      <c r="G365" s="39" t="s">
        <v>7</v>
      </c>
      <c r="H365" s="35">
        <v>13182302</v>
      </c>
      <c r="I365" s="72" t="s">
        <v>997</v>
      </c>
      <c r="J365" s="72" t="s">
        <v>512</v>
      </c>
      <c r="K365" s="35">
        <v>47821</v>
      </c>
      <c r="L365" s="39" t="s">
        <v>10</v>
      </c>
      <c r="M365" s="35">
        <v>13110548</v>
      </c>
      <c r="N365" s="72" t="s">
        <v>985</v>
      </c>
      <c r="O365" s="35"/>
    </row>
    <row r="366" spans="1:15" x14ac:dyDescent="0.3">
      <c r="A366" s="35"/>
      <c r="B366" s="35">
        <v>13193561</v>
      </c>
      <c r="C366" s="35">
        <v>1</v>
      </c>
      <c r="D366" s="35">
        <v>26.3</v>
      </c>
      <c r="E366" s="72" t="s">
        <v>744</v>
      </c>
      <c r="F366" s="35">
        <v>228624</v>
      </c>
      <c r="G366" s="39" t="s">
        <v>30</v>
      </c>
      <c r="H366" s="35">
        <v>13193260</v>
      </c>
      <c r="I366" s="72" t="s">
        <v>998</v>
      </c>
      <c r="J366" s="72" t="s">
        <v>512</v>
      </c>
      <c r="K366" s="35">
        <v>47821</v>
      </c>
      <c r="L366" s="39" t="s">
        <v>10</v>
      </c>
      <c r="M366" s="35">
        <v>13110841</v>
      </c>
      <c r="N366" s="72" t="s">
        <v>999</v>
      </c>
      <c r="O366" s="35"/>
    </row>
    <row r="367" spans="1:15" x14ac:dyDescent="0.3">
      <c r="A367" s="35"/>
      <c r="B367" s="35" t="s">
        <v>516</v>
      </c>
      <c r="C367" s="35">
        <v>217</v>
      </c>
      <c r="D367" s="35"/>
      <c r="E367" s="35"/>
      <c r="F367" s="35"/>
      <c r="G367" s="35"/>
      <c r="H367" s="35"/>
      <c r="I367" s="35"/>
      <c r="J367" s="35"/>
      <c r="K367" s="35"/>
      <c r="L367" s="35"/>
      <c r="M367" s="35"/>
      <c r="N367" s="35"/>
      <c r="O367" s="35"/>
    </row>
    <row r="368" spans="1:15" s="69" customFormat="1" x14ac:dyDescent="0.3">
      <c r="A368" s="70"/>
      <c r="B368" s="70" t="s">
        <v>1000</v>
      </c>
      <c r="C368" s="70">
        <v>4083</v>
      </c>
      <c r="D368" s="70"/>
      <c r="E368" s="70"/>
      <c r="F368" s="70"/>
      <c r="G368" s="70"/>
      <c r="H368" s="70"/>
      <c r="I368" s="70"/>
      <c r="J368" s="70"/>
      <c r="K368" s="70"/>
      <c r="L368" s="70"/>
      <c r="M368" s="70"/>
      <c r="N368" s="70"/>
      <c r="O368" s="70"/>
    </row>
    <row r="369" spans="1:15" ht="87.05" customHeight="1" x14ac:dyDescent="0.3">
      <c r="A369" s="236" t="s">
        <v>1129</v>
      </c>
      <c r="B369" s="236"/>
      <c r="C369" s="236"/>
      <c r="D369" s="236"/>
      <c r="E369" s="236"/>
      <c r="F369" s="236"/>
      <c r="G369" s="236"/>
      <c r="H369" s="236"/>
      <c r="I369" s="236"/>
      <c r="J369" s="236"/>
      <c r="K369" s="236"/>
      <c r="L369" s="236"/>
      <c r="M369" s="236"/>
      <c r="N369" s="236"/>
      <c r="O369" s="236"/>
    </row>
  </sheetData>
  <mergeCells count="9">
    <mergeCell ref="A369:O369"/>
    <mergeCell ref="A1:O1"/>
    <mergeCell ref="O2:O3"/>
    <mergeCell ref="E2:H2"/>
    <mergeCell ref="J2:M2"/>
    <mergeCell ref="A2:A3"/>
    <mergeCell ref="B2:B3"/>
    <mergeCell ref="C2:C3"/>
    <mergeCell ref="D2:D3"/>
  </mergeCells>
  <phoneticPr fontId="3" type="noConversion"/>
  <pageMargins left="0.39682539682539686" right="0.39682539682539686" top="0.59523809523809523" bottom="0.59523809523809523" header="0.39682539682539686" footer="0.39682539682539686"/>
  <pageSetup paperSize="9" orientation="landscape" r:id="rId1"/>
  <headerFooter alignWithMargins="0">
    <oddFooter>&amp;C&amp;10第&amp;P頁</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2"/>
  <sheetViews>
    <sheetView zoomScale="75" workbookViewId="0">
      <selection activeCell="M8" sqref="M8"/>
    </sheetView>
  </sheetViews>
  <sheetFormatPr defaultColWidth="8.8984375" defaultRowHeight="19.350000000000001" x14ac:dyDescent="0.3"/>
  <cols>
    <col min="1" max="1" width="21.09765625" style="151" customWidth="1"/>
    <col min="2" max="3" width="17.3984375" style="151" bestFit="1" customWidth="1"/>
    <col min="4" max="4" width="17.3984375" style="151" customWidth="1"/>
    <col min="5" max="6" width="17.3984375" style="151" bestFit="1" customWidth="1"/>
    <col min="7" max="7" width="21.69921875" style="151" customWidth="1"/>
    <col min="8" max="8" width="18.8984375" style="151" bestFit="1" customWidth="1"/>
    <col min="9" max="16384" width="8.8984375" style="151"/>
  </cols>
  <sheetData>
    <row r="1" spans="1:8" ht="22.85" customHeight="1" x14ac:dyDescent="0.3">
      <c r="A1" s="164" t="s">
        <v>1092</v>
      </c>
      <c r="B1" s="165"/>
      <c r="C1" s="165"/>
      <c r="D1" s="165"/>
      <c r="E1" s="165"/>
      <c r="F1" s="165"/>
      <c r="G1" s="165"/>
      <c r="H1" s="165"/>
    </row>
    <row r="2" spans="1:8" ht="19.899999999999999" thickBot="1" x14ac:dyDescent="0.35">
      <c r="A2" s="166"/>
      <c r="B2" s="166"/>
      <c r="C2" s="166"/>
      <c r="D2" s="166"/>
      <c r="E2" s="166"/>
      <c r="F2" s="166"/>
      <c r="G2" s="166"/>
      <c r="H2" s="166"/>
    </row>
    <row r="3" spans="1:8" x14ac:dyDescent="0.3">
      <c r="A3" s="167" t="s">
        <v>1056</v>
      </c>
      <c r="B3" s="168" t="s">
        <v>1046</v>
      </c>
      <c r="C3" s="168" t="s">
        <v>1055</v>
      </c>
      <c r="D3" s="168" t="s">
        <v>1050</v>
      </c>
      <c r="E3" s="168" t="s">
        <v>1047</v>
      </c>
      <c r="F3" s="168" t="s">
        <v>1061</v>
      </c>
      <c r="G3" s="168" t="s">
        <v>1069</v>
      </c>
      <c r="H3" s="168" t="s">
        <v>1052</v>
      </c>
    </row>
    <row r="4" spans="1:8" ht="19.899999999999999" thickBot="1" x14ac:dyDescent="0.35">
      <c r="A4" s="152" t="s">
        <v>1054</v>
      </c>
      <c r="B4" s="153" t="s">
        <v>1053</v>
      </c>
      <c r="C4" s="153" t="s">
        <v>1049</v>
      </c>
      <c r="D4" s="153" t="s">
        <v>1048</v>
      </c>
      <c r="E4" s="153" t="s">
        <v>1053</v>
      </c>
      <c r="F4" s="153" t="s">
        <v>1049</v>
      </c>
      <c r="G4" s="153" t="s">
        <v>1070</v>
      </c>
      <c r="H4" s="153" t="s">
        <v>1048</v>
      </c>
    </row>
    <row r="5" spans="1:8" ht="19.899999999999999" thickBot="1" x14ac:dyDescent="0.35">
      <c r="A5" s="154">
        <f>附表五!B82</f>
        <v>19207</v>
      </c>
      <c r="B5" s="163">
        <f>462075100</f>
        <v>462075100</v>
      </c>
      <c r="C5" s="155">
        <f>B5/A5</f>
        <v>24057.640443588276</v>
      </c>
      <c r="D5" s="156">
        <f>附表五!D82</f>
        <v>23193</v>
      </c>
      <c r="E5" s="163">
        <f>555557900</f>
        <v>555557900</v>
      </c>
      <c r="F5" s="155">
        <f>E5/D5</f>
        <v>23953.688612943559</v>
      </c>
      <c r="G5" s="157">
        <v>21</v>
      </c>
      <c r="H5" s="158">
        <f>D5-A5</f>
        <v>3986</v>
      </c>
    </row>
    <row r="6" spans="1:8" ht="19.899999999999999" thickBot="1" x14ac:dyDescent="0.35">
      <c r="A6" s="242" t="s">
        <v>1062</v>
      </c>
      <c r="B6" s="243"/>
      <c r="C6" s="243"/>
      <c r="D6" s="243"/>
      <c r="E6" s="243"/>
      <c r="F6" s="243"/>
      <c r="G6" s="243"/>
      <c r="H6" s="244"/>
    </row>
    <row r="7" spans="1:8" ht="19.899999999999999" thickBot="1" x14ac:dyDescent="0.35">
      <c r="A7" s="239" t="s">
        <v>1057</v>
      </c>
      <c r="B7" s="240"/>
      <c r="C7" s="240"/>
      <c r="D7" s="240"/>
      <c r="E7" s="240"/>
      <c r="F7" s="240"/>
      <c r="G7" s="245"/>
      <c r="H7" s="159"/>
    </row>
    <row r="8" spans="1:8" ht="19.899999999999999" thickBot="1" x14ac:dyDescent="0.35">
      <c r="A8" s="246" t="s">
        <v>1063</v>
      </c>
      <c r="B8" s="247"/>
      <c r="C8" s="247"/>
      <c r="D8" s="247"/>
      <c r="E8" s="247"/>
      <c r="F8" s="247"/>
      <c r="G8" s="248"/>
      <c r="H8" s="158">
        <f>(F5-C5)*A5</f>
        <v>-1996602.8111930818</v>
      </c>
    </row>
    <row r="9" spans="1:8" ht="19.899999999999999" thickBot="1" x14ac:dyDescent="0.35">
      <c r="A9" s="246" t="s">
        <v>1051</v>
      </c>
      <c r="B9" s="247"/>
      <c r="C9" s="247"/>
      <c r="D9" s="247"/>
      <c r="E9" s="247"/>
      <c r="F9" s="247"/>
      <c r="G9" s="249"/>
      <c r="H9" s="160"/>
    </row>
    <row r="10" spans="1:8" ht="19.899999999999999" thickBot="1" x14ac:dyDescent="0.35">
      <c r="A10" s="239" t="s">
        <v>1064</v>
      </c>
      <c r="B10" s="240"/>
      <c r="C10" s="240"/>
      <c r="D10" s="240"/>
      <c r="E10" s="240"/>
      <c r="F10" s="240"/>
      <c r="G10" s="241"/>
      <c r="H10" s="160">
        <f>-(C5+F5)*A5*0.001425</f>
        <v>-1314068.8759940499</v>
      </c>
    </row>
    <row r="11" spans="1:8" ht="19.899999999999999" thickBot="1" x14ac:dyDescent="0.35">
      <c r="A11" s="239" t="s">
        <v>0</v>
      </c>
      <c r="B11" s="240"/>
      <c r="C11" s="240"/>
      <c r="D11" s="240"/>
      <c r="E11" s="240"/>
      <c r="F11" s="240"/>
      <c r="G11" s="241"/>
      <c r="H11" s="160">
        <f>-A5*F5*0.003</f>
        <v>-1380235.4915664208</v>
      </c>
    </row>
    <row r="12" spans="1:8" ht="19.899999999999999" thickBot="1" x14ac:dyDescent="0.35">
      <c r="A12" s="246" t="s">
        <v>1058</v>
      </c>
      <c r="B12" s="247"/>
      <c r="C12" s="247"/>
      <c r="D12" s="247"/>
      <c r="E12" s="247"/>
      <c r="F12" s="247"/>
      <c r="G12" s="248"/>
      <c r="H12" s="161">
        <f>H8+H10+H11</f>
        <v>-4690907.178753552</v>
      </c>
    </row>
    <row r="13" spans="1:8" ht="19.899999999999999" thickBot="1" x14ac:dyDescent="0.35">
      <c r="A13" s="239" t="s">
        <v>1059</v>
      </c>
      <c r="B13" s="240"/>
      <c r="C13" s="240"/>
      <c r="D13" s="240"/>
      <c r="E13" s="240"/>
      <c r="F13" s="240"/>
      <c r="G13" s="245"/>
      <c r="H13" s="159"/>
    </row>
    <row r="14" spans="1:8" ht="19.899999999999999" thickBot="1" x14ac:dyDescent="0.35">
      <c r="A14" s="246" t="s">
        <v>1065</v>
      </c>
      <c r="B14" s="247"/>
      <c r="C14" s="247"/>
      <c r="D14" s="247"/>
      <c r="E14" s="247"/>
      <c r="F14" s="247"/>
      <c r="G14" s="248"/>
      <c r="H14" s="158">
        <f>(F5-G5*1000)*H5</f>
        <v>11773402.811193025</v>
      </c>
    </row>
    <row r="15" spans="1:8" ht="19.899999999999999" thickBot="1" x14ac:dyDescent="0.35">
      <c r="A15" s="246" t="s">
        <v>1051</v>
      </c>
      <c r="B15" s="247"/>
      <c r="C15" s="247"/>
      <c r="D15" s="247"/>
      <c r="E15" s="247"/>
      <c r="F15" s="247"/>
      <c r="G15" s="249"/>
      <c r="H15" s="162"/>
    </row>
    <row r="16" spans="1:8" ht="19.899999999999999" thickBot="1" x14ac:dyDescent="0.35">
      <c r="A16" s="239" t="s">
        <v>1066</v>
      </c>
      <c r="B16" s="240"/>
      <c r="C16" s="240"/>
      <c r="D16" s="240"/>
      <c r="E16" s="240"/>
      <c r="F16" s="240"/>
      <c r="G16" s="241"/>
      <c r="H16" s="160">
        <f>-(G5*1000+F5)*H5*0.001425</f>
        <v>-255339.19900595007</v>
      </c>
    </row>
    <row r="17" spans="1:8" ht="19.899999999999999" thickBot="1" x14ac:dyDescent="0.35">
      <c r="A17" s="239" t="s">
        <v>1068</v>
      </c>
      <c r="B17" s="240"/>
      <c r="C17" s="240"/>
      <c r="D17" s="240"/>
      <c r="E17" s="240"/>
      <c r="F17" s="240"/>
      <c r="G17" s="241"/>
      <c r="H17" s="160">
        <f>-F5*H5*0.003</f>
        <v>-286438.20843357907</v>
      </c>
    </row>
    <row r="18" spans="1:8" ht="19.899999999999999" thickBot="1" x14ac:dyDescent="0.35">
      <c r="A18" s="246" t="s">
        <v>1060</v>
      </c>
      <c r="B18" s="247"/>
      <c r="C18" s="247"/>
      <c r="D18" s="247"/>
      <c r="E18" s="247"/>
      <c r="F18" s="247"/>
      <c r="G18" s="248"/>
      <c r="H18" s="161">
        <f>H14+H16+H17</f>
        <v>11231625.403753495</v>
      </c>
    </row>
    <row r="19" spans="1:8" ht="19.899999999999999" thickBot="1" x14ac:dyDescent="0.35">
      <c r="A19" s="239" t="s">
        <v>1067</v>
      </c>
      <c r="B19" s="240"/>
      <c r="C19" s="240"/>
      <c r="D19" s="240"/>
      <c r="E19" s="240"/>
      <c r="F19" s="240"/>
      <c r="G19" s="241"/>
      <c r="H19" s="163">
        <f>H12+H18</f>
        <v>6540718.2249999428</v>
      </c>
    </row>
    <row r="20" spans="1:8" x14ac:dyDescent="0.3">
      <c r="A20" s="165"/>
      <c r="B20" s="165"/>
      <c r="C20" s="165"/>
      <c r="D20" s="165"/>
      <c r="E20" s="165"/>
      <c r="F20" s="165"/>
      <c r="G20" s="165"/>
      <c r="H20" s="165"/>
    </row>
    <row r="21" spans="1:8" ht="64.25" customHeight="1" x14ac:dyDescent="0.3">
      <c r="A21" s="250" t="s">
        <v>1130</v>
      </c>
      <c r="B21" s="250"/>
      <c r="C21" s="250"/>
      <c r="D21" s="250"/>
      <c r="E21" s="250"/>
      <c r="F21" s="250"/>
      <c r="G21" s="250"/>
      <c r="H21" s="250"/>
    </row>
    <row r="22" spans="1:8" x14ac:dyDescent="0.3">
      <c r="A22" s="165" t="s">
        <v>1071</v>
      </c>
      <c r="B22" s="165"/>
      <c r="C22" s="165"/>
      <c r="D22" s="165"/>
      <c r="E22" s="165"/>
      <c r="F22" s="165"/>
      <c r="G22" s="165"/>
      <c r="H22" s="165"/>
    </row>
  </sheetData>
  <mergeCells count="15">
    <mergeCell ref="A18:G18"/>
    <mergeCell ref="A19:G19"/>
    <mergeCell ref="A21:H21"/>
    <mergeCell ref="A12:G12"/>
    <mergeCell ref="A13:G13"/>
    <mergeCell ref="A14:G14"/>
    <mergeCell ref="A15:G15"/>
    <mergeCell ref="A16:G16"/>
    <mergeCell ref="A17:G17"/>
    <mergeCell ref="A11:G11"/>
    <mergeCell ref="A6:H6"/>
    <mergeCell ref="A7:G7"/>
    <mergeCell ref="A8:G8"/>
    <mergeCell ref="A9:G9"/>
    <mergeCell ref="A10:G10"/>
  </mergeCells>
  <phoneticPr fontId="3" type="noConversion"/>
  <pageMargins left="0.51" right="0.51" top="0.63" bottom="1" header="0.5" footer="0.5"/>
  <pageSetup paperSize="9" scale="91"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6</vt:i4>
      </vt:variant>
      <vt:variant>
        <vt:lpstr>已命名的範圍</vt:lpstr>
      </vt:variant>
      <vt:variant>
        <vt:i4>5</vt:i4>
      </vt:variant>
    </vt:vector>
  </HeadingPairs>
  <TitlesOfParts>
    <vt:vector size="11" baseType="lpstr">
      <vt:lpstr>附圖</vt:lpstr>
      <vt:lpstr>附表一</vt:lpstr>
      <vt:lpstr>附表四</vt:lpstr>
      <vt:lpstr>附表五</vt:lpstr>
      <vt:lpstr>附表六</vt:lpstr>
      <vt:lpstr>附表八</vt:lpstr>
      <vt:lpstr>附表五!Print_Area</vt:lpstr>
      <vt:lpstr>附表一!Print_Titles</vt:lpstr>
      <vt:lpstr>附表五!Print_Titles</vt:lpstr>
      <vt:lpstr>附表六!Print_Titles</vt:lpstr>
      <vt:lpstr>附表四!Print_Titles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meteor182</dc:creator>
  <cp:lastModifiedBy>jdy</cp:lastModifiedBy>
  <cp:lastPrinted>2017-12-11T07:57:37Z</cp:lastPrinted>
  <dcterms:created xsi:type="dcterms:W3CDTF">2014-08-19T02:08:34Z</dcterms:created>
  <dcterms:modified xsi:type="dcterms:W3CDTF">2017-12-11T07:58:39Z</dcterms:modified>
</cp:coreProperties>
</file>