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N:\type\10610\"/>
    </mc:Choice>
  </mc:AlternateContent>
  <bookViews>
    <workbookView xWindow="240" yWindow="75" windowWidth="14940" windowHeight="6975"/>
  </bookViews>
  <sheets>
    <sheet name="帳戶資料總表" sheetId="1" r:id="rId1"/>
  </sheets>
  <externalReferences>
    <externalReference r:id="rId2"/>
  </externalReferences>
  <definedNames>
    <definedName name="_xlnm.Print_Area" localSheetId="0">帳戶資料總表!$A$1:$R$121</definedName>
    <definedName name="_xlnm.Print_Titles" localSheetId="0">帳戶資料總表!$9:$9</definedName>
  </definedNames>
  <calcPr calcId="162913"/>
</workbook>
</file>

<file path=xl/calcChain.xml><?xml version="1.0" encoding="utf-8"?>
<calcChain xmlns="http://schemas.openxmlformats.org/spreadsheetml/2006/main">
  <c r="L70" i="1" l="1"/>
  <c r="Q37" i="1" l="1"/>
  <c r="P37" i="1"/>
  <c r="N37" i="1"/>
  <c r="L37" i="1"/>
  <c r="M103" i="1"/>
  <c r="N103" i="1"/>
  <c r="O103" i="1"/>
  <c r="P103" i="1"/>
  <c r="Q103" i="1"/>
  <c r="L103" i="1"/>
  <c r="O121" i="1" l="1"/>
  <c r="N121" i="1"/>
  <c r="M121" i="1"/>
  <c r="L121" i="1"/>
  <c r="O120" i="1"/>
  <c r="N120" i="1"/>
  <c r="M120" i="1"/>
  <c r="L120" i="1"/>
  <c r="O119" i="1"/>
  <c r="N119" i="1"/>
  <c r="M119" i="1"/>
  <c r="L119" i="1"/>
  <c r="O118" i="1"/>
  <c r="N118" i="1"/>
  <c r="M118" i="1"/>
  <c r="L118" i="1"/>
  <c r="O117" i="1"/>
  <c r="N117" i="1"/>
  <c r="M117" i="1"/>
  <c r="L117" i="1"/>
  <c r="O115" i="1"/>
  <c r="N115" i="1"/>
  <c r="M115" i="1"/>
  <c r="L115" i="1"/>
  <c r="O114" i="1"/>
  <c r="N114" i="1"/>
  <c r="M114" i="1"/>
  <c r="L114" i="1"/>
  <c r="O113" i="1"/>
  <c r="N113" i="1"/>
  <c r="M113" i="1"/>
  <c r="L113" i="1"/>
  <c r="O112" i="1"/>
  <c r="N112" i="1"/>
  <c r="M112" i="1"/>
  <c r="L112" i="1"/>
  <c r="O111" i="1"/>
  <c r="N111" i="1"/>
  <c r="M111" i="1"/>
  <c r="L111" i="1"/>
  <c r="O110" i="1"/>
  <c r="N110" i="1"/>
  <c r="M110" i="1"/>
  <c r="L110" i="1"/>
  <c r="O109" i="1"/>
  <c r="N109" i="1"/>
  <c r="M109" i="1"/>
  <c r="L109" i="1"/>
  <c r="O108" i="1"/>
  <c r="N108" i="1"/>
  <c r="M108" i="1"/>
  <c r="L108" i="1"/>
  <c r="N107" i="1"/>
  <c r="L107" i="1"/>
  <c r="O106" i="1"/>
  <c r="N106" i="1"/>
  <c r="M106" i="1"/>
  <c r="L106" i="1"/>
  <c r="O105" i="1"/>
  <c r="N105" i="1"/>
  <c r="M105" i="1"/>
  <c r="L105" i="1"/>
  <c r="O104" i="1"/>
  <c r="N104" i="1"/>
  <c r="M104" i="1"/>
  <c r="L104" i="1"/>
  <c r="O102" i="1"/>
  <c r="N102" i="1"/>
  <c r="M102" i="1"/>
  <c r="L102" i="1"/>
  <c r="O101" i="1"/>
  <c r="N101" i="1"/>
  <c r="M101" i="1"/>
  <c r="L101" i="1"/>
  <c r="O100" i="1"/>
  <c r="N100" i="1"/>
  <c r="M100" i="1"/>
  <c r="L100" i="1"/>
  <c r="O99" i="1"/>
  <c r="N99" i="1"/>
  <c r="M99" i="1"/>
  <c r="L99" i="1"/>
  <c r="O98" i="1"/>
  <c r="N98" i="1"/>
  <c r="M98" i="1"/>
  <c r="L98" i="1"/>
  <c r="O97" i="1"/>
  <c r="N97" i="1"/>
  <c r="M97" i="1"/>
  <c r="L97" i="1"/>
  <c r="O96" i="1"/>
  <c r="N96" i="1"/>
  <c r="M96" i="1"/>
  <c r="L96" i="1"/>
  <c r="O95" i="1"/>
  <c r="N95" i="1"/>
  <c r="M95" i="1"/>
  <c r="L95" i="1"/>
  <c r="O94" i="1"/>
  <c r="N94" i="1"/>
  <c r="M94" i="1"/>
  <c r="L94" i="1"/>
  <c r="O93" i="1"/>
  <c r="N93" i="1"/>
  <c r="M93" i="1"/>
  <c r="L93" i="1"/>
  <c r="O92" i="1"/>
  <c r="N92" i="1"/>
  <c r="M92" i="1"/>
  <c r="L92" i="1"/>
  <c r="O91" i="1"/>
  <c r="N91" i="1"/>
  <c r="M91" i="1"/>
  <c r="L91" i="1"/>
  <c r="O90" i="1"/>
  <c r="N90" i="1"/>
  <c r="M90" i="1"/>
  <c r="L90" i="1"/>
  <c r="O89" i="1"/>
  <c r="N89" i="1"/>
  <c r="M89" i="1"/>
  <c r="L89" i="1"/>
  <c r="O88" i="1"/>
  <c r="N88" i="1"/>
  <c r="M88" i="1"/>
  <c r="L88" i="1"/>
  <c r="O87" i="1"/>
  <c r="N87" i="1"/>
  <c r="M87" i="1"/>
  <c r="L87" i="1"/>
  <c r="O86" i="1"/>
  <c r="N86" i="1"/>
  <c r="M86" i="1"/>
  <c r="L86" i="1"/>
  <c r="O85" i="1"/>
  <c r="N85" i="1"/>
  <c r="M85" i="1"/>
  <c r="L85" i="1"/>
  <c r="O84" i="1"/>
  <c r="N84" i="1"/>
  <c r="M84" i="1"/>
  <c r="L84" i="1"/>
  <c r="O83" i="1"/>
  <c r="N83" i="1"/>
  <c r="M83" i="1"/>
  <c r="L83" i="1"/>
  <c r="O82" i="1"/>
  <c r="N82" i="1"/>
  <c r="M82" i="1"/>
  <c r="L82" i="1"/>
  <c r="O81" i="1"/>
  <c r="N81" i="1"/>
  <c r="M81" i="1"/>
  <c r="L81" i="1"/>
  <c r="O80" i="1"/>
  <c r="N80" i="1"/>
  <c r="M80" i="1"/>
  <c r="L80" i="1"/>
  <c r="O79" i="1"/>
  <c r="N79" i="1"/>
  <c r="M79" i="1"/>
  <c r="L79" i="1"/>
  <c r="O78" i="1"/>
  <c r="N78" i="1"/>
  <c r="M78" i="1"/>
  <c r="L78" i="1"/>
  <c r="O77" i="1"/>
  <c r="N77" i="1"/>
  <c r="M77" i="1"/>
  <c r="L77" i="1"/>
  <c r="O76" i="1"/>
  <c r="N76" i="1"/>
  <c r="M76" i="1"/>
  <c r="L76" i="1"/>
  <c r="O75" i="1"/>
  <c r="N75" i="1"/>
  <c r="M75" i="1"/>
  <c r="L75" i="1"/>
  <c r="O74" i="1"/>
  <c r="N74" i="1"/>
  <c r="M74" i="1"/>
  <c r="L74" i="1"/>
  <c r="O73" i="1"/>
  <c r="N73" i="1"/>
  <c r="M73" i="1"/>
  <c r="L73" i="1"/>
  <c r="O72" i="1"/>
  <c r="N72" i="1"/>
  <c r="M72" i="1"/>
  <c r="L72" i="1"/>
  <c r="O70" i="1"/>
  <c r="N70" i="1"/>
  <c r="M70" i="1"/>
  <c r="O69" i="1"/>
  <c r="N69" i="1"/>
  <c r="M69" i="1"/>
  <c r="L69" i="1"/>
  <c r="O68" i="1"/>
  <c r="N68" i="1"/>
  <c r="M68" i="1"/>
  <c r="L68" i="1"/>
  <c r="O67" i="1"/>
  <c r="N67" i="1"/>
  <c r="M67" i="1"/>
  <c r="L67" i="1"/>
  <c r="O66" i="1"/>
  <c r="N66" i="1"/>
  <c r="M66" i="1"/>
  <c r="L66" i="1"/>
  <c r="O65" i="1"/>
  <c r="N65" i="1"/>
  <c r="M65" i="1"/>
  <c r="L65" i="1"/>
  <c r="O64" i="1"/>
  <c r="N64" i="1"/>
  <c r="M64" i="1"/>
  <c r="L64" i="1"/>
  <c r="O63" i="1"/>
  <c r="N63" i="1"/>
  <c r="M63" i="1"/>
  <c r="L63" i="1"/>
  <c r="O62" i="1"/>
  <c r="N62" i="1"/>
  <c r="M62" i="1"/>
  <c r="L62" i="1"/>
  <c r="O61" i="1"/>
  <c r="N61" i="1"/>
  <c r="M61" i="1"/>
  <c r="L61" i="1"/>
  <c r="O60" i="1"/>
  <c r="N60" i="1"/>
  <c r="M60" i="1"/>
  <c r="L60" i="1"/>
  <c r="O59" i="1"/>
  <c r="N59" i="1"/>
  <c r="M59" i="1"/>
  <c r="L59" i="1"/>
  <c r="O58" i="1"/>
  <c r="N58" i="1"/>
  <c r="M58" i="1"/>
  <c r="L58" i="1"/>
  <c r="O57" i="1"/>
  <c r="N57" i="1"/>
  <c r="M57" i="1"/>
  <c r="L57" i="1"/>
  <c r="O56" i="1"/>
  <c r="N56" i="1"/>
  <c r="M56" i="1"/>
  <c r="L56" i="1"/>
  <c r="O55" i="1"/>
  <c r="N55" i="1"/>
  <c r="M55" i="1"/>
  <c r="L55" i="1"/>
  <c r="O54" i="1"/>
  <c r="N54" i="1"/>
  <c r="M54" i="1"/>
  <c r="L54" i="1"/>
  <c r="O53" i="1"/>
  <c r="N53" i="1"/>
  <c r="M53" i="1"/>
  <c r="L53" i="1"/>
  <c r="O52" i="1"/>
  <c r="N52" i="1"/>
  <c r="M52" i="1"/>
  <c r="L52" i="1"/>
  <c r="O51" i="1"/>
  <c r="N51" i="1"/>
  <c r="M51" i="1"/>
  <c r="L51" i="1"/>
  <c r="O50" i="1"/>
  <c r="N50" i="1"/>
  <c r="M50" i="1"/>
  <c r="L50" i="1"/>
  <c r="O49" i="1"/>
  <c r="N49" i="1"/>
  <c r="M49" i="1"/>
  <c r="L49" i="1"/>
  <c r="O48" i="1"/>
  <c r="N48" i="1"/>
  <c r="M48" i="1"/>
  <c r="L48" i="1"/>
  <c r="O47" i="1"/>
  <c r="N47" i="1"/>
  <c r="M47" i="1"/>
  <c r="L47" i="1"/>
  <c r="O46" i="1"/>
  <c r="N46" i="1"/>
  <c r="M46" i="1"/>
  <c r="L46" i="1"/>
  <c r="O45" i="1"/>
  <c r="M45" i="1"/>
  <c r="O44" i="1"/>
  <c r="N44" i="1"/>
  <c r="M44" i="1"/>
  <c r="L44" i="1"/>
  <c r="O43" i="1"/>
  <c r="N43" i="1"/>
  <c r="M43" i="1"/>
  <c r="L43" i="1"/>
  <c r="O42" i="1"/>
  <c r="N42" i="1"/>
  <c r="M42" i="1"/>
  <c r="L42" i="1"/>
  <c r="O41" i="1"/>
  <c r="N41" i="1"/>
  <c r="M41" i="1"/>
  <c r="L41" i="1"/>
  <c r="O40" i="1"/>
  <c r="N40" i="1"/>
  <c r="M40" i="1"/>
  <c r="L40" i="1"/>
  <c r="O39" i="1"/>
  <c r="N39" i="1"/>
  <c r="M39" i="1"/>
  <c r="L39" i="1"/>
  <c r="O38" i="1"/>
  <c r="N38" i="1"/>
  <c r="M38" i="1"/>
  <c r="L38" i="1"/>
  <c r="O36" i="1"/>
  <c r="N36" i="1"/>
  <c r="M36" i="1"/>
  <c r="L36" i="1"/>
  <c r="O35" i="1"/>
  <c r="N35" i="1"/>
  <c r="M35" i="1"/>
  <c r="L35" i="1"/>
  <c r="O34" i="1"/>
  <c r="N34" i="1"/>
  <c r="M34" i="1"/>
  <c r="L34" i="1"/>
  <c r="O33" i="1"/>
  <c r="N33" i="1"/>
  <c r="M33" i="1"/>
  <c r="L33" i="1"/>
  <c r="O32" i="1"/>
  <c r="N32" i="1"/>
  <c r="M32" i="1"/>
  <c r="L32" i="1"/>
  <c r="O31" i="1"/>
  <c r="N31" i="1"/>
  <c r="M31" i="1"/>
  <c r="L31" i="1"/>
  <c r="O30" i="1"/>
  <c r="N30" i="1"/>
  <c r="M30" i="1"/>
  <c r="L30" i="1"/>
  <c r="O28" i="1"/>
  <c r="N28" i="1"/>
  <c r="M28" i="1"/>
  <c r="L28" i="1"/>
  <c r="O27" i="1"/>
  <c r="N27" i="1"/>
  <c r="M27" i="1"/>
  <c r="L27" i="1"/>
  <c r="O26" i="1"/>
  <c r="N26" i="1"/>
  <c r="M26" i="1"/>
  <c r="L26" i="1"/>
  <c r="O25" i="1"/>
  <c r="N25" i="1"/>
  <c r="M25" i="1"/>
  <c r="L25" i="1"/>
  <c r="O24" i="1"/>
  <c r="N24" i="1"/>
  <c r="M24" i="1"/>
  <c r="L24" i="1"/>
  <c r="O23" i="1"/>
  <c r="N23" i="1"/>
  <c r="M23" i="1"/>
  <c r="L23" i="1"/>
  <c r="O22" i="1"/>
  <c r="N22" i="1"/>
  <c r="M22" i="1"/>
  <c r="L22" i="1"/>
  <c r="O20" i="1"/>
  <c r="N20" i="1"/>
  <c r="M20" i="1"/>
  <c r="L20" i="1"/>
  <c r="O19" i="1"/>
  <c r="N19" i="1"/>
  <c r="M19" i="1"/>
  <c r="L19" i="1"/>
  <c r="O18" i="1"/>
  <c r="N18" i="1"/>
  <c r="M18" i="1"/>
  <c r="L18" i="1"/>
  <c r="O17" i="1"/>
  <c r="N17" i="1"/>
  <c r="M17" i="1"/>
  <c r="L17" i="1"/>
  <c r="O16" i="1"/>
  <c r="N16" i="1"/>
  <c r="M16" i="1"/>
  <c r="L16" i="1"/>
  <c r="O15" i="1"/>
  <c r="N15" i="1"/>
  <c r="M15" i="1"/>
  <c r="L15" i="1"/>
  <c r="O14" i="1"/>
  <c r="N14" i="1"/>
  <c r="M14" i="1"/>
  <c r="L14" i="1"/>
  <c r="O13" i="1"/>
  <c r="N13" i="1"/>
  <c r="M13" i="1"/>
  <c r="L13" i="1"/>
  <c r="O12" i="1"/>
  <c r="N12" i="1"/>
  <c r="M12" i="1"/>
  <c r="L12" i="1"/>
  <c r="O11" i="1"/>
  <c r="N11" i="1"/>
  <c r="M11" i="1"/>
  <c r="L11" i="1"/>
  <c r="O10" i="1"/>
  <c r="N10" i="1"/>
  <c r="M10" i="1"/>
  <c r="L10" i="1"/>
  <c r="Q118" i="1" l="1"/>
  <c r="Q120" i="1"/>
  <c r="Q40" i="1"/>
  <c r="Q18" i="1"/>
  <c r="Q27" i="1"/>
  <c r="Q30" i="1"/>
  <c r="Q33" i="1"/>
  <c r="Q36" i="1"/>
  <c r="Q62" i="1"/>
  <c r="Q68" i="1"/>
  <c r="Q77" i="1"/>
  <c r="Q80" i="1"/>
  <c r="Q84" i="1"/>
  <c r="Q95" i="1"/>
  <c r="Q97" i="1"/>
  <c r="Q100" i="1"/>
  <c r="P104" i="1"/>
  <c r="P105" i="1"/>
  <c r="Q105" i="1"/>
  <c r="P10" i="1"/>
  <c r="P11" i="1"/>
  <c r="P12" i="1"/>
  <c r="P23" i="1"/>
  <c r="P24" i="1"/>
  <c r="P25" i="1"/>
  <c r="P26" i="1"/>
  <c r="Q42" i="1"/>
  <c r="Q43" i="1"/>
  <c r="Q52" i="1"/>
  <c r="Q58" i="1"/>
  <c r="Q72" i="1"/>
  <c r="Q90" i="1"/>
  <c r="P41" i="1"/>
  <c r="P42" i="1"/>
  <c r="P43" i="1"/>
  <c r="P44" i="1"/>
  <c r="P45" i="1"/>
  <c r="P46" i="1"/>
  <c r="P53" i="1"/>
  <c r="P54" i="1"/>
  <c r="P55" i="1"/>
  <c r="P59" i="1"/>
  <c r="P60" i="1"/>
  <c r="P61" i="1"/>
  <c r="P62" i="1"/>
  <c r="P63" i="1"/>
  <c r="P64" i="1"/>
  <c r="P68" i="1"/>
  <c r="P69" i="1"/>
  <c r="P70" i="1"/>
  <c r="P72" i="1"/>
  <c r="P91" i="1"/>
  <c r="P92" i="1"/>
  <c r="P93" i="1"/>
  <c r="P94" i="1"/>
  <c r="P95" i="1"/>
  <c r="P96" i="1"/>
  <c r="P97" i="1"/>
  <c r="P98" i="1"/>
  <c r="P99" i="1"/>
  <c r="P100" i="1"/>
  <c r="P101" i="1"/>
  <c r="Q12" i="1"/>
  <c r="Q22" i="1"/>
  <c r="Q106" i="1"/>
  <c r="Q107" i="1"/>
  <c r="P13" i="1"/>
  <c r="P14" i="1"/>
  <c r="P15" i="1"/>
  <c r="P18" i="1"/>
  <c r="P19" i="1"/>
  <c r="P20" i="1"/>
  <c r="P22" i="1"/>
  <c r="Q24" i="1"/>
  <c r="Q25" i="1"/>
  <c r="Q26" i="1"/>
  <c r="Q35" i="1"/>
  <c r="Q47" i="1"/>
  <c r="Q50" i="1"/>
  <c r="Q53" i="1"/>
  <c r="Q55" i="1"/>
  <c r="R55" i="1" s="1"/>
  <c r="P73" i="1"/>
  <c r="P74" i="1"/>
  <c r="P75" i="1"/>
  <c r="P76" i="1"/>
  <c r="P77" i="1"/>
  <c r="P78" i="1"/>
  <c r="P79" i="1"/>
  <c r="P80" i="1"/>
  <c r="P81" i="1"/>
  <c r="P82" i="1"/>
  <c r="P83" i="1"/>
  <c r="P87" i="1"/>
  <c r="P88" i="1"/>
  <c r="P89" i="1"/>
  <c r="P90" i="1"/>
  <c r="R90" i="1" s="1"/>
  <c r="Q92" i="1"/>
  <c r="R92" i="1" s="1"/>
  <c r="Q93" i="1"/>
  <c r="R93" i="1" s="1"/>
  <c r="Q94" i="1"/>
  <c r="R94" i="1" s="1"/>
  <c r="P106" i="1"/>
  <c r="P107" i="1"/>
  <c r="P108" i="1"/>
  <c r="P109" i="1"/>
  <c r="P110" i="1"/>
  <c r="P111" i="1"/>
  <c r="P112" i="1"/>
  <c r="P113" i="1"/>
  <c r="P114" i="1"/>
  <c r="P115" i="1"/>
  <c r="P118" i="1"/>
  <c r="P119" i="1"/>
  <c r="P120" i="1"/>
  <c r="P121" i="1"/>
  <c r="P27" i="1"/>
  <c r="P28" i="1"/>
  <c r="P30" i="1"/>
  <c r="P31" i="1"/>
  <c r="P32" i="1"/>
  <c r="P36" i="1"/>
  <c r="R36" i="1" s="1"/>
  <c r="P38" i="1"/>
  <c r="P39" i="1"/>
  <c r="P40" i="1"/>
  <c r="P102" i="1"/>
  <c r="Q10" i="1"/>
  <c r="R10" i="1" s="1"/>
  <c r="Q11" i="1"/>
  <c r="R11" i="1" s="1"/>
  <c r="P56" i="1"/>
  <c r="P57" i="1"/>
  <c r="P58" i="1"/>
  <c r="Q60" i="1"/>
  <c r="Q61" i="1"/>
  <c r="Q64" i="1"/>
  <c r="Q67" i="1"/>
  <c r="Q87" i="1"/>
  <c r="R87" i="1" s="1"/>
  <c r="Q14" i="1"/>
  <c r="Q15" i="1"/>
  <c r="Q17" i="1"/>
  <c r="Q74" i="1"/>
  <c r="Q75" i="1"/>
  <c r="Q76" i="1"/>
  <c r="Q83" i="1"/>
  <c r="R83" i="1" s="1"/>
  <c r="Q86" i="1"/>
  <c r="Q109" i="1"/>
  <c r="Q111" i="1"/>
  <c r="Q112" i="1"/>
  <c r="Q113" i="1"/>
  <c r="Q117" i="1"/>
  <c r="Q28" i="1"/>
  <c r="Q32" i="1"/>
  <c r="Q13" i="1"/>
  <c r="Q46" i="1"/>
  <c r="R46" i="1" s="1"/>
  <c r="Q115" i="1"/>
  <c r="Q31" i="1"/>
  <c r="Q44" i="1"/>
  <c r="Q45" i="1"/>
  <c r="Q63" i="1"/>
  <c r="Q78" i="1"/>
  <c r="Q79" i="1"/>
  <c r="Q81" i="1"/>
  <c r="R81" i="1" s="1"/>
  <c r="Q82" i="1"/>
  <c r="R82" i="1" s="1"/>
  <c r="Q96" i="1"/>
  <c r="Q98" i="1"/>
  <c r="Q99" i="1"/>
  <c r="Q101" i="1"/>
  <c r="Q102" i="1"/>
  <c r="Q114" i="1"/>
  <c r="Q16" i="1"/>
  <c r="Q34" i="1"/>
  <c r="Q48" i="1"/>
  <c r="Q49" i="1"/>
  <c r="Q51" i="1"/>
  <c r="Q65" i="1"/>
  <c r="Q66" i="1"/>
  <c r="Q85" i="1"/>
  <c r="Q116" i="1"/>
  <c r="P16" i="1"/>
  <c r="P17" i="1"/>
  <c r="Q19" i="1"/>
  <c r="Q20" i="1"/>
  <c r="Q23" i="1"/>
  <c r="P33" i="1"/>
  <c r="P34" i="1"/>
  <c r="P35" i="1"/>
  <c r="Q38" i="1"/>
  <c r="Q39" i="1"/>
  <c r="Q41" i="1"/>
  <c r="P47" i="1"/>
  <c r="P48" i="1"/>
  <c r="P49" i="1"/>
  <c r="P50" i="1"/>
  <c r="P51" i="1"/>
  <c r="P52" i="1"/>
  <c r="Q54" i="1"/>
  <c r="Q56" i="1"/>
  <c r="Q57" i="1"/>
  <c r="Q59" i="1"/>
  <c r="P65" i="1"/>
  <c r="P66" i="1"/>
  <c r="P67" i="1"/>
  <c r="Q69" i="1"/>
  <c r="Q70" i="1"/>
  <c r="Q73" i="1"/>
  <c r="P84" i="1"/>
  <c r="P85" i="1"/>
  <c r="P86" i="1"/>
  <c r="Q88" i="1"/>
  <c r="Q89" i="1"/>
  <c r="Q91" i="1"/>
  <c r="Q104" i="1"/>
  <c r="Q108" i="1"/>
  <c r="Q110" i="1"/>
  <c r="P116" i="1"/>
  <c r="P117" i="1"/>
  <c r="Q119" i="1"/>
  <c r="Q121" i="1"/>
  <c r="R78" i="1" l="1"/>
  <c r="R89" i="1"/>
  <c r="R57" i="1"/>
  <c r="R73" i="1"/>
  <c r="R72" i="1"/>
  <c r="R32" i="1"/>
  <c r="R58" i="1"/>
  <c r="R26" i="1"/>
  <c r="R47" i="1"/>
  <c r="R101" i="1"/>
  <c r="R75" i="1"/>
  <c r="R14" i="1"/>
  <c r="R24" i="1"/>
  <c r="R18" i="1"/>
  <c r="R17" i="1"/>
  <c r="R110" i="1"/>
  <c r="R84" i="1"/>
  <c r="R67" i="1"/>
  <c r="R20" i="1"/>
  <c r="R50" i="1"/>
  <c r="R19" i="1"/>
  <c r="R35" i="1"/>
  <c r="R106" i="1"/>
  <c r="R22" i="1"/>
  <c r="R91" i="1"/>
  <c r="R100" i="1"/>
  <c r="R41" i="1"/>
  <c r="R74" i="1"/>
  <c r="R98" i="1"/>
  <c r="R61" i="1"/>
  <c r="R40" i="1"/>
  <c r="R112" i="1"/>
  <c r="R77" i="1"/>
  <c r="R97" i="1"/>
  <c r="R59" i="1"/>
  <c r="R12" i="1"/>
  <c r="R68" i="1"/>
  <c r="R30" i="1"/>
  <c r="R23" i="1"/>
  <c r="R111" i="1"/>
  <c r="R80" i="1"/>
  <c r="R76" i="1"/>
  <c r="R52" i="1"/>
  <c r="R25" i="1"/>
  <c r="R62" i="1"/>
  <c r="R88" i="1"/>
  <c r="R56" i="1"/>
  <c r="R104" i="1"/>
  <c r="R86" i="1"/>
  <c r="R70" i="1"/>
  <c r="R39" i="1"/>
  <c r="R69" i="1"/>
  <c r="R38" i="1"/>
  <c r="R117" i="1"/>
  <c r="R65" i="1"/>
  <c r="R34" i="1"/>
  <c r="R66" i="1"/>
</calcChain>
</file>

<file path=xl/sharedStrings.xml><?xml version="1.0" encoding="utf-8"?>
<sst xmlns="http://schemas.openxmlformats.org/spreadsheetml/2006/main" count="677" uniqueCount="359">
  <si>
    <t>證券公司</t>
    <phoneticPr fontId="2" type="noConversion"/>
  </si>
  <si>
    <t>券商代號</t>
    <phoneticPr fontId="2" type="noConversion"/>
  </si>
  <si>
    <t>帳號</t>
  </si>
  <si>
    <t>開        始             交易日期</t>
    <phoneticPr fontId="2" type="noConversion"/>
  </si>
  <si>
    <t>起訴書附  表</t>
    <phoneticPr fontId="2" type="noConversion"/>
  </si>
  <si>
    <t>買賣量差          E=A-B</t>
    <phoneticPr fontId="2" type="noConversion"/>
  </si>
  <si>
    <t xml:space="preserve">買賣價差          F=D-C </t>
    <phoneticPr fontId="2" type="noConversion"/>
  </si>
  <si>
    <t>被告</t>
    <phoneticPr fontId="2" type="noConversion"/>
  </si>
  <si>
    <t>未列</t>
    <phoneticPr fontId="2" type="noConversion"/>
  </si>
  <si>
    <t>統一南京</t>
    <phoneticPr fontId="2" type="noConversion"/>
  </si>
  <si>
    <t>585U</t>
  </si>
  <si>
    <t>亞東證券</t>
    <phoneticPr fontId="2" type="noConversion"/>
  </si>
  <si>
    <t>金鼎證券</t>
    <phoneticPr fontId="2" type="noConversion"/>
  </si>
  <si>
    <t>582e</t>
  </si>
  <si>
    <t>1-02</t>
    <phoneticPr fontId="2" type="noConversion"/>
  </si>
  <si>
    <t>黃瓊儀</t>
  </si>
  <si>
    <t xml:space="preserve">群益天母 </t>
    <phoneticPr fontId="2" type="noConversion"/>
  </si>
  <si>
    <t>527N</t>
  </si>
  <si>
    <t xml:space="preserve">元大大安 </t>
    <phoneticPr fontId="2" type="noConversion"/>
  </si>
  <si>
    <t>983N</t>
  </si>
  <si>
    <t xml:space="preserve">寶來天母 </t>
    <phoneticPr fontId="2" type="noConversion"/>
  </si>
  <si>
    <t>1-03</t>
    <phoneticPr fontId="2" type="noConversion"/>
  </si>
  <si>
    <t>黃啟源</t>
  </si>
  <si>
    <t>1-04</t>
  </si>
  <si>
    <t>李彩鳳</t>
  </si>
  <si>
    <t>被告吳德賢母親</t>
    <phoneticPr fontId="2" type="noConversion"/>
  </si>
  <si>
    <t>大華證券</t>
    <phoneticPr fontId="2" type="noConversion"/>
  </si>
  <si>
    <t>群益新莊</t>
    <phoneticPr fontId="2" type="noConversion"/>
  </si>
  <si>
    <t>527E</t>
  </si>
  <si>
    <t>1-05</t>
    <phoneticPr fontId="2" type="noConversion"/>
  </si>
  <si>
    <t>陳文棋</t>
  </si>
  <si>
    <t>伯明翰客戶</t>
    <phoneticPr fontId="2" type="noConversion"/>
  </si>
  <si>
    <t>1-06</t>
  </si>
  <si>
    <t>嚴亮姬</t>
  </si>
  <si>
    <t>群益證券</t>
    <phoneticPr fontId="2" type="noConversion"/>
  </si>
  <si>
    <t>527v</t>
  </si>
  <si>
    <t>統一汐止</t>
    <phoneticPr fontId="2" type="noConversion"/>
  </si>
  <si>
    <t>585R</t>
  </si>
  <si>
    <t>1-07</t>
    <phoneticPr fontId="2" type="noConversion"/>
  </si>
  <si>
    <t>楊奕萱</t>
  </si>
  <si>
    <t>伯明翰客戶</t>
  </si>
  <si>
    <t>1-08</t>
    <phoneticPr fontId="2" type="noConversion"/>
  </si>
  <si>
    <t>江念錡</t>
  </si>
  <si>
    <t xml:space="preserve">中信證券     </t>
    <phoneticPr fontId="2" type="noConversion"/>
  </si>
  <si>
    <t>565A</t>
  </si>
  <si>
    <t>1-09</t>
  </si>
  <si>
    <t>陳欽約</t>
  </si>
  <si>
    <t>康和證券         復興北路</t>
    <phoneticPr fontId="2" type="noConversion"/>
  </si>
  <si>
    <t>永豐證券</t>
    <phoneticPr fontId="2" type="noConversion"/>
  </si>
  <si>
    <t>1-10</t>
    <phoneticPr fontId="2" type="noConversion"/>
  </si>
  <si>
    <t>蔡萬俊</t>
  </si>
  <si>
    <t>富邦台東</t>
    <phoneticPr fontId="2" type="noConversion"/>
  </si>
  <si>
    <t>1-11</t>
    <phoneticPr fontId="2" type="noConversion"/>
  </si>
  <si>
    <t>蔡萬忠</t>
  </si>
  <si>
    <t>大華台東</t>
    <phoneticPr fontId="2" type="noConversion"/>
  </si>
  <si>
    <t>572A</t>
  </si>
  <si>
    <t>1-12</t>
    <phoneticPr fontId="2" type="noConversion"/>
  </si>
  <si>
    <t>劉紹毅</t>
  </si>
  <si>
    <t>527F</t>
  </si>
  <si>
    <t>1-13</t>
    <phoneticPr fontId="2" type="noConversion"/>
  </si>
  <si>
    <t>高李月裡</t>
  </si>
  <si>
    <t>1-14</t>
    <phoneticPr fontId="2" type="noConversion"/>
  </si>
  <si>
    <t>林宗堯</t>
  </si>
  <si>
    <t>1-15</t>
    <phoneticPr fontId="2" type="noConversion"/>
  </si>
  <si>
    <t>辛玉芳</t>
  </si>
  <si>
    <t>永豐南京</t>
    <phoneticPr fontId="2" type="noConversion"/>
  </si>
  <si>
    <t>551m</t>
  </si>
  <si>
    <t>1-16</t>
    <phoneticPr fontId="2" type="noConversion"/>
  </si>
  <si>
    <t>閻淑慧</t>
  </si>
  <si>
    <t>元大北天母</t>
    <phoneticPr fontId="2" type="noConversion"/>
  </si>
  <si>
    <t>1-17</t>
    <phoneticPr fontId="2" type="noConversion"/>
  </si>
  <si>
    <t>徐桂森</t>
  </si>
  <si>
    <t>565B</t>
  </si>
  <si>
    <t>德信證券</t>
    <phoneticPr fontId="2" type="noConversion"/>
  </si>
  <si>
    <t>復華台北</t>
    <phoneticPr fontId="2" type="noConversion"/>
  </si>
  <si>
    <t>950H</t>
  </si>
  <si>
    <t>1-18</t>
    <phoneticPr fontId="2" type="noConversion"/>
  </si>
  <si>
    <t>張婷玉</t>
  </si>
  <si>
    <t>1-19</t>
    <phoneticPr fontId="2" type="noConversion"/>
  </si>
  <si>
    <t>徐釗鑫</t>
  </si>
  <si>
    <t>土銀新竹</t>
    <phoneticPr fontId="2" type="noConversion"/>
  </si>
  <si>
    <t>富邦竹北</t>
    <phoneticPr fontId="2" type="noConversion"/>
  </si>
  <si>
    <t>1-20</t>
    <phoneticPr fontId="2" type="noConversion"/>
  </si>
  <si>
    <t>顏紫華</t>
  </si>
  <si>
    <t>元大寶來              敦南分公司</t>
    <phoneticPr fontId="2" type="noConversion"/>
  </si>
  <si>
    <t>989P</t>
  </si>
  <si>
    <t>1-21</t>
    <phoneticPr fontId="2" type="noConversion"/>
  </si>
  <si>
    <t>陳正修</t>
  </si>
  <si>
    <t>元大寶來                敦南分公司</t>
    <phoneticPr fontId="2" type="noConversion"/>
  </si>
  <si>
    <t>1-22</t>
    <phoneticPr fontId="2" type="noConversion"/>
  </si>
  <si>
    <t>高進財</t>
  </si>
  <si>
    <t>日盛永和</t>
    <phoneticPr fontId="2" type="noConversion"/>
  </si>
  <si>
    <t>116q</t>
  </si>
  <si>
    <t>日盛雙和</t>
    <phoneticPr fontId="2" type="noConversion"/>
  </si>
  <si>
    <t>1-23</t>
    <phoneticPr fontId="2" type="noConversion"/>
  </si>
  <si>
    <t>江正風</t>
  </si>
  <si>
    <t>玉山松江</t>
    <phoneticPr fontId="2" type="noConversion"/>
  </si>
  <si>
    <t>1-24</t>
    <phoneticPr fontId="2" type="noConversion"/>
  </si>
  <si>
    <t>練惠美</t>
  </si>
  <si>
    <t>統一士林</t>
    <phoneticPr fontId="2" type="noConversion"/>
  </si>
  <si>
    <t>585M</t>
  </si>
  <si>
    <t>國泰館前</t>
    <phoneticPr fontId="2" type="noConversion"/>
  </si>
  <si>
    <t>888A</t>
  </si>
  <si>
    <t>1-25</t>
    <phoneticPr fontId="2" type="noConversion"/>
  </si>
  <si>
    <t>王興中</t>
  </si>
  <si>
    <t>玉山證券</t>
    <phoneticPr fontId="2" type="noConversion"/>
  </si>
  <si>
    <t>1-26</t>
    <phoneticPr fontId="2" type="noConversion"/>
  </si>
  <si>
    <t>何明龍</t>
  </si>
  <si>
    <t>1-27</t>
    <phoneticPr fontId="2" type="noConversion"/>
  </si>
  <si>
    <t>鄧木火</t>
  </si>
  <si>
    <t>1-28</t>
    <phoneticPr fontId="2" type="noConversion"/>
  </si>
  <si>
    <t>陳榮東</t>
  </si>
  <si>
    <t>元大敦南</t>
    <phoneticPr fontId="2" type="noConversion"/>
  </si>
  <si>
    <t>元大敦化</t>
    <phoneticPr fontId="2" type="noConversion"/>
  </si>
  <si>
    <t>1-29</t>
    <phoneticPr fontId="2" type="noConversion"/>
  </si>
  <si>
    <t>葉佐青</t>
  </si>
  <si>
    <t>元大新莊</t>
    <phoneticPr fontId="2" type="noConversion"/>
  </si>
  <si>
    <t>1-30</t>
    <phoneticPr fontId="2" type="noConversion"/>
  </si>
  <si>
    <t>陳冠妃</t>
  </si>
  <si>
    <t>1-31</t>
    <phoneticPr fontId="2" type="noConversion"/>
  </si>
  <si>
    <t>李光輝</t>
  </si>
  <si>
    <t>700U</t>
  </si>
  <si>
    <t>1-32</t>
    <phoneticPr fontId="2" type="noConversion"/>
  </si>
  <si>
    <t>陳重榮</t>
  </si>
  <si>
    <t>富邦證券</t>
    <phoneticPr fontId="2" type="noConversion"/>
  </si>
  <si>
    <t>兆豐證券     (原倍利證券)</t>
    <phoneticPr fontId="2" type="noConversion"/>
  </si>
  <si>
    <t>700H</t>
  </si>
  <si>
    <t>1-33</t>
    <phoneticPr fontId="2" type="noConversion"/>
  </si>
  <si>
    <t>陳重叡</t>
  </si>
  <si>
    <t>1-34</t>
    <phoneticPr fontId="2" type="noConversion"/>
  </si>
  <si>
    <t>李龍圖</t>
  </si>
  <si>
    <t>1-35</t>
    <phoneticPr fontId="2" type="noConversion"/>
  </si>
  <si>
    <t>鮑揚波</t>
    <phoneticPr fontId="2" type="noConversion"/>
  </si>
  <si>
    <t>寶來新竹</t>
    <phoneticPr fontId="2" type="noConversion"/>
  </si>
  <si>
    <t>979E</t>
  </si>
  <si>
    <t>551S</t>
  </si>
  <si>
    <t>大眾證券</t>
    <phoneticPr fontId="2" type="noConversion"/>
  </si>
  <si>
    <t>6537</t>
  </si>
  <si>
    <t>1-36</t>
    <phoneticPr fontId="2" type="noConversion"/>
  </si>
  <si>
    <t>鄭許炭</t>
  </si>
  <si>
    <t>德信營業部</t>
    <phoneticPr fontId="2" type="noConversion"/>
  </si>
  <si>
    <t>1-37</t>
  </si>
  <si>
    <t>黃徐瓊英</t>
  </si>
  <si>
    <t>富邦台北</t>
    <phoneticPr fontId="2" type="noConversion"/>
  </si>
  <si>
    <t>1-38</t>
    <phoneticPr fontId="2" type="noConversion"/>
  </si>
  <si>
    <t>王慈華</t>
  </si>
  <si>
    <t>元大南京</t>
    <phoneticPr fontId="2" type="noConversion"/>
  </si>
  <si>
    <t>5090/9300</t>
    <phoneticPr fontId="2" type="noConversion"/>
  </si>
  <si>
    <t>1-39</t>
    <phoneticPr fontId="2" type="noConversion"/>
  </si>
  <si>
    <t>葉民先</t>
  </si>
  <si>
    <t>大華南京</t>
    <phoneticPr fontId="2" type="noConversion"/>
  </si>
  <si>
    <t>572J</t>
  </si>
  <si>
    <t>1-40</t>
    <phoneticPr fontId="2" type="noConversion"/>
  </si>
  <si>
    <t>周仕昌</t>
  </si>
  <si>
    <t>台証証券</t>
    <phoneticPr fontId="2" type="noConversion"/>
  </si>
  <si>
    <t xml:space="preserve">未列 </t>
    <phoneticPr fontId="2" type="noConversion"/>
  </si>
  <si>
    <t>元大京華</t>
    <phoneticPr fontId="2" type="noConversion"/>
  </si>
  <si>
    <t>1-41</t>
    <phoneticPr fontId="2" type="noConversion"/>
  </si>
  <si>
    <t>闕逸祥</t>
  </si>
  <si>
    <t>1-42</t>
    <phoneticPr fontId="2" type="noConversion"/>
  </si>
  <si>
    <t>闕壯棋</t>
  </si>
  <si>
    <t>群益宜蘭</t>
    <phoneticPr fontId="2" type="noConversion"/>
  </si>
  <si>
    <t>527x</t>
  </si>
  <si>
    <t>1-43</t>
    <phoneticPr fontId="2" type="noConversion"/>
  </si>
  <si>
    <t>闕逸芃</t>
  </si>
  <si>
    <t>1-44</t>
    <phoneticPr fontId="2" type="noConversion"/>
  </si>
  <si>
    <t>陳柔均</t>
  </si>
  <si>
    <t>1-45</t>
    <phoneticPr fontId="2" type="noConversion"/>
  </si>
  <si>
    <t>闕美惠</t>
    <phoneticPr fontId="2" type="noConversion"/>
  </si>
  <si>
    <t>1-46</t>
    <phoneticPr fontId="2" type="noConversion"/>
  </si>
  <si>
    <t>張陳惠貞</t>
  </si>
  <si>
    <t>張念祖母親</t>
    <phoneticPr fontId="2" type="noConversion"/>
  </si>
  <si>
    <t>長城南京</t>
    <phoneticPr fontId="2" type="noConversion"/>
  </si>
  <si>
    <t>大慶證券</t>
    <phoneticPr fontId="2" type="noConversion"/>
  </si>
  <si>
    <t>526B</t>
  </si>
  <si>
    <t xml:space="preserve">群益大安 </t>
    <phoneticPr fontId="2" type="noConversion"/>
  </si>
  <si>
    <t>527c</t>
  </si>
  <si>
    <t>2-1</t>
    <phoneticPr fontId="2" type="noConversion"/>
  </si>
  <si>
    <t>甘正男</t>
  </si>
  <si>
    <t>富邦                     新竹華信</t>
    <phoneticPr fontId="2" type="noConversion"/>
  </si>
  <si>
    <t xml:space="preserve">凱基證券     </t>
    <phoneticPr fontId="2" type="noConversion"/>
  </si>
  <si>
    <t>565C</t>
  </si>
  <si>
    <t>大華新竹</t>
    <phoneticPr fontId="2" type="noConversion"/>
  </si>
  <si>
    <t>2-2</t>
    <phoneticPr fontId="2" type="noConversion"/>
  </si>
  <si>
    <t>甘偉人</t>
  </si>
  <si>
    <t xml:space="preserve">土地湖口 </t>
    <phoneticPr fontId="2" type="noConversion"/>
  </si>
  <si>
    <t>103D</t>
  </si>
  <si>
    <t>日盛竹北</t>
    <phoneticPr fontId="2" type="noConversion"/>
  </si>
  <si>
    <t>116e</t>
  </si>
  <si>
    <t>華南永昌</t>
    <phoneticPr fontId="2" type="noConversion"/>
  </si>
  <si>
    <t>2-3</t>
    <phoneticPr fontId="2" type="noConversion"/>
  </si>
  <si>
    <t>朱國雲</t>
  </si>
  <si>
    <t>元大寶來       新竹東門</t>
    <phoneticPr fontId="2" type="noConversion"/>
  </si>
  <si>
    <t>983J</t>
  </si>
  <si>
    <t>2-4</t>
    <phoneticPr fontId="2" type="noConversion"/>
  </si>
  <si>
    <t>何增光</t>
  </si>
  <si>
    <t>2-5</t>
    <phoneticPr fontId="2" type="noConversion"/>
  </si>
  <si>
    <t>振群投資
股份有限</t>
    <phoneticPr fontId="2" type="noConversion"/>
  </si>
  <si>
    <t>負責人彭良雄為被告甘信男友人</t>
    <phoneticPr fontId="2" type="noConversion"/>
  </si>
  <si>
    <t>2-6</t>
    <phoneticPr fontId="2" type="noConversion"/>
  </si>
  <si>
    <t>張錦湚</t>
    <phoneticPr fontId="2" type="noConversion"/>
  </si>
  <si>
    <t>2-7</t>
    <phoneticPr fontId="2" type="noConversion"/>
  </si>
  <si>
    <t>廖瑞瑛</t>
  </si>
  <si>
    <t>復華證券</t>
    <phoneticPr fontId="2" type="noConversion"/>
  </si>
  <si>
    <t>950N</t>
  </si>
  <si>
    <t>大永證券</t>
    <phoneticPr fontId="2" type="noConversion"/>
  </si>
  <si>
    <t>是</t>
    <phoneticPr fontId="2" type="noConversion"/>
  </si>
  <si>
    <t>否</t>
    <phoneticPr fontId="2" type="noConversion"/>
  </si>
  <si>
    <t>否</t>
    <phoneticPr fontId="2" type="noConversion"/>
  </si>
  <si>
    <t>是</t>
    <phoneticPr fontId="2" type="noConversion"/>
  </si>
  <si>
    <t>是</t>
    <phoneticPr fontId="2" type="noConversion"/>
  </si>
  <si>
    <t>否</t>
    <phoneticPr fontId="2" type="noConversion"/>
  </si>
  <si>
    <t xml:space="preserve"> 是</t>
    <phoneticPr fontId="2" type="noConversion"/>
  </si>
  <si>
    <t>否</t>
    <phoneticPr fontId="2" type="noConversion"/>
  </si>
  <si>
    <t>列入</t>
  </si>
  <si>
    <t>列入</t>
    <phoneticPr fontId="2" type="noConversion"/>
  </si>
  <si>
    <t>列入</t>
    <phoneticPr fontId="2" type="noConversion"/>
  </si>
  <si>
    <t>起訴書           附表編號</t>
    <phoneticPr fontId="2" type="noConversion"/>
  </si>
  <si>
    <t>2.</t>
    <phoneticPr fontId="2" type="noConversion"/>
  </si>
  <si>
    <t>未列</t>
    <phoneticPr fontId="2" type="noConversion"/>
  </si>
  <si>
    <t>華南永昌                 (公誠轉讓)</t>
    <phoneticPr fontId="2" type="noConversion"/>
  </si>
  <si>
    <t>本附表「起訴書附表編號」欄列示「1-01」即代表起訴書附表一編號1，「起訴書附表編號」欄列示「2-01」即代表起訴書附表二編號1，餘請依此類推。</t>
    <phoneticPr fontId="2" type="noConversion"/>
  </si>
  <si>
    <t>列入</t>
    <phoneticPr fontId="2" type="noConversion"/>
  </si>
  <si>
    <t>否</t>
    <phoneticPr fontId="2" type="noConversion"/>
  </si>
  <si>
    <t>否</t>
    <phoneticPr fontId="2" type="noConversion"/>
  </si>
  <si>
    <t>編號</t>
    <phoneticPr fontId="2" type="noConversion"/>
  </si>
  <si>
    <t>帳戶名稱</t>
    <phoneticPr fontId="2" type="noConversion"/>
  </si>
  <si>
    <t>供 述 證 據 及 非 供 述 證 據</t>
    <phoneticPr fontId="2" type="noConversion"/>
  </si>
  <si>
    <t>●吳德賢稱大永證券7323652358係與金鼎證券582e5652358係同一帳號。(請見本院卷五第180頁，吳德賢刑事答辯三狀)    
●吳德賢稱：「…是我名字就一定是我用」。(請見本院卷七第83頁反面面)</t>
  </si>
  <si>
    <t xml:space="preserve">●吳德賢稱係其個人使用。(請見本院卷五第180頁，吳德賢刑事答辯三狀)    </t>
  </si>
  <si>
    <t>●吳德賢稱：「...黃啟源帳戶是我在使用的。」(請見原審卷一第88頁、本院卷五第180頁，吳德賢刑事答辯三狀)</t>
  </si>
  <si>
    <t xml:space="preserve">●吳德賢稱：「我母親…，我使用的是亞東跟統一帳戶」。(請見原審卷一第88頁) 
●吳德賢稱係其母親李彩鳳個人使用。(請見本院卷五第180頁反面，吳德賢刑事答辯三狀)    
●(問：你母親亞東帳戶是你使用，有何意見?)亞東我有用，但是有時候我媽媽想賣就會賣掉一些，我不確定是在亞
     東或統一南京，剛才法官提示的時間點確實是我使用。(請見本院卷七第84頁反面)    </t>
  </si>
  <si>
    <t xml:space="preserve">●吳德賢稱係客戶個人使用。(請見本院卷五第180頁反面，吳德賢刑事答辯三狀)  </t>
  </si>
  <si>
    <t xml:space="preserve">●吳德賢稱係闕壯棋個人使用。(請見本院卷五第183頁，吳德賢刑事答辯三狀)   </t>
  </si>
  <si>
    <t>●吳德賢稱：「我母親…，我使用的是亞東跟統一帳戶」(請見原審卷一第88頁、本院卷五第180頁反面，吳德賢刑事
    答辯三狀)</t>
    <phoneticPr fontId="2" type="noConversion"/>
  </si>
  <si>
    <t>●吳德賢稱係其母親個人使用。(請見本院卷五第180頁反面，吳德賢刑事答辯三狀)    
●另據本院統計於95/1/1~96/6/30間，此帳戶僅買80餘張信音公司股票。</t>
    <phoneticPr fontId="2" type="noConversion"/>
  </si>
  <si>
    <t xml:space="preserve">●陳文棋稱：「...我大概是在94年間委託伯明翰代操，我當初應該是跟周仕昌接觸，並簽訂代操合約，額度是
    新台幣500萬，...，我提供我個人設於寶來證券天母分公司的證券帳戶給伯明翰公司使用，...，我是全權委託...，
    我記得信音股票是賠的...，我們約定的報酬是獲利的兩成。 」、(問：據查，95年7月27日至96年1月30日間，你設
    於寶來證券天母分公司的證券帳戶有頻繁買賣信音公司股票的情形，係由何人下單決定買賣信音公司股票?)
    是伯明翰公司的人員下單的。 (請見調查局卷證據一：筆錄卷 第220頁至221頁)                                                                                                                                     
●徐桂森稱起訴書附表一編號5至8、11、12、20、21、22、24、25、27、30、34、35是伯明翰公司之客戶帳戶...。
    (請見原審卷一第88頁反面)                             
●周仕昌稱除了邱議瑩及何明龍外，和起訴書犯罪事實一(一)所記載信音公司等51位投資人接觸過，我會去跟客戶
    說我們公司看好哪些公司。(請見原審卷一第79頁至第79頁反面)
●吳德賢稱係伯明翰公司代操帳戶。(請見本院卷五第180頁反面，吳德賢刑事答辯三狀)               </t>
    <phoneticPr fontId="2" type="noConversion"/>
  </si>
  <si>
    <t>1-01</t>
    <phoneticPr fontId="2" type="noConversion"/>
  </si>
  <si>
    <t>吳德賢</t>
    <phoneticPr fontId="2" type="noConversion"/>
  </si>
  <si>
    <t>●吳德賢稱此二帳號係黃瓊儀個人使用，並非其使用。(請見本院卷五第180頁，吳德賢刑事答辯三狀、本院卷七
    第84頁)    
●另據本院統計於95/1/1~96/6/30間，此二帳戶僅買賣10張信音公司股票。</t>
    <phoneticPr fontId="2" type="noConversion"/>
  </si>
  <si>
    <t xml:space="preserve">●徐桂森稱我可以確認的客戶有：...嚴亮姬...。(請見原審卷一第79頁至第79頁反面) 
●吳德賢稱係伯明翰公司代操帳戶。(請見本院卷五第180頁反面，吳德賢刑事答辯三狀)  
●寶來證券營業員劉秀君稱對嚴亮姬授權被告吳德賢下單買賣有印象，但有時候自己下。  (請見本院卷四第10頁
    反面至至第11頁)                </t>
    <phoneticPr fontId="2" type="noConversion"/>
  </si>
  <si>
    <t xml:space="preserve">●徐桂森稱非伯明翰公司使用。(請見本院卷五第176頁，徐桂森及吳昌恆105/9/29刑事陳報狀)                                                                              ●吳德賢稱係客戶個人使用。(請見本院卷五第180頁反面，吳德賢刑事答辯三狀)      
</t>
    <phoneticPr fontId="2" type="noConversion"/>
  </si>
  <si>
    <t xml:space="preserve">●吳德賢稱此帳戶係其母親李彩鳳個人使用。(請見本院卷五第180頁反面，吳德賢刑事答辯三狀)
●惟本院審視吳德賢使用其本人帳戶、黃瓊儀群益天母帳戶、黃啟源統一南京帳戶及李彩鳳統一帳戶交易關聯性
    ，有以 下委託時間相近情形，例：  
   (1))95年3月20日，李彩鳳大華帳戶在12：56：01：20下單委託買進信音公司股票30張，隨即在12：57：41：31黃瓊儀
        群益天母(即券商代號527N帳號51687)帳號亦委託買進10張信音公司股票。(請見本院卷六第5頁)
   (2) 95年3月22日，李彩鳳大華帳戶在9：24：39：62下單委託進信音公司股票20張，隨即在9：26：43：25吳德賢
        大永證券(即券商代號7323帳號652358)亦下單委託買進10張信音公司股票。又同日， 吳德賢於9:36:49:49使用
        黃啟源統一南京(即券商代號585U帳號437161)下單買進10張信音公司股票，而李彩鳳大華帳戶隨即在
        9：37：18：63下單委託進信音公司股票30張，另吳德賢隨即在9：37：59：12使用同上黃啟源帳戶下單委託
       買進15張信音公司股票。(請見本院卷六第5頁反面)
    (3)另查，李彩鳳大華帳戶在95年3月20日、22日、29日、31日、4月26日、5月4日、5日、6月5日、7日、9日…，
         與吳德賢使用下單帳戶多有委託時間相近情事。(請見本院卷六第5頁至43頁)
   (4)李彩鳳大華帳戶亦是其四個帳戶中買進張數最多之帳戶。
●另查李彩鳳大華證券帳戶使用之：
    1. 大華證券存摺，券商代號5720，帳號6325598，在伯明翰公司被查扣。(扣押物編號：1-3 扣押物名稱
      ：存摺)(第1本期間91/09/19~96/01/29)(第2本期間96/01/30~97/10/23)
    2. 大華交割使用世華銀行永和分行證券戶活儲存摺2本，存款帳號009-55-032559-1，亦在伯明翰公司同時
       被查扣(扣押物編號：1-2 扣押物名稱：存摺)(第1本期間91/09/19~96/01/29)(第2本期間96/01/30~97/10/23)
</t>
    <phoneticPr fontId="2" type="noConversion"/>
  </si>
  <si>
    <t xml:space="preserve">●徐桂森稱非伯明翰公司使用。(請見本院卷五第176頁，徐桂森及吳昌恆105/9/29刑事陳報狀)                                                                                         ●吳德賢稱係客戶個人使用。(請見本院卷五第180頁反面，吳德賢刑事答辯三狀)      
</t>
    <phoneticPr fontId="2" type="noConversion"/>
  </si>
  <si>
    <t xml:space="preserve">●95年4、5月經由康和證券胡文傑介紹，便在康和證券開設證券帳戶，並投入1000萬委託吳德賢代操，買賣完全由
    其決定，若有獲利需繳20%作為績效獎金，另外再收取委託金額1%的費用作為管理費。一般維持在持有10檔左右
    的股票，但一定會有信音公司的股票，買賣最多的也是信音，但我沒有干涉他們的下單。期間因為績效不錯，吳
    德賢有要求先結算，扣除績效獎金約還賺300萬元，我又將300萬連同本金1000萬於結算後再繼續委託吳德賢操作
   。95年12月給伯明翰79萬5千多元，96年6月給29萬1618元，於96年上半年解約，並將帳戶中所有股票出清，結餘約
    在1300萬左右。(請見調查局卷證據一：筆錄卷第295頁至第296頁、100偵7486卷二第46頁至第48頁)                                                                                  ●吳德賢稱係伯明翰公司代操帳戶。(請見本院卷五第180頁反面，吳德賢刑事答辯三狀)  
</t>
    <phoneticPr fontId="2" type="noConversion"/>
  </si>
  <si>
    <t xml:space="preserve">●90年台東寶來營業員吳文傑轉到台北康和證券工作，由他介紹一位代操人員，後來才知係伯明翰公司人員，雙
    方無簽訂契約書，提供第一銀行帳戶(???)供其代為下單，陸續委託金額約1千多萬元，約定獲利伯明翰要抽15%
    ~20%佣金，伯明翰事前有告知要買信音股票，一年以後發現虧損很多，超過七佰萬以上，遂與其解約。(請見調
    查局卷證據一：筆錄卷第222頁至第225頁)
●吳德賢稱係客戶個人使用，原審亦己認定客戶個人使用。(請見本院卷五第180頁反面，吳德賢刑事答辯三狀)  
●經本院統計95/1/1~96/6/30間，蔡萬俊帳戶購買信音公司股票己超過4千餘萬，與本人供述委託金額約1千多萬差異
    甚大。
</t>
    <phoneticPr fontId="2" type="noConversion"/>
  </si>
  <si>
    <t xml:space="preserve">●起訴書有列此帳戶，惟依財團法人中華民國櫃檯買賣中心102年9月4日證櫃交字第1020021888號函資料期間並無
    任何買賣信音公司股票交易資料。
</t>
    <phoneticPr fontId="2" type="noConversion"/>
  </si>
  <si>
    <t xml:space="preserve">●起訴書有列此帳戶，惟依財團法人中華民國櫃檯買賣中心102年9月4日證櫃交字第1020021888號函資料期間並無
    任何買賣信音公司股票交易資料。
</t>
    <phoneticPr fontId="2" type="noConversion"/>
  </si>
  <si>
    <t xml:space="preserve">●富邦台東營業員羅淯心證稱蔡萬俊帳戶確定係其本人下單。(請見本院卷五第25頁)                                                                          ●吳德賢稱係客戶個人使用。(請見本院卷五第180頁反面，吳德賢刑事答辯三狀)                                                                                                                           </t>
    <phoneticPr fontId="2" type="noConversion"/>
  </si>
  <si>
    <t xml:space="preserve">●富邦台東營業員羅淯心證稱蔡萬忠帳戶係其本人使用網路下單。(請見本院卷五第25頁)                                                                          ●吳德賢稱係客戶個人使用。(請見本院卷五第181頁，吳德賢刑事答辯三狀)                                                                                                                          </t>
    <phoneticPr fontId="2" type="noConversion"/>
  </si>
  <si>
    <t>康和證券         復興北路</t>
    <phoneticPr fontId="2" type="noConversion"/>
  </si>
  <si>
    <t>台証台東</t>
    <phoneticPr fontId="2" type="noConversion"/>
  </si>
  <si>
    <t xml:space="preserve">●吳德賢稱係客戶個人使用。(請見本院卷五第181頁，吳德賢刑事答辯三狀)  </t>
    <phoneticPr fontId="2" type="noConversion"/>
  </si>
  <si>
    <t xml:space="preserve">●蔡萬俊稱其弟蔡萬忠亦有委託伯明翰代操，但詳情不知。(請見調查局卷證據一：筆錄卷第222頁至第225頁)
●吳德賢稱係客戶個人使用，原審亦己認定客戶個人使用。(請見本院卷五第180頁反面，吳德賢刑事答辯三狀)  </t>
    <phoneticPr fontId="2" type="noConversion"/>
  </si>
  <si>
    <t xml:space="preserve">●95年8、9月間，由康和證券營業員胡文傑介紹伯明翰代操，提供康和84501353531帳戶及資金最多時約超過六千
    萬元供代操使用，本人有時也會使用前述帳戶下單，但從沒使用該帳戶買賣過信音，信音股價下跌後，吳德賢
    就避不見面，最後損失約數千萬元。(請見調查局卷證據一：筆錄卷第200頁至第201頁)                                                                                ●劉紹毅原審證稱出入甚大。(請見原審卷五第138頁至第143頁)                                                                                                                                         ●吳德賢稱係伯明翰公司代操帳戶，另證人103年6月11日也證稱自身也會下單。(請見本院卷五第181頁，吳德賢刑
    事答辯三狀)                                                                                                                                                                                                                                ●96/2/5仍有其高買信音交易紀錄，最後一筆係96/2/7買入信音股票，截至96/6/30均未賣出， 買入成本計四千餘萬。
</t>
    <phoneticPr fontId="2" type="noConversion"/>
  </si>
  <si>
    <t xml:space="preserve">●「(問楊超群(楊奕萱父)：95年7月至96年1月間，...江念錡、楊奕萱證券帳戶曾經買賣上櫃股票交易信音股份有限
      公司 ，請問經過詳情? )...，這是我委託伯明翰公司吳德賢代操時，由伯明翰公司的人下單買賣...。將楊奕萱及
      江念錡的證券帳戶交給伯明翰吳德賢代操。」、「寶來是劉秀君， 中信是王霈蓮，由伯明翰下單，每個人資金
       1000萬。」(請見調查局卷證據一：筆錄卷第270頁至第272頁)   
●吳德賢稱係伯明翰公司代操帳戶。(請見本院卷五第180頁反面，吳德賢刑事答辯三狀)  
●徐桂森稱起訴書附表一編號5至8係伯明翰公司之客戶帳戶。(請見原審卷一88反面)
</t>
    <phoneticPr fontId="2" type="noConversion"/>
  </si>
  <si>
    <t xml:space="preserve">●「(問林宗堯：經查，你本人、辛玉芳及閻淑慧證券帳戶從95年5月至96年3月間有大量交易信音公司股票，請問
     該等買賣是否都是由你所為?)是。」、「(問：盈虧若干?)賺了大約幾千萬元。」(請見調查局卷證據一：筆錄卷
     第28頁至第35頁)  
●「(列示：林宗堯、辛玉芳及閻淑慧如本表編號32-39證券帳戶)(問林宗堯：以下是否你使用之帳戶?)辯護人林律師
       答：只要是辛玉芳、閻淑慧及他個人名義都是他使用的。」(請見本院卷七第86頁至第87頁)  </t>
    <phoneticPr fontId="2" type="noConversion"/>
  </si>
  <si>
    <t xml:space="preserve">●吳德賢稱帳號為980H-348088，係伯明翰公司Joint Account帳戶。(請見本院卷五第183頁，吳德賢刑事答辯三狀)   
●起訴書有列此帳戶，惟依財團法人中華民國櫃檯買賣中心102年9月4日證櫃交字第1020021888號函資料期間並無
    任何買賣信音公司股票交易資料。
</t>
    <phoneticPr fontId="2" type="noConversion"/>
  </si>
  <si>
    <t>中信松山</t>
    <phoneticPr fontId="2" type="noConversion"/>
  </si>
  <si>
    <t>中信松山</t>
    <phoneticPr fontId="2" type="noConversion"/>
  </si>
  <si>
    <t xml:space="preserve">●「(列示：徐桂森、張婷玉及徐釗鑫如本表編號40-46證券帳戶)(問徐桂森：以下是否你使用之帳戶?) 答：
      編號1-19徐釗鑫的部分都不是我使用，富邦竹北雖有簽委託書，但我沒有下單。」、「(問：徐桂森中信松山帳
       戶並非訴書附表範圍，有何意見?)中信松山是我使用。」(請見本院卷七第85頁反面至第86頁)     </t>
    <phoneticPr fontId="2" type="noConversion"/>
  </si>
  <si>
    <t xml:space="preserve">●「(列示：徐桂森、張婷玉及徐釗鑫如本表編號40-46證券帳戶)(問徐桂森：以下是否你使用之帳戶?) 答：
      編號1-19徐釗鑫的部分都不是我使用，富邦竹北雖有簽委託書，但我沒有下單。」(請見本院卷七第85頁反面至
      第86頁)   
● 張婷玉於95年9月29日委託徐桂森之復華證券台北分公司委託授權暨受任承諾書(代理買賣、交割)  (請見調查局卷
      證據三：證券帳戶資料卷第17頁)  </t>
    <phoneticPr fontId="2" type="noConversion"/>
  </si>
  <si>
    <t>●「(列示：徐桂森、張婷玉及徐釗鑫如本表編號40-46證券帳戶)(問徐桂森：以下是否你使用之帳戶?) 答：
      編號1-19徐釗鑫的部分都不是我使用，富邦竹北雖有簽委託書，但我沒有下單。是否有簽委託書我也忘了，是我
      父親告知營業員說他要出國，兒子會幫他下單，調查局傳營業員時，營業員也稱富邦竹北帳戶是我父親在使用。
       」(請見本院卷七第85頁反面至第86頁)   
● 徐釗鑫於95年9月20日委託徐桂森之富邦證券竹北分公司委託授權受任承諾買賣證券授權書  (請見調查局卷
      證據三：證券帳戶資料卷第50頁)，前項委託於97年5 月26日終止。  (請見調查局卷證據三：證券帳戶資料卷第49
      頁) 
●  徐釗鑫於富邦證券竹北分公司之營業員陳鳳嬌稱：「95年9月20日徐釗鑫有拿徐桂森簽立好的委託授權書，委任
      他兒子徐桂森下單，但是徐桂森只有一開始下過幾筆交易，之後大部分是徐釗鑫親自下單，因為斷斷續續，我
      也不是很記得詳細時間。」(請見99警聲搜1137卷第152頁至第155頁)</t>
    <phoneticPr fontId="2" type="noConversion"/>
  </si>
  <si>
    <t xml:space="preserve">●顏紫華稱徐桂森係其學弟，委託代操時使用元大寶來帳戶，購買信音的股票均為徐桂森幫下單，自己並未購
    買信音股票，徐桂森代操時並不會告知其投資標的，有代操費用但不確定如何計算及給付。(請見原審卷四第79
    頁至第82頁反面)                                                                                                                                                                               
●元大敦南營業員蔡玉枝稱顏紫華帳戶95年以後都是徐桂森下單，至96年底才又親自下單，帳戶委託徐桂森有簽
    授權書，實際上使用人是徐桂森，徐桂森下單會明確指定價位張數。 (請見調查局卷證據一：筆錄卷第133頁至
    第139頁)                                                                                                                                                                                                                                                                                              ●吳德賢稱係伯明翰公司代操帳戶。(請見本院卷五第181頁反面，吳德賢刑事答辯三狀)   
●徐桂森稱我可以確認的客戶有：...顏紫華..。(請見原審卷一第79頁至第79頁反面) 
●周仕昌稱除了邱議瑩及何明龍外，和起訴書犯罪事實一(一)所記載信音公司等51位投資人接觸過，我會去跟客戶
    說我們公司看好哪些公司。(請見原審卷一第79頁至第79頁反面)                                                      </t>
    <phoneticPr fontId="2" type="noConversion"/>
  </si>
  <si>
    <t xml:space="preserve">● 元大敦南營業員蔡玉枝稱陳正修係其客戶， 該帳戶委託伯明翰徐桂森下單，若有成交會打電話向徐回覆。
     (請見100年偵7486卷二第48頁至第49頁)                                                                                                                                                                                ●吳德賢稱係伯明翰公司代操帳戶。(請見本院卷五第181頁反面，吳德賢刑事答辯三狀)    
●徐桂森稱我可以確認的客戶有：...陳正修...。(請見原審卷一第79頁至第79頁反面) 
●周仕昌稱除了邱議瑩及何明龍外，和起訴書犯罪事實一(一)所記載信音公司等51位投資人接觸過，我會去跟客戶
    說我們公司看好哪些公司。(請見原審卷一第79頁至第79頁反面)                                               </t>
    <phoneticPr fontId="2" type="noConversion"/>
  </si>
  <si>
    <t>●「(問林宗堯：經查，你本人、辛玉芳及閻淑慧證券帳戶從95年5月至96年3月間有大量交易信音公司股票，請問
     該等買賣是否都是由你所為?)是。」、「(問：盈虧若干?)賺了大約幾千萬元。」(請見調查局卷證據一：筆錄卷
     第28頁至第35頁)  
●「(列示：林宗堯、辛玉芳及閻淑慧如本表編號32-39證券帳戶)(問林宗堯：以下是否你使用之帳戶?)辯護人林律師
       答：只要是辛玉芳、閻淑慧及他個人名義都是他使用的。」(請見本院卷七第86頁至第87頁) 
●辛玉芳委任林宗堯於寶來證券之代理開戶及買賣上櫃有價證券授權書。(請見調查局卷證據三：證券帳戶資料卷
     第8頁)  
●元大寶來證券天母分公司營業員蔡世綸稱辛玉芳及閻淑慧在一開戶的時候，就授權林宗堯下單。林宗堯主要用
    是以網路下單，但有時會用電話撥打我的專線直接下單。會指定是以哪一個人的帳戶下單。下單信音時有確定
     的價格及數量。(請見調查局卷證據一：筆錄卷第140頁至第143頁)  
●客戶林宗堯(帳號8893-9)，營業員蔡世綸95年10月12日語譯表內載簡摘如下：
    時間：13:14:05
    客戶：我太太那邊有那個還有我自己留下6126(係信音股票代號)?
    營業員：170張。(請見調查局卷證據三：證券帳戶資料卷第10頁)  
    其下仍有多筆交易之語譯表，請見判決附件一。</t>
    <phoneticPr fontId="2" type="noConversion"/>
  </si>
  <si>
    <t>●「(問林宗堯：經查，你本人、辛玉芳及閻淑慧證券帳戶從95年5月至96年3月間有大量交易信音公司股票，請問
     該等買賣是否都是由你所為?)是。」、「(問：盈虧若干?)賺了大約幾千萬元。」(請見調查局卷證據一：筆錄卷
     第28頁至第35頁)  
●「(列示：林宗堯、辛玉芳及閻淑慧如本表編號32-39證券帳戶)(問林宗堯：以下是否你使用之帳戶?)辯護人林律師
       答：只要是辛玉芳、閻淑慧及他個人名義都是他使用的。」(請見本院卷七第86頁至第87頁) 
●閻淑慧委任林宗堯於寶來證券之代理開戶及買賣上櫃有價證券授權書。(請見調查局卷證據三：證券帳戶資料卷
     第6頁)  
●元大寶來證券天母分公司營業員蔡世綸稱辛玉芳及閻淑慧在一開戶的時候，就授權林宗堯下單。林宗堯主要用
    是以網路下單，但有時會用電話撥打我的專線直接下單。會指定是以哪一個人的帳戶下單。下單信音時有確定
     的價格及數量。(請見調查局卷證據一：筆錄卷第140頁至第143頁)  
●客戶閻淑慧(帳號8892-6)，營業員蔡世綸95年10月25日語譯表內載簡摘如下：
    委託書編號：2-230&amp;2-231   時間：11:33:23   (請見調查局卷證據三：證券帳戶資料卷第11頁)  
    營業員：53.8         客戶：對
    營業員：成交之後         客戶：然後再來就是53.9幫我吃個30張
    營業員：好，懂。         客戶：也是一樣喔!成交後，53.9一成交馬上丟54，幫我用70張。
    其下仍有多筆交易之語譯表，請見判決附件一。</t>
    <phoneticPr fontId="2" type="noConversion"/>
  </si>
  <si>
    <t>被告
吳德賢配偶</t>
    <phoneticPr fontId="2" type="noConversion"/>
  </si>
  <si>
    <t>被告
吳德賢妻弟</t>
    <phoneticPr fontId="2" type="noConversion"/>
  </si>
  <si>
    <t>被告
林宗堯配偶</t>
    <phoneticPr fontId="2" type="noConversion"/>
  </si>
  <si>
    <t>被告
林宗堯友人</t>
    <phoneticPr fontId="2" type="noConversion"/>
  </si>
  <si>
    <t>被告
徐桂森配偶</t>
    <phoneticPr fontId="2" type="noConversion"/>
  </si>
  <si>
    <t>被告
徐桂森父親</t>
    <phoneticPr fontId="2" type="noConversion"/>
  </si>
  <si>
    <t>被告
闕逸祥父親</t>
    <phoneticPr fontId="2" type="noConversion"/>
  </si>
  <si>
    <t>被告
闕逸祥兄</t>
    <phoneticPr fontId="2" type="noConversion"/>
  </si>
  <si>
    <t>被告
闕逸祥兄妻</t>
    <phoneticPr fontId="2" type="noConversion"/>
  </si>
  <si>
    <t>被告
闕逸祥姑姑</t>
    <phoneticPr fontId="2" type="noConversion"/>
  </si>
  <si>
    <t>被告
甘信男兄</t>
    <phoneticPr fontId="2" type="noConversion"/>
  </si>
  <si>
    <t>被告
甘信男堂弟</t>
    <phoneticPr fontId="2" type="noConversion"/>
  </si>
  <si>
    <t>被告
甘信男妻妹</t>
    <phoneticPr fontId="2" type="noConversion"/>
  </si>
  <si>
    <t>被告
甘信男友人</t>
    <phoneticPr fontId="2" type="noConversion"/>
  </si>
  <si>
    <t>被告
甘信男友人
張錦湚妻</t>
    <phoneticPr fontId="2" type="noConversion"/>
  </si>
  <si>
    <t>●「(問楊超群(楊奕萱父)：95年7月至96年1月間，...江念錡、楊奕萱證券帳戶曾經買賣上櫃股票交易信音股份有限
      公司 ，請問經過詳情? )...，這是我委託伯明翰公司吳德賢代操時，由伯明翰公司的人下單買賣...。將楊奕萱及
      江念錡的證券帳戶交給伯明翰吳德賢代操。」、「寶來是劉秀君， 中信是王霈蓮，由伯明翰下單，每個人資金
       1000萬。」(請見調查局卷證據一：筆錄卷第270頁至第272頁)(楊超群至調查局卷作筆錄時，江念錡有一同前往)   
● 吳德賢稱：「我有使用...，客戶的部分有使用楊超群提供的楊奕萱及江念錡的證券帳戶...」 (請見調查局卷證據一
     ：筆錄卷第68頁至第70頁)    
● 徐桂森稱起訴書附表一編號5至8係伯明翰公司之客戶帳戶(請見原審卷一88反面)                                                                                                                                                       ● 吳德賢稱係客戶個人使用。(請見本院卷五第180頁反面，吳德賢刑事答辯三狀)
● 另扣押物編號35：吳昌恒隨身碟目錄、路徑\客戶檔案 022008檔案目錄及內含OLD頁面工作表、010207頁面工
       作表、011907頁面工作表及061307等頁面工作表之螢幕擷取畫面及完整工作表頁面列印資料均顯示：
    「"楊超群(楊董)江念錡"、電話欄及傳真-EMAIL欄均列示"同上"(上一客戶為楊奕萱)及"中信-王霈蓮 、02-8712-
       0499(速撥121)、02-8712-0002(速撥122)、0927-628-990"」等字樣，顯示江念錡中信帳戶確係伯明翰公司代操客戶
      帳戶之一。（請見本院卷八第209頁至第217頁）</t>
    <phoneticPr fontId="2" type="noConversion"/>
  </si>
  <si>
    <t>帳戶
身份</t>
    <phoneticPr fontId="2" type="noConversion"/>
  </si>
  <si>
    <t xml:space="preserve">●蔡萬俊稱其弟蔡萬忠亦有委託伯明翰代操，但詳情不知。(請見調查局卷證據一：筆錄卷第222頁至第225頁)
●吳德賢稱係客戶個人使用。(請見本院卷五第180頁反面，吳德賢刑事答辯三狀)  
●吳德賢稱編號11是公司的客戶。(請見原審卷一第88頁)
●徐桂森稱起訴書附表一編號5至8、11、12、20、21、22、24、25、27、30、34、35是伯明翰公司之客戶帳戶
    (請見原審卷一第88頁反面)
●吳德賢稱係客戶個人使用。(請見本院卷五第180頁反面，吳德賢刑事答辯三狀)
● 另扣押物編號35：吳昌恒隨身碟目錄、路徑\客戶檔案 022008檔案目錄及內含OLD頁面工作表、010207頁面工
       作表、011907頁面工作表及061307等頁面工作表之螢幕擷取畫面及完整工作表頁面列印資料均顯示：
    「"蔡萬忠"、電話欄列示"02-28285578"、傳真-EMAIL欄列示"t3236@ms21.hinet.net"及"康和-黃淑芬 、02-87611229
      (速撥105)"、 02- 27659420(速撥123)、0933-029-645」等字樣，顯示伯明翰公司係使用康和證券帳戶並非台証証
      券台東分公司帳戶（請見本院卷八第209頁至第217頁） 
 </t>
    <phoneticPr fontId="2" type="noConversion"/>
  </si>
  <si>
    <t xml:space="preserve">●玉山松江是我自己在使用的帳戶。 (請見原審卷五第147頁至第149頁)                                                                       
●吳德賢稱係江正風個人使用。(請見本院卷五第181頁反面至第182頁，吳德賢刑事答辯三狀)     </t>
    <phoneticPr fontId="2" type="noConversion"/>
  </si>
  <si>
    <t xml:space="preserve">●吳德賢：「我的印象是群益是早期開的，因為像證人講的，他是跟著營業員，後來就跟著營業員到寶來去了，所以
    群益這個帳戶代操使用到94年底，95年以後我們就沒有幫他管理，所以買信音期間的戶頭，應該是用寶來的帳戶。
    所以在這段期間，群益公司買信音公司股票，應該是江正風自己買進的。」，證人江正風答：「他的陳述正確。」 
    (請見原審卷五第147頁至第149頁)                                                                                                                                                                        
●徐桂森稱94/2/22開始提供伯明翰公司使用，至94年底即結束。(請見本院卷五第176頁，徐桂森及吳昌恆105/9/29刑事陳報狀)                                                                                                                                                                                                                                       ●吳德賢稱係伯明翰公司代操帳戶，惟至94年時即未再使用該帳號代操，故與本案無關。(請見本院卷五第182頁，吳德賢刑
    事答辯三狀)                                                              </t>
    <phoneticPr fontId="2" type="noConversion"/>
  </si>
  <si>
    <t>●寶來天母都是自己下單，後改稱在其允許下，伯明翰公司的人曾經用其寶來天母的帳戶下單，不知下單者，但會
    先跟劉秀君說有人會用其帳戶下單，伯明翰公司的人才可以下，如果其帳戶沒有錢，小周或劉秀君會先打電話問
    可不可下單，如果帳戶有錢，劉秀君會等成交後，才向我回報。(請見調查局卷證據一：筆錄卷第288頁至第290頁)
●95年間有委託代操，是元大的營業員介紹的，最早是一位姓江的，後來小周(周仕昌)及徐桂森和我接觸。應該有簽
    代操合約書。由我提供寶來證券帳戶，並在交割帳戶放一定金額的錢，他們可直接用這個帳戶下單，不用事先知
   會我，但私下有一個控管的機制不會超過一定的金額。(請見原審卷五第147頁至第149頁)   
●吳德賢稱係伯明翰公司代操帳戶。(請見本院卷五第181頁反面，吳德賢刑事答辯三狀)                                                               
●周仕昌稱除了邱議瑩及何明龍外，和起訴書犯罪事實一(一)所記載信音公司等51位投資人接觸過，我會去跟客戶說
    我們公司看好哪些公司。(請見原審卷一第79頁至第79頁反面)</t>
    <phoneticPr fontId="2" type="noConversion"/>
  </si>
  <si>
    <t xml:space="preserve">●除了復華證券帳戶，沒有提供其他帳戶給伯明翰公司的人代操。(請見調查局卷證據一：筆錄卷第234頁至第235頁)                                                                                                                                                                                                                                                                ●吳德賢稱係客戶個人使用。(請見本院卷五第182頁，吳德賢刑事答辯三狀)     </t>
    <phoneticPr fontId="2" type="noConversion"/>
  </si>
  <si>
    <t xml:space="preserve">●本院傳喚未到。
●復華證券台北分公司營業員闕美玲稱：「 ...伯明翰的客戶有練惠美、王興中、何明龍、鄧木火、陳榮東、李光輝
    這些都是伯明翰公司的代操客戶。」、「係徐桂森下單，撥伯明翰公司的電話號碼28712728聯繫。」等語(請見原
    審卷四第8頁反面至第9頁)        
●周仕昌稱除了邱議瑩及何明龍外，和起訴書犯罪事實一(一)所記載信音公司等51位投資人接觸過，我會去跟客戶
    說我們公司看好哪些公司。(請見原審卷一第79頁至第79頁反面)                                                                                                                                                           
●吳德賢稱係客戶個人使用。(請見本院卷五第182頁，吳德賢刑事答辯三狀)
● 另扣押物編號35：吳昌恒隨身碟目錄、路徑\客戶檔案 022008檔案目錄及內含OLD頁面工作表、010207頁面工
       作表、011907頁面工作表及061307等頁面工作表之螢幕擷取畫面及完整工作表頁面列印資料均顯示：
    「"王興中"、電話欄列示"0921-934-191"及傳真-EMAIL欄列示"wang@asc.gov.tw"及"闕美玲02-23830898(速撥120)
       0932-210-189   02-2383-0968#898)"」等字樣，顯示王興中確係伯明翰公司代操客戶帳戶之一。（請見本院卷八
      第209頁至第217頁）     
</t>
    <phoneticPr fontId="2" type="noConversion"/>
  </si>
  <si>
    <t xml:space="preserve">●本院傳喚未到。                                                                                                                                                                                  
●徐桂森稱非伯明翰下單帳戶，係客戶自行使用。(請見本院卷五第176頁，徐桂森及吳昌恆105/9/29刑事陳報狀)                                                      ●吳德賢稱係客戶個人使用。(請見本院卷五第182頁，吳德賢刑事答辯三狀)     </t>
    <phoneticPr fontId="2" type="noConversion"/>
  </si>
  <si>
    <t xml:space="preserve">●94年在復華證券開戶，並將該證券帳戶委託伯明翰公司下單買賣股票，委託額度500萬元，當時沒有填委託授權書，
    下單前不會告知我，雙方沒有簽代操契約，但言明有獲利的話要抽取佣金，代操期間有賺有賠，大概一季結算一次
    ，我都是拿現金給伯明翰公司的人，該公司會派人來收，95年3月至96年1月間，復華證券帳戶購買信音公司股票均
    是伯明翰公司人員下單。除了復華證券帳戶，沒有提供其他帳戶給伯明翰公司的人代操。(請見調查局卷證據一：筆
    錄卷第234頁至第235頁)                                                                       
●94年委託伯明翰公司，有簽代操契約，但沒有保留，於95年、96年己與其解約。委託金額約4、5百萬。伯明翰是周
    姓男生與我聯繫，他會寄對帳單給我，所以我知道每次買賣股票，但他們在買股前不會知會我，對帳單是有進出才
    會寄。復華帳戶在95年3月至96年1月有買信音的股票是伯明翰下單，買賣信音公司之股票是賠的。 (請見100偵7486
    卷二第27頁至第31頁)                                                                                                                                                                                                                                      
●周仕昌稱除了邱議瑩及何明龍外，和起訴書犯罪事實一(一)所記載信音公司等51位投資人接觸過，我會去跟客戶說
   我們公司看好哪些公司。(請見原審卷一第79頁至第79頁反面)
●吳德賢稱係伯明翰公司代操帳戶。(請見本院卷五第182頁，吳德賢刑事答辯三狀)       
</t>
    <phoneticPr fontId="2" type="noConversion"/>
  </si>
  <si>
    <t xml:space="preserve">●徐桂森稱非伯明翰公司使用。(請見本院卷五第176頁，徐桂森及吳昌恆105/9/29刑事陳報狀)                                                                                      ●吳德賢稱係客戶個人使用。(請見本院卷五第180頁反面，吳德賢刑事答辯三狀)       </t>
  </si>
  <si>
    <t xml:space="preserve">●除了復華證券帳戶，沒有提供其他帳戶給伯明翰公司的人代操。(請見調查局卷證據一：筆錄卷第234頁至第235頁)                                                                                                                                                                                                                                      ●徐桂森稱非伯明翰下單帳戶，係客戶自行使用。(請見本院卷五第176頁，徐桂森及吳昌恆105/9/29刑事陳報狀)                             
●吳德賢稱係客戶個人使用。(請見本院卷五第182頁，吳德賢刑事答辯三狀)                                                                                   </t>
    <phoneticPr fontId="2" type="noConversion"/>
  </si>
  <si>
    <t xml:space="preserve">●一開始我認識的是徐桂森，後來是周仕昌，...，我是委託代操，...，委託期間是從買信音股票開始，但詳細我忘了
   ，委託期間約有一年多。委託代操需付獲利的20%，委託代操的帳戶為復華證券台北分公司。 (請見100偵7486卷二
     第65頁至第72頁)
●徐桂森稱非伯明翰下單帳戶，係客戶自行使用。(請見本院卷五第176頁，徐桂森及吳昌恆105/9/29刑事陳報狀)                                                   ●吳德賢稱係客戶個人使用。(請見本院卷五第182頁，吳德賢刑事答辯三狀)  </t>
    <phoneticPr fontId="2" type="noConversion"/>
  </si>
  <si>
    <t xml:space="preserve">●一開始我認識的是徐桂森，後來是周仕昌，...，我是委託代操，...，委託期間是從買信音股票開始，但詳細我忘了
   ，委託期間約有一年多。委託代操需付獲利的20%，委託代操的帳戶為復華證券台北分公司。 (請見100偵7486卷二
     第65頁至第72頁)
●平常有在聯繫的是周仕昌，吳德賢我只知道他是公司老闆，徐桂森我認識。我在調查局卷說有人操盤很厲害，那
    個人就是徐桂森。代操是由伯明翰下單，股票也是在我們名下。(請見原審卷三第38頁至第43頁)
●復華證券台北分公司營業員闕美玲稱：「 ...伯明翰的客戶有練惠美、王興中、何明龍、鄧木火、陳榮東、李光輝
    這些都是伯明翰公司的代操客戶。」、「係徐桂森下單，撥伯明翰公司的電話號碼28712728聯繫。」等語(請見原
    審卷四第8頁反面至第9頁)                                                                                                        
●吳德賢稱係伯明翰公司代操帳戶。(請見本院卷五第182頁，吳德賢刑事答辯三狀)   </t>
    <phoneticPr fontId="2" type="noConversion"/>
  </si>
  <si>
    <t xml:space="preserve">●我將我元大證券新莊分公司的證券帳戶，授權給伯明翰公司的業務周仕昌代為下單。約定投資金額1000萬，在這
    個額度內周仕昌可以自由下單，1年結算一次損益，如有盈餘，要給伯明翰公司盈餘的20%作為報酬，如果虧損就
    全算我的。1000萬放在我自己的股款交割戶，存摺、印鑑都是我自己保管。委託時有簽訂契約。事後看到交割單 
   才知道他們有買賣。95年3月至96年1月頻繁買賣信音公司股票都是伯明翰公司的人員下單的。(請見調查局卷證據
   一：筆錄卷第204頁至第205頁)    
●周仕昌稱除了邱議瑩及何明龍外，和起訴書犯罪事實一(一)所記載信音公司等51位投資人接觸過，我會去跟客戶
    說我們公司看好哪些公司。(請見原審卷一第79頁至第79頁反面)   
●吳德賢稱係伯明翰公司代操帳戶。(請見本院卷五第182頁，吳德賢刑事答辯三狀)   
</t>
    <phoneticPr fontId="2" type="noConversion"/>
  </si>
  <si>
    <t xml:space="preserve">●鄧木火稱有將帳戶委託給伯明翰公司代為操作，惟忘記是何帳戶。另本院提示扣案交易明細表時證稱：「剛開始賺
   ，後來有一段時間好像股票狀況不好、環境不好，所以就跌，我也就算了，沒有再找他麻煩等語。」、「委託人家
    一定會有費用，但費用多少我不記得。」，另辯護人朱瑞陽律師稱：「若證人認為96年10月之前就有委託伯明翰公
    司代操，我們當然尊重證人意見，但依照我們瞭解，應該是之前就有一些個別的委託，若將此部分納入委託期間，
    我們也同意。」(請見本院卷七157頁反面至第161頁)
●周仕昌稱除了邱議瑩及何明龍外，和起訴書犯罪事實一(一)所記載信音公司等51位投資人接觸過，我會去跟客戶說
    我們公司看好哪些公司。(請見原審卷一第79頁至第79頁反面) (筆錄誤載為鄧木水)       
●復華證券台北分公司營業員闕美玲稱：「 ...伯明翰的客戶有練惠美、王興中、何明龍、鄧木火、陳榮東、李光輝
    這些都是伯明翰公司的代操客戶。」、「係徐桂森下單，撥伯明翰公司的電話號碼28712728聯繫。」等語(請見原
    審卷四第8頁反面至第9頁)
●吳德賢稱係伯明翰公司代操帳戶，惟自96年10月始開始代操，故與本案無關。(請見本院卷五第182頁，吳德賢刑
    事答辯三狀)       
● 另扣押物編號35：吳昌恒隨身碟目錄、路徑\客戶檔案 022008檔案目錄及內含OLD頁面工作表、010207頁面工
       作表、011907頁面工作表及061307等頁面工作表之螢幕擷取畫面及完整工作表頁面列印資料均顯示：
    「"鄧醫師&amp;鄧太太"、電話欄列示"0937-546-603"及傳真-EMAIL欄列示"mhteng@mail2000.com.tw"及"闕美玲02-2383
      0898(速撥120)   0932-210-189   02-2383-0968#898"」等字樣，又此檔案頁面顯示日期中除OLD頁面工作表不知何時
      外(應為010207即96/1/2之前)，其他010207頁面工作表、011907頁面工作表及061307等頁面工作表顯示伯明翰公司
      內部於96/1/2、96/1/19及96/6/13等日期均有鄧木火之下單聯繫資料，故鄧木火至少於96/1/2即係伯明翰公司於代操
     客戶帳戶之一。(請見本院卷八第209頁至第217頁）
</t>
    <phoneticPr fontId="2" type="noConversion"/>
  </si>
  <si>
    <t xml:space="preserve">●我的帳戶是給我阿姨吳白秀琴使用。(請見本院卷七第154頁至第154頁反面)
●吳白秀琴稱：「陳冠妃之復華新莊帳戶都是我在使用(註：復華金控除復華投信外，於96年併入元大金控)」、「
    也只有 提供 此一戶頭，自身沒有買信音股票」、「是和一個男生，應該是他們的業務員接觸」、「信音虧了很多
    ，不想提起」、「不清楚伯明翰公司買賣標的為何，不可能告訴我們 我們要買什麼，就是你們在買賣」等語。(請見
    本院卷七第154頁反面至第157頁反面)
●被告徐桂森在吳白秀琴同一庭期表示意見稱：「客戶其實在委託我們時，證人所述所造成之虧損，主要在於我們在
    建立一個投資組合時，並不會將客戶所有資金使用 100%，我們會做合理配置，信音公司只是其中之投資組合，造成
    虧損原因我目前回憶所及以及看交易明細，應該是客戶在見到波動虧損之後，每個客戶的忍受風險程度不一，而個
    人立刻進行終止，終止之後我方難以繼續做投資管理所造成，上述客戶其實不止證人一位，類似客戶於一審時亦有
   相同 陳述過。」等語 (請見本院卷七第157頁反面)，惟查95年12月13日8時56分46秒45毫秒至9時21分51秒43毫秒間，
   伯明翰公司掌控之闕逸祥、闕逸芃及林宗堯掌控之閻淑慧、辛玉芳等帳戶分7筆委託賣出134張均未成交，惟自10時25
    分14秒52毫秒至13時24分37秒21毫秒間，陳冠妃帳戶連續委託買進6筆計40張，成交30張(請見本院卷八第145頁反面至
    第146頁)，另查95年12月12日陳冠妃帳戶於9時24分41秒75毫秒委託買進信音股票10仟股，而9時25分10秒44毫秒，兩者
    差異約30秒，伯明翰公司掌控之闕逸芃帳戶卻委託賣出20仟股(請見本院卷八第145頁反面)，故伯明翰公司針對自身掌
    控帳戶和得以利用之陳冠妃帳戶所為之"合理配置"、"投資組合"決策似乎不同且瞬息萬變，客戶虧損難稱因徐桂森所
    稱"客戶的忍受風險程度不 一，而個人立刻進行終止，終止之後我方難以繼續做投資管理所造成"。
●周仕昌稱除了邱議瑩及何明龍外，和起訴書犯罪事實一(一)所記載信音公司等51位投資人接觸過，我會去跟客戶說我
     們公司看好哪些公司。(請見原審卷一第79頁至第79頁反面)
●吳德賢稱係伯明翰公司代操帳戶。(請見本院卷五第182頁，吳德賢刑事答辯三狀)   </t>
    <phoneticPr fontId="2" type="noConversion"/>
  </si>
  <si>
    <t>●高進財稱94年至96年間，曾請教徐桂森股票投資意見，由自己決定下單，記憶裡，我有虧有賺，我應該是有付過
    他的費用當作報酬，有時不在台灣時，徐桂森可經我同意代為下單，記憶中日盛只有一個帳戶，是否是行政區更
    改我不清楚。(請見原審卷五第145頁反面至第147頁)      
●同上份筆錄中，徐桂森針對法官訊問高進財帳戶是否為委託伯明翰代操帳戶， 徐桂森自稱就其認知是有委託，且
    收取費用還是一樣。(請見原審卷五第145頁反面至第147頁)                                                       
●吳德賢稱係日盛永和與日盛雙和係同一帳號。(請見本院卷五第181頁反面 ，吳德賢刑事答辯三狀)                                                                                                                                                                    ●徐桂森稱非伯明翰下單帳戶，係客戶自行使用。(請見本院卷五第176頁，徐桂森及吳昌恆105/9/29刑事陳報狀)                                                                 ●吳德賢稱需經本人同意，伯明翰公司才可代為下單。(請見本院卷五第181頁反面 ，吳德賢刑事答辯三狀)   
●徐桂森稱我可以確認的客戶有：...高進財....。(請見原審卷一第79頁至第79頁反面) 
●周仕昌稱除了邱議瑩及何明龍外，和起訴書犯罪事實一(一)所記載信音公司等51位投資人接觸過，我會去跟客戶
    說我們公司看好哪些公司。(請見原審卷一第79頁至第79頁反面)
● 另扣押物編號35：吳昌恒隨身碟目錄、路徑\客戶檔案 022008檔案目錄及內含OLD頁面工作表、010207頁面工
       作表、011907頁面工作表及061307等頁面工作表之螢幕擷取畫面及完整工作表頁面列印資料均顯示：
    「"高進財"、電話欄列示"02-86626136(O)  02-22309790(H) 0920-999-369"及傳真-EMAIL欄列示"02-86626139  
       kaohar@yahoo.com.tw"及日盛雙和-葉怡君02-8923-1961(速撥110)"」等字樣，顯示高進財確係伯明翰公司代操客戶
      帳戶之一。（請見本院卷八第209頁至第217頁）</t>
    <phoneticPr fontId="2" type="noConversion"/>
  </si>
  <si>
    <t>兆豐桃園</t>
    <phoneticPr fontId="2" type="noConversion"/>
  </si>
  <si>
    <t>●本院傳喚未到。
●徐桂森稱：「李光輝是我們在上海的點認識的仲介，他很少在台灣，他把帳戶託管給公司，我們公司有用
    他的帳戶下單，但是沒有跟他收費，而且他也清楚...」等語。(請見本院卷三第158頁反面)
●周仕昌稱除了邱議瑩及何明龍外，和起訴書犯罪事實一(一)所記載信音公司等51位投資人接觸過，我會去跟
     客戶說我們公司看好哪些公司。(請見原審卷一第79頁至第79頁反面)
●吳德賢稱係李光輝個人使用。(請見本院卷五第182頁，吳德賢刑事答辯三狀)  
● 另扣押物編號35：吳昌恒隨身碟目錄、路徑\客戶檔案 022008檔案目錄及內含010207頁面工作表、011907頁面
      工作表及061307等頁面工作表之螢幕擷取畫面及完整工作表頁面列印資料均顯示：
    「"李光輝(Michael)"、傳真-EMAIL欄列示"s5885888@hotmail.com"及兆豐桃園-陳美嬌   03-3771720"」等字樣，顯
      示李光輝確係伯明翰公司代操客戶帳戶之一。（請見本院卷八第209頁至第217頁）</t>
    <phoneticPr fontId="2" type="noConversion"/>
  </si>
  <si>
    <t xml:space="preserve">●大約在95、96年間，手邊有500萬閒錢，請教吳德賢可以買哪些股票，最後我就選擇信音，大約在90幾元開始買，
    在每股70幾元時有買進攤平，虧了70幾萬認賠出場。我都是本人打電話給闕美玲下單，每次下單買賣信音公司股
    票前，都會打電話問吳德賢意見，我會問他現在價錢是否可以買進，他告訴我如果要攤成本可以持續買進，之後
    我就會看我資金的狀況決定要買進多少數量。(請見調查局卷證據一：筆錄卷第212頁至第213頁)     
●我都請教吳德賢股票投資標的，在諮詢的過程中都沒有跟我收費。我問他(指吳德賢)，他說我不是客戶，如果你
    要問我股票，要我們幫你下單，你要照程序開戶。我再問他有什麼股票可以買，他就說你要什麼股票，要買多少
    錢，我跟吳德賢說下哪檔，多少錢，他下完之後，他叫我去繳錢，他說最低額度就是500萬元。他是免費替我服務
   ，調查局卷筆錄並沒有說清楚，應該是吳德賢下完單之後，我自己會打電話給闕美玲確認買到的張數、金額，有沒
    有收到匯款等事項。我有簽委任授權暨受任承諾書授權周仕昌，是吳德賢說如果要請他幫忙，還是就要按照他們
    公司的程序，所以我就簽了這份文件。(請見原審卷四第89頁至第94頁)
●復華證券台北分公司營業員闕美玲稱：「 ...伯明翰的客戶有練惠美、王興中、何明龍、鄧木火、陳榮東、李光輝
    這些都是伯明翰公司的代操客戶。」、「係徐桂森下單，撥伯明翰公司的電話號碼28712728聯繫。」等語(請見原
    審卷四第8頁反面至第9頁)
●吳德賢稱係客戶何明龍個人使用。(請見本院卷五第182頁，吳德賢刑事答辯三狀)     
● 另扣押物編號35：吳昌恒隨身碟目錄、路徑\客戶檔案 022008檔案目錄及內含OLD頁面工作表、010207頁面工
       作表、011907頁面工作表及061307等頁面工作表之螢幕擷取畫面及完整工作表頁面列印資料中，OLD頁面工
      作表無何明龍聯絡資料，而其後010207頁面工作表、011907頁面工作表及061307等頁面工作表則顯示：
    「"何明龍"、電話欄列示"0933-022-386"及傳真-EMAIL欄列示"s121978@sinvi.com.tw"及"闕美玲02-23830898(速撥
      120)  0932-210-189   02-2383-0968#898)"」等字樣，又何明龍左列帳戶係自96年1月3日開始買賣信音股票，顯示
     何明龍確係自96年1月2日始委由伯明翰公司代操。（請見本院卷八第209頁至第217頁）     </t>
    <phoneticPr fontId="2" type="noConversion"/>
  </si>
  <si>
    <t xml:space="preserve">●陳重榮姪女陳怡蒨：「陳重榮(陳怡蒨叔叔)比較早給伯明翰代操，操作得不錯，才介紹我父親陳重叡參加，委託額
   度3000萬元，最後他因病過世，過世時也跟伯明翰公司解約，同時我檢視他的帳戶，某些股票甚至虧到70%，但實際
   虧損我不知道。」、「伯明翰有來跟我們要委託書，如果當時我們有找到的話，就有提供給他們。」(請見調查局卷
   證據一：筆錄卷第242頁至第243頁)     
●陳重榮姪女陳怡蒨：「我知道叔叔和爸爸在95、96年買信音的股票，這些都是伯明翰公司下單的。」、「伯明翰公
    司買信音公司股票蠻久的，比重不小，信音後來是賠錢的。」 (請見100偵7486卷二第73頁至第76頁)
●徐桂森稱我可以確認的客戶有：...陳重榮...。(請見原審卷一第79頁至第79頁反面) 
●吳昇恆稱知道鄭許炭、王慈華、 林定河、黃徐瓊英、陳重榮、陳重叡等客戶。(請見原審卷一79頁反面)    
●周仕昌稱除了邱議瑩及何明龍外，和起訴書犯罪事實一(一)所記載信音公司等51位投資人接觸過，我會去跟客戶說
    我們公司看好哪些公司。(請見原審卷一第79頁至第79頁反面)
●吳德賢稱係伯明翰公司代操帳戶。(請見本院卷五第182頁，吳德賢刑事答辯三狀) </t>
    <phoneticPr fontId="2" type="noConversion"/>
  </si>
  <si>
    <t xml:space="preserve">●陳重榮姪女陳怡蒨：「陳重榮(陳怡蒨叔叔)比較早給伯明翰代操，操作得不錯，才介紹我父親陳重叡參加，委託額
   度3000萬元，最後他因病過世，過世時也跟伯明翰公司解約，同時我檢視他的帳戶，某些股票甚至虧到70%，但實際
   虧損我不知道。」、「伯明翰有來跟我們要委託書，如果當時我們有找到的話，就有提供給他們。」(請見調查局卷
   證據一：筆錄卷第242頁至第243頁)     
●陳重榮姪女陳怡蒨：「我知道叔叔和爸爸在95、96年買信音的股票，這些都是伯明翰公司下單的。」、「伯明翰公
    司買信音公司股票蠻久的，比重不小，信音後來是賠錢的。」 (請見100偵7486卷二第73頁至第76頁)
●吳德賢稱係陳重榮個人使用，原審似己認定係陳重榮個人使用。(請見本院卷五第182頁反面，吳德賢刑事答辯三狀)  </t>
    <phoneticPr fontId="2" type="noConversion"/>
  </si>
  <si>
    <t>●本院傳喚未到。
●復華證券台北分公司營業員闕美玲稱：「 ...伯明翰的客戶有練惠美、王興中、何明龍、鄧木火、陳榮東、李光輝
    這些都是伯明翰公司的代操客戶。」、「係徐桂森下單，撥伯明翰公司的電話號碼28712728聯繫。」等語(請見原
    審卷四第8頁反面至第9頁)
●徐桂森稱自96/1/5開始提供伯明翰公司使用，至96年底即結束。(請見本院卷五第176頁，徐桂森及吳昌恆105/9/29刑
    事陳報狀)                                                                                                                                                                                                                                                                      ●吳德賢稱係伯明翰公司代操帳戶。(請見本院卷五第182頁，吳德賢刑事答辯三狀)   
●周仕昌稱除了邱議瑩及何明龍外，和起訴書犯罪事實一(一)所記載信音公司等51位投資人接觸過，我會去跟客戶說
    我們公司看好哪些公司。(請見原審卷一第79頁至第79頁反面)
●左列帳戶自96年1月8日始有信音股票交易記錄，並非吳德賢等人高買低賣影響信音股票價格期間。</t>
    <phoneticPr fontId="2" type="noConversion"/>
  </si>
  <si>
    <t>●陳重榮姪女陳怡蒨：「陳重榮(陳怡蒨叔叔)比較早給伯明翰代操，操作得不錯，才介紹我父親，委託額度3000萬元，
   提供我父親在倍利證券東門公分司帳戶供其代操，伯明翰公司有交易時，營業員楊貽婷會在收盤後傳真當日庫存表，
    我們才去入交割款，印象中給伯明翰代操有三年左右，約在95年至97年間，但在97年間，伯明翰代操虧損約500萬元，
    我們他們怎麼處理，他們同意免手續費繼續代操，最後有回本，我們就結束。」、「伯明翰公司代操佣金只有口頭約
    定，沒有約定書面，獲利的15%當作佣金，支付方式是將款項從陳重叡的帳戶匯到伯明翰公司銀行帳戶，印象中只付
    了一次，匯了100多萬元。」、「95年3月至96年1月陳重叡倍利證券東門分公司帳戶買賣信音公司股票都是伯明翰公司
    人員下單的」、「伯明翰有來跟我們要委託書，如果當時我們有找到的話，就有提供給他們。」(請見調查局卷證據一
   ：筆錄卷第242頁至第243頁)     
●陳重榮姪女陳怡蒨稱：「吳德賢、周仕昌、吳昇恆我認識，他們是我叔叔陳重榮介紹的朋友，我叔叔覺得他們操作的
    不錯，介紹我爸爸投資。」、「委託代操佣金是獲利的15%。」、「我們全權委託，伯明翰下單不會通知我們，每次
    收盤時公司會傳真交易明細給我們。」、「我知道叔叔和爸爸在95、96年買信音的股票，這些都是伯明翰公司下單的
    。」、「伯明翰公司買信音公司股票蠻久的，比重不小，信音後來是賠錢的。」(請見100偵7486卷二第73頁至第76頁)
●徐桂森稱我可以確認的客戶有：...陳重叡...。(請見原審卷一第79頁至第79頁反面) 
●吳昇恆稱我知道鄭許炭、王慈華、 林定河、黃徐瓊英、陳重榮、陳重叡等客戶。(請見原審卷一79頁反面)    
●周仕昌稱除了邱議瑩及何明龍外，和起訴書犯罪事實一(一)所記載信音公司等51位投資人接觸過，我會去跟客戶說我
    們公司看好哪些公司。(請見原審卷一第79頁至第79頁反面)
●吳德賢稱係伯明翰公司代操帳戶。(請見本院卷五第182頁反面，吳德賢刑事答辯三狀)  
●左列帳戶自96年1月25日始有信音股票交易記錄，並非吳德賢等人高買低賣影響信音股票價格期間。</t>
    <phoneticPr fontId="2" type="noConversion"/>
  </si>
  <si>
    <t xml:space="preserve">●大眾新竹帳戶是委託伯明翰的人員操作的。(請見調查局卷證據一：筆錄卷第244頁至第246頁)     </t>
    <phoneticPr fontId="2" type="noConversion"/>
  </si>
  <si>
    <t>●大眾新竹營業員邱玉麟介紹伯明翰的羅世明給我認識，2人均表示伯明翰代操績效很好，大約在95年12月29日我與
    邱玉麟簽立合約，以1年為1期提供大眾新竹帳戶，並簽訂帳戶受任人為徐桂森，下單我事先不知道。代操金額最
    高為3000萬元，並約定若帳戶價值超過3150萬元，超過部分一半都是歸邱玉麟所有，但實際上沒有賺這麼多，所以
    我沒有付過費用給邱玉麟或伯明翰公司，最終計算是虧損，我與邱玉麟協商後，他願意賠償我1100萬元的損失。9
    5年3月至96年1月，大眾新竹帳戶是委託伯明翰的人員操作的。(請見調查局卷證據一：筆錄卷第244頁至第246頁)     
●徐桂森稱我可以確認的客戶有：...鮑揚波...。(請見原審卷一第79頁至第79頁反面) 
●周仕昌稱除了邱議瑩及何明龍外，和起訴書犯罪事實一(一)所記載信音公司等51位投資人接觸過，我會去跟客戶說
    我們公司看好哪些公司。(請見原審卷一第79頁至第79頁反面)   
●吳德賢稱係伯明翰公司代操帳戶。(請見本院卷五第182頁反面，吳德賢刑事答辯三狀) 
●查鮑揚波係95年12月29日將大眾新竹帳戶委託，並簽訂帳戶受任人為徐桂森，惟95年12月30日至96年1月1日均為休                                                                                                
    市日(請見本院卷八第9頁)，故函詢期間僅96年1月2日至96年1月3日。</t>
    <phoneticPr fontId="2" type="noConversion"/>
  </si>
  <si>
    <t xml:space="preserve">●統一的帳戶是我自己下單買賣股票，買信音是買來除權，因為統一的營業員業績不好，所以我才想用統一證券帳戶
   買信音股票，給他作業績。(請見原審卷五第143頁至第145頁)
●吳德賢稱係鄭許炭個人使用。(請見本院卷五第182頁反面，吳德賢刑事答辯三狀) </t>
    <phoneticPr fontId="2" type="noConversion"/>
  </si>
  <si>
    <t xml:space="preserve">●大眾新竹帳戶是委託伯明翰的人員操作的。(請見調查局卷證據一：筆錄卷第244頁至第246頁)     
●吳德賢稱係鮑揚波個人使用，原審己認定係鮑揚波個人使用。(請見本院卷五第182頁反面，吳德賢刑事答辯三狀) </t>
    <phoneticPr fontId="2" type="noConversion"/>
  </si>
  <si>
    <t xml:space="preserve">●吳德賢稱係黃徐瓊英個人使用。(請見本院卷五第182頁反面，吳德賢刑事答辯三狀) </t>
    <phoneticPr fontId="2" type="noConversion"/>
  </si>
  <si>
    <t xml:space="preserve">●黃徐瓊英女兒黃齡儀：「95年3、4月間，我母親黃徐瓊英經由德信證券營業員陳秀紅的介紹，認識伯明翰公司周仕昌
   ，提供800萬元委由周仕昌代操，我印象中獲利的2成當作佣金，當時有簽委託下單買賣授權書，授權伯明翰公司的吳
    昇恆及徐桂森在德信證券的證券帳戶下單買賣股票，有交易時，陳秀紅會向黃徐瓊英回報交易狀況。」(請見調查局
    卷證據一：筆錄卷第279頁至第287頁)   
●徐桂森稱我可以確認的客戶有：...黃徐瓊英。(請見原審卷一第79頁至第79頁反面) 
●吳昇恆稱知道鄭許炭、王慈華、 林定河、黃徐瓊英、陳重榮、陳重叡等客戶。(請見原審卷一79頁反面)    
●周仕昌稱除了邱議瑩及何明龍外，和起訴書犯罪事實一(一)所記載信音公司等51位投資人接觸過，我會去跟客戶說我
    們公司看好哪些公司。(請見原審卷一第79頁至第79頁反面)
●吳德賢稱係伯明翰公司代操帳戶。(請見本院卷五第182頁反面，吳德賢刑事答辯三狀)   
</t>
    <phoneticPr fontId="2" type="noConversion"/>
  </si>
  <si>
    <t xml:space="preserve">●我有委託伯明翰公司代為操作股票，有代操費用，但太久了己不記得，元大南京是伯明翰公司直接下單，中間有賺
    有賠，只就信音的話，大致是虧損的是沒有錯。(請見本院卷七第161頁至第163頁)
●徐桂森稱我可以確認的客戶有：...王慈華...(請見原審卷一第79頁至第79頁反面) 
●吳昇恆稱知道鄭許炭、王慈華、 林定河、黃徐瓊英、陳重榮、陳重叡等客戶。(請見原審卷一79頁反面)    
●周仕昌稱除了邱議瑩及何明龍外，和起訴書犯罪事實一(一)所記載信音公司等51位投資人接觸過，我會去跟客戶說我
    們公司看好哪些公司。(請見原審卷一第79頁至第79頁反面)
●吳德賢稱係王慈華個人使用。(請見本院卷五第182頁反面，吳德賢刑事答辯三狀) </t>
    <phoneticPr fontId="2" type="noConversion"/>
  </si>
  <si>
    <t xml:space="preserve">●華南永昌是我自己下單的，沒有詢問過伯明翰公司任何人。(請見本院卷七第161頁至第163頁)
●徐桂森稱非伯明翰下單帳戶，係客戶自行使用。(請見本院卷五第176頁，徐桂森及吳昌恆105/9/29刑事陳報狀)                                                         ●吳德賢稱係王慈華個人使用。(請見本院卷五第182頁反面，吳德賢刑事答辯三狀) </t>
    <phoneticPr fontId="2" type="noConversion"/>
  </si>
  <si>
    <t>●本院傳喚未到。
●周仕昌稱除了邱議瑩及何明龍外，和起訴書犯罪事實一(一)所記載信音公司等51位投資人接觸過，我會去跟客戶說
    我們 公司看好哪些公司。(請見原審卷一第79頁至第79頁反面)
●吳德賢稱係伯明翰公司代操帳戶。(請見本院卷五第182頁反面，吳德賢刑事答辯三狀) 
● 另扣押物編號35：吳昌恒隨身碟目錄、路徑\客戶檔案 022008檔案目錄及內含OLD頁面工作表、010207頁面工
       作表、011907頁面工作表及061307等頁面工作表之螢幕擷取畫面及完整工作表頁面列印資料均顯示：
    「"葉民先"、電話欄列示"0910-279-376"及傳真-EMAIL欄列示"02-2731-3348  ufpa4560@ms5.hinet.net"及"大華-林路芬
      02-25123432(速撥107)   02-25019288(速撥108)"」等字樣，故葉民先應係伯明翰公司於代操客戶帳戶之一。(請見本院
      卷八第209頁至第217頁）</t>
    <phoneticPr fontId="2" type="noConversion"/>
  </si>
  <si>
    <t xml:space="preserve">●我個人使用。(本院卷七第86頁反面)
●徐桂森稱係周仕昌個人使用。(請見本院卷五第176頁，徐桂森及吳昌恆105/9/29刑事陳報狀)                                                                    ●吳德賢稱係周仕昌個人使用。(請見本院卷五第183頁，吳德賢刑事答辯三狀) </t>
    <phoneticPr fontId="2" type="noConversion"/>
  </si>
  <si>
    <t xml:space="preserve">●我個人使用。(本院卷七第86頁反面)
●吳德賢稱係周仕昌個人使用。(請見本院卷五第183頁，吳德賢刑事答辯三狀) </t>
    <phoneticPr fontId="2" type="noConversion"/>
  </si>
  <si>
    <t xml:space="preserve">●復華台北是伯明翰公司之oint Account帳戶。(本院卷七第86頁反面)
●吳德賢稱係伯明翰公司Joint Account帳戶。(請見本院卷五第182頁反面，吳德賢刑事答辯三狀)   </t>
    <phoneticPr fontId="2" type="noConversion"/>
  </si>
  <si>
    <t xml:space="preserve">●徐桂森稱係闕逸祥個人使用。(請見本院卷五第176頁，徐桂森及吳昌恆105/9/29刑事陳報狀)                                                         
●吳德賢稱係闕逸祥個人使用。(請見本院卷五第183頁，吳德賢刑事答辯三狀)   </t>
    <phoneticPr fontId="2" type="noConversion"/>
  </si>
  <si>
    <t xml:space="preserve">●(提示：起訴書附表編號1-41至1-45帳戶資料)(問：以下除了你的大華帳戶是自己使用外，其他都是伯明翰公司的
     Joint Account帳戶?)是，沒有意見。(請見本院卷七第86頁反面至第87頁)
●復華證券台北分公司營業員闕美玲稱：「(問：闕逸祥、闕壯棋、陳柔均、闕美惠、闕逸芃都是伯明翰公司 的客
    戶嗎？) 都不是，但是是闕逸祥把這五個帳戶借給徐桂森他們公司使用。」、「下單的人是徐桂森」等語(請見原
    審卷四第9頁)  
●徐桂森稱：「 (問：上次開庭闕逸祥提到，他提供的帳戶都是你們公司在使用？) 是。 (問： 那幾個帳戶下單的資
    料是你們公司下單的資料嗎？) 是。(請見原審卷四第94頁)  
●吳德賢稱係伯明翰公司Joint Account帳戶。(請見本院卷五第183頁，吳德賢刑事答辯三狀)   </t>
    <phoneticPr fontId="2" type="noConversion"/>
  </si>
  <si>
    <t xml:space="preserve">●(提示：起訴書附表編號1-41至1-45帳戶資料)(問：以下除了你的大華帳戶是自己使用外，其他都是伯明翰公司的
     Joint Account帳戶?)是，沒有意見。(請見本院卷七第86頁反面至第87頁)
●復華證券台北分公司營業員闕美玲稱：「(問：闕逸祥、闕壯棋、陳柔均、闕美惠、闕逸芃都是伯明翰公司 的客
    戶嗎？) 都不是，但是是闕逸祥把這五個帳戶借給徐桂森他們公司使用。」、「下單的人是徐桂森」等語(請見原
    審卷四第9頁)  
●徐桂森稱：「 (問：上次開庭闕逸祥提到，他提供的帳戶都是你們公司在使用？) 是。 (問： 那幾個帳戶下單的資
    料是你們公司下單的資料嗎？) 是。(請見原審卷四第94頁)  
●吳德賢稱係伯明翰公司Joint Account帳戶。(請見本院卷五第183頁，吳德賢刑事答辯三狀)   </t>
    <phoneticPr fontId="2" type="noConversion"/>
  </si>
  <si>
    <t xml:space="preserve">●張陳惠貞子張念祖稱：「 張陳惠貞是我的母親，因為我在證券業一直都是使用我母親 的帳戶，也是都是我在
    操作，裡面的資金是家裡的資金。」、「(問： 資金是你個人還是你母親的？) 有部分是我個人的，有部分是
    我母親想要投資的。」、「(問： 你是否認識伯明翰公司的人嗎？) 周仕昌。」、「(問：  與伯明翰公司有無
    任何業務往來？)  沒有。」、「不認識吳德賢。」、「(問：在95-97年間你怎麼會想買信音公司的股票？) 因
    為信音公司在那1 、2 年基本面不錯，市場上有他們公司的訊息我覺得不錯，因為在這個市場裡面本來就會
     對公司做分析及研判，我在那個時間點覺得這間公司有發展的潛力。」、「(問： 95-96年間你有無聽過周仕
     昌說過信音公司的股票嗎？) 有，他說這間公司的基本面不錯，營收獲利都有成長。因為周仕昌我認識他的
     時候他對金融產業不瞭解，所以當時我只有聽聽。只是市場上有相關訊息，我才會買。」、「(問： 周仕昌
    有向你提到建議的價格或買進區間嗎？) 沒有，而且我也不可能聽他的。」、「(問：（提示調查卷一筆錄第
     148 頁反面並告以要旨）倒數第二個問題，調查局問你：「張陳惠貞證券帳戶買賣股票的投資判 斷是誰決定
     的？」你回答：「是我決定的」。是否屬實？) 這是事實。」、「(問： 你買賣信音公司股票跟伯明翰沒有關
    係？) 沒有。」等語。(請見原審卷三第145頁至第157頁反面)
●吳德賢稱係張念祖個人使用。(請見本院卷五第183頁，吳德賢刑事答辯三狀)   </t>
    <phoneticPr fontId="2" type="noConversion"/>
  </si>
  <si>
    <t>●有找吳德賢使用德信帳戶代操股票，期間沒有很長，有一些是自己買賣，吳德賢會問我，幫我買好不好，我就說好
    ，他就幫我下單。如果有賺錢，就會包一個紅包給他。(請見原審卷五第143頁至第145頁)
●德信營業員陳秀紅稱：「鄭許炭德信證券帳戶本人有下單，95年1月23日有簽授權書授權徐桂森下單，95年11月24日
   簽授權書變更授權吳昇恆下單，2人都是在簽立授權書後才開始下單，吳昇恆開始下單後，徐桂森就沒有下過單了。
   2人都是電話下單，價錢及數量都是他們決定。鄭許炭、徐桂森及吳昇恆都有下單信音公司股票，徐桂森及吳昇恆交
   易比例約佔7到8成，鄭許炭約佔 2至3成，如果是鄭許炭下單，我會向她回報，如果是徐桂森或吳昇恆下單，我除了
   向其2人回報，還有打電話向鄭許炭回報」。(請見調查局卷證據一：筆錄卷第161頁至第162頁)     
●徐桂森稱我可以確認的客戶有：...鄭許炭。(請見原審卷一第79頁至第79頁反面) 
●吳德賢稱係伯明翰公司代操帳戶。(請見本院卷五第182頁反面，吳德賢刑事答辯三狀)   
●吳昇恆稱知道鄭許炭、王慈華、 林定河、黃徐瓊英、陳重榮、陳重叡等客戶。(請見原審卷一79頁反面)    
●周仕昌稱除了邱議瑩及何明龍外，和起訴書犯罪事實一(一)所記載信音公司等51位投資人接觸過，我會去跟客戶說
    我們公司看好哪些公司。(請見原審卷一第79頁至第79頁反面)</t>
    <phoneticPr fontId="2" type="noConversion"/>
  </si>
  <si>
    <t xml:space="preserve">●我自己買賣信音公司股票的證券帳戶係富邦證券新竹分公司。…我也跟甘信男明確劃分富邦證券帳戶內的資金
    及股票都是我個人的...。(請見調查局卷證據一：筆錄卷第192頁至第194頁)    
●甘信男稱非其使用帳戶。(請見本院卷五第107頁，甘信男105/9/6刑事陳報狀)   </t>
    <phoneticPr fontId="2" type="noConversion"/>
  </si>
  <si>
    <t>●(問：土銀湖口、日盛竹北、華南永昌這三個證券帳戶都是你自己在使用的嗎?)是。(請見原審卷六第3頁反面)</t>
    <phoneticPr fontId="2" type="noConversion"/>
  </si>
  <si>
    <t>●(問：土銀湖口、日盛竹北、華南永昌這三個證券帳戶都是你自己在使用的嗎?)是。(請見原審卷六第3頁反面)</t>
    <phoneticPr fontId="2" type="noConversion"/>
  </si>
  <si>
    <t xml:space="preserve">●(問：土銀湖口、日盛竹北、華南永昌這三個證券帳戶都是你自己在使用的嗎?)是。(請見原審卷六第3頁反面)
●甘正男稱非其使用帳戶。(請見本院卷五第107頁，甘信男105/9/6刑事陳報狀)   </t>
    <phoneticPr fontId="2" type="noConversion"/>
  </si>
  <si>
    <t>●甘信男稱有使用甘正男及甘偉人大華證券新竹分公司的帳戶，其餘朱國雲、何增光、張錦湚、廖瑞瑛也是我
    使用的。(請見原審卷一第83頁)</t>
  </si>
  <si>
    <t xml:space="preserve">●我有在元大新竹東門分公司及凱基(中信)開立證券帳戶，都不是我自己在使用，都是甘信男在使用，買賣什
    麼股票完全不清楚。甘信男稱：「…這兩個帳戶都是我在下單...。」(請見原審卷六第6頁至第7頁)
●甘信男稱有使用甘正男及甘偉人大華證券新竹分公司的帳戶，其餘朱國雲、何增光、張錦湚、廖瑞瑛也是我
     使用的。(請見原審卷一第83頁)
●甘正男稱其有使用該帳戶。(請見本院卷五第107頁，甘信男105/9/6刑事陳報狀)   </t>
  </si>
  <si>
    <t>●我有在元大新竹東門分公司及凱基(中信)開立證券帳戶，都不是我自己在使用，都是甘信男在使用，買賣什
    麼股票完全不清楚。甘信男稱：「…這兩個帳戶都是我在下單...。」(請見原審卷六第6頁至第7頁)
●甘信男稱有使用甘正男及甘偉人大華證券新竹分公司的帳戶，其餘朱國雲、何增光、張錦湚、廖瑞瑛也是我
     使用的。(請見原審卷一第83頁)</t>
  </si>
  <si>
    <t>●甘信男稱有使用甘正男及甘偉人大華證券新竹分公司的帳戶，其餘朱國雲、何增光、張錦湚、廖瑞瑛也是我
    使用的。(請見原審卷一第83頁)</t>
    <phoneticPr fontId="2" type="noConversion"/>
  </si>
  <si>
    <t>●甘正男稱其有使用該帳戶。(請見本院卷五108，甘信男105/9/6刑事陳報狀)   
●甘信男稱有使用甘正男及甘偉人大華證券新竹分公司的帳戶，其餘朱國雲、何增光、張錦湚、廖瑞瑛也是我使用
    的。(請見原審卷一第83頁)</t>
    <phoneticPr fontId="2" type="noConversion"/>
  </si>
  <si>
    <t xml:space="preserve">●甘信男稱有使用甘正男及甘偉人大華證券新竹分公司的帳戶，其餘朱國雲、何增光、張錦湚、廖瑞瑛也是我使用
    的。(請見原審卷一第83頁)
●甘正男稱大華合併至凱基，故與大華係同一帳號。(請見本院卷五108、135，甘信男105/9/6刑事陳報狀)   </t>
    <phoneticPr fontId="2" type="noConversion"/>
  </si>
  <si>
    <t>●凱基(中信)證券帳戶借給甘信男使用，自己沒有下單，也不清楚買賣哪些股票。(請見原審卷六第7頁至第8頁)
●甘信男稱有使用甘正男及甘偉人大華證券新竹分公司的帳戶，其餘朱國雲、何增光、張錦湚、廖瑞瑛也是我
     使用的。(請見原審卷一第83頁)
●甘信男稱我有使用何增光的凱基565C71990帳戶。(請見原審卷六第8頁)</t>
    <phoneticPr fontId="2" type="noConversion"/>
  </si>
  <si>
    <t>●甘信男稱：「振群投資帳戶不是我在使用，股票買賣跟我沒有關係，只有一次我委託振群投資把張錦湚手上
   信音公司股票買過來。」、「(問：也就是在95年10月13日振群投資大華證券帳戶及張錦湚的大華證券帳戶有多
   筆相對成交，是否就是你說的情形?)是。一買一賣。」、「是張錦湚的股票全部要轉到振群公司，因為振群公司
   要擔任監察人所以要增加基本的持股，所以把我的股票轉給振群公司。」等語。(請見原審卷六第8頁至第9頁)</t>
    <phoneticPr fontId="2" type="noConversion"/>
  </si>
  <si>
    <t>3.</t>
    <phoneticPr fontId="2" type="noConversion"/>
  </si>
  <si>
    <t>(1)買賣量差若為 " 0 "，即買進及賣出信音股票股數相等，故買賣價差即為損益。</t>
    <phoneticPr fontId="2" type="noConversion"/>
  </si>
  <si>
    <t>否</t>
    <phoneticPr fontId="2" type="noConversion"/>
  </si>
  <si>
    <t>成交賣量
(仟股)             B</t>
    <phoneticPr fontId="2" type="noConversion"/>
  </si>
  <si>
    <t>成交買量
(仟股)  
 A</t>
    <phoneticPr fontId="2" type="noConversion"/>
  </si>
  <si>
    <t>庫存平均                  每股成本   
 G=-F/E/1000</t>
    <phoneticPr fontId="2" type="noConversion"/>
  </si>
  <si>
    <t>成交賣價 
(新台幣元) 
  D</t>
    <phoneticPr fontId="2" type="noConversion"/>
  </si>
  <si>
    <t>成交買價
(新台幣元)            C</t>
    <phoneticPr fontId="2" type="noConversion"/>
  </si>
  <si>
    <t>被告吳德賢等人使用之38人共53
證   券   帳   戶</t>
    <phoneticPr fontId="2" type="noConversion"/>
  </si>
  <si>
    <t xml:space="preserve">●我只有把寶來天母分行一個帳戶給周仕昌代操，沒有其他帳戶了。(請見100偵7486卷二第59頁至第63頁)
●徐桂森稱約自95-96年提供伯明翰公司使用，至96年底即結束。(請見本院卷五第176頁，徐桂森及吳昌恆105/9/29刑事
    陳報狀)                                                                                                                                                                                                                                     
●吳德賢稱係李龍圖個人使用。(請見本院卷五第182頁反面，吳德賢刑事答辯三狀) </t>
    <phoneticPr fontId="2" type="noConversion"/>
  </si>
  <si>
    <t xml:space="preserve">●95年4月15日左右我提供寶來天母給周仕昌代操，當時的營業員是劉秀君，委託額度500萬元，由伯明翰的人下單，
    每個月都是周仕昌來跟我說損益狀況，獲利的20%需給伯明翰公司，我一般都是交給周仕昌，帳上有獲利的話，每3
    個結一次帳，前後給了伯明翰公司代操佣金50萬元，95年4月15日左右至96年8月15日左右這一年寶來天母分公司的帳
    戶內買賣信音公司股票，皆為伯明翰喊盤下單，下單前不會告知我。(請見調查局卷證據一：筆錄卷第256頁至第258
    頁)     
●我在調查局卷說代操期間是95年4月15日左右至96年8月15日左右實在，我提供500萬左右及寶來天母分公司的帳戶供周
    仕昌代操，這一年多都是讓周仕昌決定下單選股，該帳戶的存摺及印章我自行保管。(請見100偵7486卷二第59頁至第63
    頁)
●請周仕昌代操，存摺印章都在我這裡，代操賺了200萬，我給他50萬。(請見原審卷三第29頁至第38頁)
●周仕昌稱除了邱議瑩及何明龍外，和起訴書犯罪事實一(一)所記載信音公司等51位投資人接觸過，我會去跟客戶說我
    們公司看好哪些公司。(請見原審卷一第79頁至第79頁反面)
●吳德賢稱係李龍圖個人使用。(請見本院卷五第182頁反面，吳德賢刑事答辯三狀) </t>
    <phoneticPr fontId="2" type="noConversion"/>
  </si>
  <si>
    <r>
      <t>(2)買賣量差若</t>
    </r>
    <r>
      <rPr>
        <b/>
        <u/>
        <sz val="12"/>
        <rFont val="新細明體"/>
        <family val="1"/>
        <charset val="136"/>
      </rPr>
      <t>無</t>
    </r>
    <r>
      <rPr>
        <u/>
        <sz val="12"/>
        <rFont val="新細明體"/>
        <family val="1"/>
        <charset val="136"/>
      </rPr>
      <t xml:space="preserve">  ( )</t>
    </r>
    <r>
      <rPr>
        <sz val="12"/>
        <rFont val="新細明體"/>
        <family val="1"/>
        <charset val="136"/>
      </rPr>
      <t>，為正值，即表示有庫存信音公司股票，請參考庫存平均成本，伯明翰部分客戶庫存成本高於吳德賢等人。</t>
    </r>
    <phoneticPr fontId="2" type="noConversion"/>
  </si>
  <si>
    <t>(4) 庫存平均每股成本若為負數，即表示此帳戶成交賣價己完全收回成本，買賣價差即為該帳戶出售信音公司股票之己實現利益，買賣量差即為該帳戶無成本之庫存信音公司
    股數。</t>
    <phoneticPr fontId="2" type="noConversion"/>
  </si>
  <si>
    <t>註：1.</t>
    <phoneticPr fontId="2" type="noConversion"/>
  </si>
  <si>
    <t>本附表係依據財團法人中華民國櫃檯買賣中心102年9月4日證櫃交字第1020021888號函之委託成交對應資料(見原審卷OTC 102年9月4日函送委託成交對應資料卷一至四)，
按起訴書附表列示帳戶名稱依序歸納其所屬券商代號、帳號、開始交易日期，並統計其於95年1月1日至96年6月30日間買賣信音公司股票之成交買量、成交賣量、成交買價、
成交賣價等交易資料。(統計資料並未減除買賣交易產生之證券交易稅、手續費、融資利息及融券費用等資料)</t>
    <phoneticPr fontId="2" type="noConversion"/>
  </si>
  <si>
    <t xml:space="preserve">●95年、96年間或更早，…，與徐桂森約定使用我在元大證券敦化南路上分公司的帳戶，最高額度是3000萬元，...，
    伯明翰公司有交易時才會去入交割款，我都可以在電腦上看到這些交易，當初是約定每季結算一次，他們可以拿
    獲利的20%，不過因為一開始並沒有獲利，所以並沒有如期在每季結算，有時是9個月，有時半年才結算。自94年
    、95年開始，期間有結算兩次，有給佣金，印象中有給現金，也有用匯款匯到個人的帳戶，...一直到97年金融風暴
     ...，我們就停止了。營業員有換過2個，後來是闕美玲。委託伯明翰代操係口頭約定。結算時，徐桂森拿他們記的
    帳來跟我對帳。徐桂森有來跟我要委託書，我有給他。在股價高點時我問徐桂森這樣應該夠了，滿足了吧，但徐
    桂森信誓旦旦表示還會再上，沒有出脫。(請見調查局卷證據一：筆錄卷第252頁至第253頁)                                                                                                                                                                                                                                 ●一開始我認識的是徐桂森，後來是周仕昌，...，我是委託代操，...，委託期間是從買信音股票開始，但詳細我忘了
   ，委託期間約有一年多。委託代操需付獲利的20%，委託代操的帳戶為復華證券台北分公司。元大的帳號買賣信音
    股票都是伯明翰下單決定的，但我都會知道。 (請見100偵7486卷二第65頁至第72頁)
●平常有在聯繫的是周仕昌，吳德賢我只知道他是公司老闆，徐桂森我認識。我在調查局卷說有人操盤很厲害，那
    個人就是徐桂森。代操是由伯明翰下單，股票也是在我們名下。(請見原審卷三第38頁至第43頁)
●復華證券台北分公司營業員闕美玲稱：「 ...伯明翰的客戶有練惠美、王興中、何明龍、鄧木火、陳榮東、李光輝
    這些都是伯明翰公司的代操客戶。」、「係徐桂森下單，撥伯明翰公司的電話號碼28712728聯繫。」等語(請見原
    審卷四第8頁反面至第9頁)
●徐桂森稱自94/12/26開始提供伯明翰公司使用。(請見本院卷五第176頁，徐桂森及吳昌恆105/9/29刑事陳報狀)
●吳德賢稱係伯明翰公司代操帳戶。(請見本院卷五第182頁，吳德賢刑事答辯三狀)       
          </t>
    <phoneticPr fontId="2" type="noConversion"/>
  </si>
  <si>
    <t>是
僅使用
96/1/1~
96/1/3</t>
    <phoneticPr fontId="2" type="noConversion"/>
  </si>
  <si>
    <t xml:space="preserve">●本院檢視李彩鳳大華證券交割使用世華銀行永和分行證券戶活儲存摺，存款帳號009-55-032559-1，
     (扣押物編號：1-2 扣押物名稱：存摺)存提記錄，發現：
      (1) 該帳戶平常均為交割股款使用，偶有利息及轉帳存入與支出，自95年4月份起可見由吳德賢可掌控李彩鳳
           之統一南京證券戶之交割銀行(即國泰世華銀行復興分行018-55-439138-5)帳戶(請見扣押物編號：1-2 扣押物
          名稱： 存摺)，電子轉出以下金額至李彩鳳大華證券交割使用世華銀行永和分行證券戶活儲存摺，存款帳號
          009-55-032559-1：
           (A)95年4月20日金額100萬    (B)95年6月5日金額200萬   (C)95年6月6日電子轉入100萬           以上合計400萬，
                ，且雙方帳戶可相互勾稽確認。
       (2)另查大華證券帳戶，券商代號5720，帳號6325598(扣押物編號：1-3 扣押物名稱：存摺)，該帳戶自95年10月
            3日開始賣出(之前僅有買入未曾賣出)信音公司股票70張(即仟股，下同)、95年10月18日賣出55張、96年1月16
            日賣出50張、96年1月18日賣出400張、96年1月22日賣出120張、96年3月8日賣出88張、96年3月9日賣出10張、
            96年3月13日賣出10張、96年3月15日賣出102張，自95年10月18日開始賣出後，截至96年3月15日己賣出905張
           ，中間雖有買回300餘張，仍是賣出量大於買回量，而大華證券交割使用世華銀行永和分行證券戶活儲存摺，
            存款帳號009-55-032559-1 (扣押物編號：1-2 扣押物名稱：存摺)，自存摺可檢視最早日期91/9/19至95/10/29
            均未曾轉出款項至吳德賢私人帳戶，亦開始轉出予吳德賢明細如下：
            (A)95年10月30日電子轉出吳德賢100萬   (B)96年2月13日電子轉出吳德賢100萬
            (C)96年3月5日電子轉出吳德賢200萬        (D)96年3月22日電子轉出吳德賢150萬
            (E)96年3月29日電子轉出吳德賢200萬      (F)96年7月13日電子轉出吳德賢200萬
            (G)96年8月13日電子轉出吳德賢200萬      (H)96年8月14日電子轉出吳德賢300萬
            (I) 96年9月26日電子轉出吳德賢300萬      (J) 96年9月28日電子轉出吳德賢300萬
            (K) 96年11月1日電子轉出吳德賢300萬     以上合計2350萬
   </t>
    <phoneticPr fontId="2" type="noConversion"/>
  </si>
  <si>
    <t xml:space="preserve">●卷內無本人供述，本院傳喚證人未到 (80多歲)。
●周仕昌稱除了邱議瑩及何明龍外，和起訴書犯罪事實一(一)所記載信音公司等51位投資人接觸過，我會去跟客戶
    說我們公司看好哪些公司。(請見原審卷一第79頁至第79頁反面)
●「 (問徐桂森：扣押物編號24p19 中，有一份收據，收到李月裡女士款項 230 萬3300元，為何如此？」 此為李月
      裡之代操酬勞。(請見原審卷三第141頁反面)
●吳德賢稱係客戶個人使用(受任人：陳威良)。(請見本院卷五第181頁，吳德賢刑事答辯三狀) 
● 另扣押物編號35：吳昌恒隨身碟目錄、路徑\客戶檔案 022008檔案目錄及內含OLD頁面工作表、010207頁面工
       作表、011907頁面工作表及061307等頁面工作表之螢幕擷取畫面及完整工作表頁面列印資料均顯示：
    「"李月裡"、電話欄列示"0937-852-149  019-86-13901124163"、傳真-EMAIL欄列示"lina_lee_7006@yahoo.com.tw   
       fax:2871-9286(設定3)"及"群益天母-陳玲妃 、02-28764603(速撥104)"」等字樣，顯示高李月裡群益天母帳戶確係
      伯明翰公司代操客戶帳戶之一。（請見本院卷八第209頁至第217頁）
●群益天母營業員陳玲妃亦係林宗堯掌控之閻淑慧群益天母帳戶之營業員。(請見99警聲搜1137 卷第181頁至第185頁)
</t>
    <phoneticPr fontId="2" type="noConversion"/>
  </si>
  <si>
    <t>●另扣押物編號35：吳昌恒隨身碟目錄及路徑\2009\1月\ 20090105檔案目錄...鄧醫師(即鄧木火)由伯明翰公司製作之
    交易日報明細表（請見本院卷八第207頁至第207頁反面），該資料於"二、庫存己賣出"項下列示6月23日賣出信
   音12仟股及於 6月26日賣出信音25仟股，對照鄧木火於95/1/1~96/6/30買賣信音公司交易明細(該明細係依據財
    團法 人中華民國櫃檯買賣中心102年9月4日證櫃交字第1020021888號函之委託成交對應資料，請見原審卷OTC
    102年9月4日函送委託成交對應資料卷一至四)，鄧木火帳戶亦於96年6月23日賣出信音12仟股(委賣編號20104-2、
    20130-2、20144-2、20162-2及20176-2)及於 6月26日賣出信音25仟股(委賣編號20136-2、20148-2)，並經計算平均賣
    價亦相符， 顯示由伯明翰公司製作為提供代操客戶鄧木火之交易日報明細表中所列示6月23日賣出信音12仟股
    及於 6月26日賣出信音25仟股，係指96年6月23日及6月26日賣出，而買進信音股票以供賣出之日期自應早於賣
    出日期，故並非如吳德賢所述自96年10月始開始幫鄧木火代操。</t>
    <phoneticPr fontId="2" type="noConversion"/>
  </si>
  <si>
    <t>●甘信男陳報稱大華合併至凱基，故與大華係同一帳號。(請見本院卷五第107頁、135，甘信男105/9/6刑事陳報狀)   
●甘信男稱有使用甘正男及甘偉人大華證券新竹分公司的帳戶，其餘朱國雲、何增光、張錦湚、廖瑞瑛也是我
     使用的。(請見原審卷一第83頁)</t>
    <phoneticPr fontId="2" type="noConversion"/>
  </si>
  <si>
    <t>附表 一：被告吳德賢等人於95年1月1日至96年6月30日下單信音公司之證券帳戶明細資料：</t>
    <phoneticPr fontId="2" type="noConversion"/>
  </si>
  <si>
    <t>(3)買賣量差若為  ( )，為負值，即表示賣出大於買入信音公司股票，差異可能為借券或移轉等情形，損益暫時無法判斷。</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</si>
</sst>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1" formatCode="_-* #,##0_-;\-* #,##0_-;_-* &quot;-&quot;_-;_-@_-"/>
    <numFmt numFmtId="43" formatCode="_-* #,##0.00_-;\-* #,##0.00_-;_-* &quot;-&quot;??_-;_-@_-"/>
    <numFmt numFmtId="176" formatCode="0_);[Red]\(0\)"/>
  </numFmts>
  <fonts count="12">
    <font>
      <sz val="12"/>
      <name val="新細明體"/>
      <family val="1"/>
      <charset val="136"/>
    </font>
    <font>
      <b/>
      <sz val="16"/>
      <name val="新細明體"/>
      <family val="1"/>
      <charset val="136"/>
    </font>
    <font>
      <sz val="9"/>
      <name val="新細明體"/>
      <family val="1"/>
      <charset val="136"/>
    </font>
    <font>
      <sz val="16"/>
      <name val="新細明體"/>
      <family val="1"/>
      <charset val="136"/>
    </font>
    <font>
      <sz val="10"/>
      <name val="新細明體"/>
      <family val="1"/>
      <charset val="136"/>
    </font>
    <font>
      <sz val="12"/>
      <color indexed="8"/>
      <name val="新細明體"/>
      <family val="1"/>
      <charset val="136"/>
    </font>
    <font>
      <sz val="10"/>
      <color indexed="8"/>
      <name val="新細明體"/>
      <family val="1"/>
      <charset val="136"/>
    </font>
    <font>
      <sz val="24"/>
      <name val="新細明體"/>
      <family val="1"/>
      <charset val="136"/>
    </font>
    <font>
      <b/>
      <u/>
      <sz val="12"/>
      <name val="新細明體"/>
      <family val="1"/>
      <charset val="136"/>
    </font>
    <font>
      <u/>
      <sz val="12"/>
      <name val="新細明體"/>
      <family val="1"/>
      <charset val="136"/>
    </font>
    <font>
      <b/>
      <sz val="26"/>
      <name val="新細明體"/>
      <family val="1"/>
      <charset val="136"/>
    </font>
    <font>
      <sz val="26"/>
      <name val="新細明體"/>
      <family val="1"/>
      <charset val="136"/>
    </font>
  </fonts>
  <fills count="3">
    <fill>
      <patternFill patternType="none"/>
    </fill>
    <fill>
      <patternFill patternType="gray125"/>
    </fill>
    <fill>
      <patternFill patternType="solid">
        <fgColor theme="0"/>
        <bgColor indexed="64"/>
      </patternFill>
    </fill>
  </fills>
  <borders count="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0" fontId="5" fillId="0" borderId="0">
      <alignment vertical="center"/>
    </xf>
  </cellStyleXfs>
  <cellXfs count="97">
    <xf numFmtId="0" fontId="0" fillId="0" borderId="0" xfId="0">
      <alignment vertical="center"/>
    </xf>
    <xf numFmtId="0" fontId="3" fillId="0" borderId="0" xfId="0" applyFont="1" applyBorder="1" applyAlignment="1">
      <alignment horizontal="center" vertical="center"/>
    </xf>
    <xf numFmtId="0" fontId="3" fillId="0" borderId="0" xfId="0" applyNumberFormat="1" applyFont="1" applyFill="1" applyBorder="1" applyAlignment="1">
      <alignment horizontal="left" vertical="center" wrapText="1"/>
    </xf>
    <xf numFmtId="176" fontId="3" fillId="0" borderId="0" xfId="0" applyNumberFormat="1" applyFont="1" applyFill="1" applyBorder="1" applyAlignment="1">
      <alignment horizontal="center" vertical="center"/>
    </xf>
    <xf numFmtId="43" fontId="3" fillId="0" borderId="0" xfId="0" applyNumberFormat="1" applyFont="1" applyBorder="1" applyAlignment="1">
      <alignment horizontal="center" vertical="center"/>
    </xf>
    <xf numFmtId="0" fontId="3" fillId="0" borderId="0" xfId="0" applyFont="1" applyBorder="1">
      <alignment vertical="center"/>
    </xf>
    <xf numFmtId="0" fontId="3" fillId="0" borderId="0" xfId="0" applyFont="1">
      <alignment vertical="center"/>
    </xf>
    <xf numFmtId="0" fontId="4" fillId="0" borderId="2" xfId="0" applyFont="1" applyBorder="1" applyAlignment="1">
      <alignment horizontal="center" vertical="center" wrapText="1"/>
    </xf>
    <xf numFmtId="0" fontId="0" fillId="0" borderId="0" xfId="0" applyAlignment="1">
      <alignment vertical="center" wrapText="1"/>
    </xf>
    <xf numFmtId="0" fontId="4" fillId="0" borderId="2" xfId="0" applyNumberFormat="1" applyFont="1" applyFill="1" applyBorder="1" applyAlignment="1">
      <alignment horizontal="left" vertical="center" wrapText="1"/>
    </xf>
    <xf numFmtId="41" fontId="4" fillId="0" borderId="2" xfId="0" applyNumberFormat="1" applyFont="1" applyFill="1" applyBorder="1">
      <alignment vertical="center"/>
    </xf>
    <xf numFmtId="176" fontId="4" fillId="0" borderId="2" xfId="0" applyNumberFormat="1" applyFont="1" applyFill="1" applyBorder="1">
      <alignment vertical="center"/>
    </xf>
    <xf numFmtId="41" fontId="4" fillId="0" borderId="2" xfId="0" applyNumberFormat="1" applyFont="1" applyBorder="1" applyAlignment="1">
      <alignment horizontal="center" vertical="center"/>
    </xf>
    <xf numFmtId="43" fontId="4" fillId="0" borderId="2" xfId="0" applyNumberFormat="1" applyFont="1" applyBorder="1" applyAlignment="1">
      <alignment horizontal="center" vertical="center"/>
    </xf>
    <xf numFmtId="0" fontId="4" fillId="0" borderId="0" xfId="0" applyFont="1" applyBorder="1" applyAlignment="1">
      <alignment horizontal="center" vertical="center"/>
    </xf>
    <xf numFmtId="0" fontId="4" fillId="0" borderId="0" xfId="0" applyNumberFormat="1" applyFont="1" applyFill="1" applyBorder="1" applyAlignment="1">
      <alignment horizontal="left" vertical="center" wrapText="1"/>
    </xf>
    <xf numFmtId="176" fontId="4" fillId="0" borderId="0" xfId="0" applyNumberFormat="1" applyFont="1" applyFill="1" applyBorder="1" applyAlignment="1">
      <alignment horizontal="center" vertical="center"/>
    </xf>
    <xf numFmtId="43" fontId="4" fillId="0" borderId="0" xfId="0" applyNumberFormat="1" applyFont="1" applyBorder="1" applyAlignment="1">
      <alignment horizontal="center" vertical="center"/>
    </xf>
    <xf numFmtId="0" fontId="0" fillId="0" borderId="0" xfId="0" applyBorder="1">
      <alignment vertical="center"/>
    </xf>
    <xf numFmtId="49" fontId="1" fillId="2" borderId="0" xfId="0" applyNumberFormat="1" applyFont="1" applyFill="1" applyBorder="1" applyAlignment="1">
      <alignment horizontal="left" vertical="center"/>
    </xf>
    <xf numFmtId="0" fontId="3" fillId="2" borderId="0" xfId="0" applyFont="1" applyFill="1" applyBorder="1" applyAlignment="1">
      <alignment horizontal="center" vertical="center"/>
    </xf>
    <xf numFmtId="0" fontId="3" fillId="2" borderId="0" xfId="0" applyFont="1" applyFill="1" applyBorder="1" applyAlignment="1">
      <alignment horizontal="left" vertical="center" wrapText="1"/>
    </xf>
    <xf numFmtId="0" fontId="3" fillId="2" borderId="0" xfId="0" applyFont="1" applyFill="1" applyBorder="1" applyAlignment="1">
      <alignment horizontal="center" vertical="center" wrapText="1"/>
    </xf>
    <xf numFmtId="49" fontId="3" fillId="2" borderId="0" xfId="0" applyNumberFormat="1" applyFont="1" applyFill="1" applyBorder="1" applyAlignment="1">
      <alignment horizontal="left" vertical="center"/>
    </xf>
    <xf numFmtId="49" fontId="4" fillId="2" borderId="2" xfId="0" applyNumberFormat="1"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2" xfId="0" applyFont="1" applyFill="1" applyBorder="1" applyAlignment="1">
      <alignment horizontal="center" vertical="center"/>
    </xf>
    <xf numFmtId="49" fontId="4" fillId="2" borderId="2" xfId="0" applyNumberFormat="1" applyFont="1" applyFill="1" applyBorder="1" applyAlignment="1">
      <alignment horizontal="center" vertical="center"/>
    </xf>
    <xf numFmtId="0" fontId="4" fillId="2" borderId="2" xfId="0" applyFont="1" applyFill="1" applyBorder="1" applyAlignment="1">
      <alignment horizontal="left" vertical="center" wrapText="1"/>
    </xf>
    <xf numFmtId="49" fontId="6" fillId="2" borderId="2" xfId="1" applyNumberFormat="1" applyFont="1" applyFill="1" applyBorder="1" applyAlignment="1">
      <alignment horizontal="center" vertical="center" wrapText="1"/>
    </xf>
    <xf numFmtId="49" fontId="6" fillId="2" borderId="2" xfId="1" applyNumberFormat="1" applyFont="1" applyFill="1" applyBorder="1" applyAlignment="1">
      <alignment horizontal="center" vertical="center"/>
    </xf>
    <xf numFmtId="0" fontId="6" fillId="2" borderId="2" xfId="1" applyFont="1" applyFill="1" applyBorder="1" applyAlignment="1">
      <alignment horizontal="center" vertical="center"/>
    </xf>
    <xf numFmtId="49" fontId="4" fillId="2" borderId="0" xfId="0" applyNumberFormat="1" applyFont="1" applyFill="1" applyBorder="1" applyAlignment="1">
      <alignment horizontal="center" vertical="center"/>
    </xf>
    <xf numFmtId="0" fontId="4" fillId="2" borderId="0" xfId="0" applyFont="1" applyFill="1" applyBorder="1" applyAlignment="1">
      <alignment horizontal="center" vertical="center"/>
    </xf>
    <xf numFmtId="0" fontId="4" fillId="2" borderId="0" xfId="0" applyFont="1" applyFill="1" applyBorder="1" applyAlignment="1">
      <alignment horizontal="left" vertical="center" wrapText="1"/>
    </xf>
    <xf numFmtId="0" fontId="4" fillId="2" borderId="0" xfId="0"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0" fontId="3" fillId="0" borderId="0" xfId="0" applyFont="1" applyAlignment="1">
      <alignment horizontal="center" vertical="center"/>
    </xf>
    <xf numFmtId="0" fontId="0" fillId="0" borderId="0" xfId="0" applyAlignment="1">
      <alignment horizontal="center" vertical="center"/>
    </xf>
    <xf numFmtId="0" fontId="0" fillId="0" borderId="2" xfId="0" applyBorder="1" applyAlignment="1">
      <alignment horizontal="center" vertical="center"/>
    </xf>
    <xf numFmtId="0" fontId="4" fillId="2" borderId="2" xfId="0" applyNumberFormat="1" applyFont="1" applyFill="1" applyBorder="1" applyAlignment="1">
      <alignment horizontal="left" vertical="center" wrapText="1"/>
    </xf>
    <xf numFmtId="0" fontId="3" fillId="2" borderId="0" xfId="0" applyFont="1" applyFill="1" applyAlignment="1">
      <alignment horizontal="center" vertical="center"/>
    </xf>
    <xf numFmtId="0" fontId="3" fillId="2" borderId="0" xfId="0" applyFont="1" applyFill="1" applyBorder="1">
      <alignment vertical="center"/>
    </xf>
    <xf numFmtId="0" fontId="3" fillId="2" borderId="0" xfId="0" applyFont="1" applyFill="1">
      <alignment vertical="center"/>
    </xf>
    <xf numFmtId="41" fontId="4" fillId="2" borderId="2" xfId="0" applyNumberFormat="1" applyFont="1" applyFill="1" applyBorder="1" applyAlignment="1">
      <alignment horizontal="center" vertical="center" wrapText="1"/>
    </xf>
    <xf numFmtId="176" fontId="4" fillId="2" borderId="2" xfId="0" applyNumberFormat="1" applyFont="1" applyFill="1" applyBorder="1" applyAlignment="1">
      <alignment horizontal="center" vertical="center" wrapText="1"/>
    </xf>
    <xf numFmtId="43" fontId="4" fillId="2" borderId="2" xfId="0" applyNumberFormat="1" applyFont="1" applyFill="1" applyBorder="1" applyAlignment="1">
      <alignment horizontal="center" vertical="center" wrapText="1"/>
    </xf>
    <xf numFmtId="0" fontId="4" fillId="2" borderId="2" xfId="0" applyFont="1" applyFill="1" applyBorder="1" applyAlignment="1">
      <alignment horizontal="center" vertical="center"/>
    </xf>
    <xf numFmtId="0" fontId="4" fillId="0" borderId="3" xfId="0" applyNumberFormat="1" applyFont="1" applyFill="1" applyBorder="1" applyAlignment="1">
      <alignment horizontal="left" vertical="center" wrapText="1"/>
    </xf>
    <xf numFmtId="0" fontId="4" fillId="0" borderId="5" xfId="0" applyNumberFormat="1" applyFont="1" applyFill="1" applyBorder="1" applyAlignment="1">
      <alignment horizontal="left" vertical="top" wrapText="1"/>
    </xf>
    <xf numFmtId="0" fontId="7" fillId="0" borderId="0" xfId="0" applyFont="1" applyAlignment="1">
      <alignment horizontal="center" vertical="center"/>
    </xf>
    <xf numFmtId="0" fontId="7" fillId="2" borderId="0" xfId="0" applyFont="1" applyFill="1" applyBorder="1" applyAlignment="1">
      <alignment horizontal="center" vertical="center"/>
    </xf>
    <xf numFmtId="0" fontId="7" fillId="0" borderId="0" xfId="0" applyNumberFormat="1" applyFont="1" applyFill="1" applyBorder="1" applyAlignment="1">
      <alignment horizontal="left" vertical="center" wrapText="1"/>
    </xf>
    <xf numFmtId="0" fontId="7" fillId="0" borderId="0" xfId="0" applyFont="1" applyBorder="1" applyAlignment="1">
      <alignment horizontal="center" vertical="center"/>
    </xf>
    <xf numFmtId="176" fontId="7" fillId="0" borderId="0" xfId="0" applyNumberFormat="1" applyFont="1" applyFill="1" applyBorder="1" applyAlignment="1">
      <alignment horizontal="center" vertical="center"/>
    </xf>
    <xf numFmtId="43" fontId="7" fillId="0" borderId="0" xfId="0" applyNumberFormat="1" applyFont="1" applyBorder="1" applyAlignment="1">
      <alignment horizontal="center" vertical="center"/>
    </xf>
    <xf numFmtId="0" fontId="7" fillId="0" borderId="0" xfId="0" applyFont="1" applyBorder="1">
      <alignment vertical="center"/>
    </xf>
    <xf numFmtId="0" fontId="7" fillId="0" borderId="0" xfId="0" applyFont="1">
      <alignment vertical="center"/>
    </xf>
    <xf numFmtId="0" fontId="0" fillId="2" borderId="0" xfId="0" applyFont="1" applyFill="1" applyBorder="1" applyAlignment="1">
      <alignment horizontal="right" vertical="top" wrapText="1"/>
    </xf>
    <xf numFmtId="49" fontId="0" fillId="2" borderId="0" xfId="0" applyNumberFormat="1" applyFont="1" applyFill="1" applyBorder="1" applyAlignment="1">
      <alignment horizontal="right" vertical="top" wrapText="1"/>
    </xf>
    <xf numFmtId="49" fontId="0" fillId="2" borderId="0" xfId="0" applyNumberFormat="1" applyFont="1" applyFill="1" applyBorder="1" applyAlignment="1">
      <alignment horizontal="left" vertical="center" wrapText="1"/>
    </xf>
    <xf numFmtId="0" fontId="0" fillId="2" borderId="0" xfId="0" applyFont="1" applyFill="1" applyBorder="1" applyAlignment="1">
      <alignment horizontal="left" vertical="center" wrapText="1"/>
    </xf>
    <xf numFmtId="0" fontId="0" fillId="2" borderId="1" xfId="0" applyFont="1" applyFill="1" applyBorder="1" applyAlignment="1">
      <alignment horizontal="left" vertical="top" wrapText="1"/>
    </xf>
    <xf numFmtId="49" fontId="10" fillId="2" borderId="0" xfId="0" applyNumberFormat="1" applyFont="1" applyFill="1" applyBorder="1" applyAlignment="1">
      <alignment horizontal="left" vertical="center"/>
    </xf>
    <xf numFmtId="0" fontId="11" fillId="2" borderId="0" xfId="0" applyFont="1" applyFill="1" applyBorder="1" applyAlignment="1">
      <alignment horizontal="center" vertical="center"/>
    </xf>
    <xf numFmtId="0" fontId="11" fillId="2" borderId="0" xfId="0" applyFont="1" applyFill="1" applyBorder="1" applyAlignment="1">
      <alignment horizontal="left" vertical="center" wrapText="1"/>
    </xf>
    <xf numFmtId="0" fontId="11" fillId="2" borderId="0" xfId="0" applyFont="1" applyFill="1" applyBorder="1" applyAlignment="1">
      <alignment horizontal="center" vertical="center" wrapText="1"/>
    </xf>
    <xf numFmtId="0" fontId="0" fillId="0" borderId="3" xfId="0" applyBorder="1" applyAlignment="1">
      <alignment horizontal="center" vertical="center"/>
    </xf>
    <xf numFmtId="0" fontId="0" fillId="0" borderId="5" xfId="0" applyBorder="1" applyAlignment="1">
      <alignment horizontal="center" vertical="center"/>
    </xf>
    <xf numFmtId="41" fontId="4" fillId="0" borderId="3" xfId="0" applyNumberFormat="1" applyFont="1" applyBorder="1" applyAlignment="1">
      <alignment horizontal="center" vertical="center"/>
    </xf>
    <xf numFmtId="41" fontId="4" fillId="0" borderId="5" xfId="0" applyNumberFormat="1" applyFont="1" applyBorder="1" applyAlignment="1">
      <alignment horizontal="center" vertical="center"/>
    </xf>
    <xf numFmtId="43" fontId="4" fillId="0" borderId="3" xfId="0" applyNumberFormat="1" applyFont="1" applyBorder="1" applyAlignment="1">
      <alignment horizontal="center" vertical="center"/>
    </xf>
    <xf numFmtId="43" fontId="4" fillId="0" borderId="5" xfId="0" applyNumberFormat="1" applyFont="1" applyBorder="1" applyAlignment="1">
      <alignment horizontal="center" vertical="center"/>
    </xf>
    <xf numFmtId="0" fontId="4" fillId="2" borderId="3" xfId="0" applyFont="1" applyFill="1" applyBorder="1" applyAlignment="1">
      <alignment horizontal="center" vertical="center"/>
    </xf>
    <xf numFmtId="0" fontId="4" fillId="2" borderId="5" xfId="0" applyFont="1" applyFill="1" applyBorder="1" applyAlignment="1">
      <alignment horizontal="center" vertical="center"/>
    </xf>
    <xf numFmtId="49" fontId="4" fillId="2" borderId="2" xfId="0" applyNumberFormat="1" applyFont="1" applyFill="1" applyBorder="1" applyAlignment="1">
      <alignment horizontal="center" vertical="center"/>
    </xf>
    <xf numFmtId="0" fontId="4" fillId="2" borderId="2" xfId="0" applyFont="1" applyFill="1" applyBorder="1" applyAlignment="1">
      <alignment horizontal="center" vertical="center"/>
    </xf>
    <xf numFmtId="0" fontId="4" fillId="2" borderId="2" xfId="0" applyFont="1" applyFill="1" applyBorder="1" applyAlignment="1">
      <alignment horizontal="left" vertical="center" wrapText="1"/>
    </xf>
    <xf numFmtId="49" fontId="4" fillId="2" borderId="3" xfId="0" applyNumberFormat="1" applyFont="1" applyFill="1" applyBorder="1" applyAlignment="1">
      <alignment horizontal="center" vertical="center"/>
    </xf>
    <xf numFmtId="49" fontId="4" fillId="2" borderId="4" xfId="0" applyNumberFormat="1" applyFont="1" applyFill="1" applyBorder="1" applyAlignment="1">
      <alignment horizontal="center" vertical="center"/>
    </xf>
    <xf numFmtId="49" fontId="4" fillId="2" borderId="5" xfId="0" applyNumberFormat="1" applyFont="1" applyFill="1" applyBorder="1" applyAlignment="1">
      <alignment horizontal="center" vertical="center"/>
    </xf>
    <xf numFmtId="0" fontId="4" fillId="2" borderId="4" xfId="0" applyFont="1" applyFill="1" applyBorder="1" applyAlignment="1">
      <alignment horizontal="center" vertical="center"/>
    </xf>
    <xf numFmtId="0" fontId="4" fillId="2" borderId="3" xfId="0" applyFont="1" applyFill="1" applyBorder="1" applyAlignment="1">
      <alignment horizontal="left" vertical="center" wrapText="1"/>
    </xf>
    <xf numFmtId="0" fontId="4" fillId="2" borderId="4" xfId="0" applyFont="1" applyFill="1" applyBorder="1" applyAlignment="1">
      <alignment horizontal="left" vertical="center" wrapText="1"/>
    </xf>
    <xf numFmtId="0" fontId="4" fillId="2" borderId="5" xfId="0" applyFont="1" applyFill="1" applyBorder="1" applyAlignment="1">
      <alignment horizontal="left" vertical="center" wrapText="1"/>
    </xf>
    <xf numFmtId="176" fontId="4" fillId="0" borderId="3" xfId="0" applyNumberFormat="1" applyFont="1" applyFill="1" applyBorder="1">
      <alignment vertical="center"/>
    </xf>
    <xf numFmtId="176" fontId="4" fillId="0" borderId="5" xfId="0" applyNumberFormat="1" applyFont="1" applyFill="1" applyBorder="1">
      <alignment vertical="center"/>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0" fillId="2" borderId="1" xfId="0" applyFont="1" applyFill="1" applyBorder="1" applyAlignment="1">
      <alignment horizontal="left" vertical="top" wrapText="1"/>
    </xf>
    <xf numFmtId="0" fontId="4" fillId="0" borderId="3" xfId="0" applyNumberFormat="1" applyFont="1" applyFill="1" applyBorder="1" applyAlignment="1">
      <alignment horizontal="left" vertical="center" wrapText="1"/>
    </xf>
    <xf numFmtId="0" fontId="4" fillId="0" borderId="4" xfId="0" applyNumberFormat="1" applyFont="1" applyFill="1" applyBorder="1" applyAlignment="1">
      <alignment horizontal="left" vertical="center" wrapText="1"/>
    </xf>
    <xf numFmtId="0" fontId="4" fillId="0" borderId="5" xfId="0" applyNumberFormat="1" applyFont="1" applyFill="1" applyBorder="1" applyAlignment="1">
      <alignment horizontal="left" vertical="center" wrapText="1"/>
    </xf>
    <xf numFmtId="0" fontId="0" fillId="0" borderId="0" xfId="0" applyFont="1" applyBorder="1" applyAlignment="1">
      <alignment horizontal="left" vertical="top"/>
    </xf>
    <xf numFmtId="0" fontId="0" fillId="2" borderId="0" xfId="0" applyFont="1" applyFill="1" applyBorder="1" applyAlignment="1">
      <alignment horizontal="left" vertical="top"/>
    </xf>
    <xf numFmtId="0" fontId="0" fillId="2" borderId="0" xfId="0" applyFont="1" applyFill="1" applyBorder="1" applyAlignment="1">
      <alignment horizontal="left" vertical="top" wrapText="1"/>
    </xf>
    <xf numFmtId="0" fontId="0" fillId="0" borderId="0" xfId="0" applyFont="1" applyBorder="1" applyAlignment="1">
      <alignment horizontal="left" vertical="top" wrapText="1"/>
    </xf>
  </cellXfs>
  <cellStyles count="2">
    <cellStyle name="一般" xfId="0" builtinId="0"/>
    <cellStyle name="一般_GJRAA103-1-102101789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03&#37329;&#19978;&#37325;&#35380;43&#20449;&#38899;&#20844;&#21496;/&#22577;&#21578;/&#20154;&#38957;&#24115;&#25142;&#19979;&#21934;&#24115;&#34399;&#26126;&#3204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帳戶資料總表"/>
      <sheetName val="帳戶交易資料按人別帳號日期排序加總"/>
      <sheetName val="帳戶交易資料按日期排序"/>
      <sheetName val="張陳惠貞"/>
      <sheetName val="帳戶交易資料按日期排序(不含張陳惠貞)"/>
      <sheetName val="帳戶交易資料按人別帳號日期排序 "/>
    </sheetNames>
    <sheetDataSet>
      <sheetData sheetId="0"/>
      <sheetData sheetId="1">
        <row r="150">
          <cell r="R150">
            <v>570</v>
          </cell>
          <cell r="S150">
            <v>55</v>
          </cell>
          <cell r="T150">
            <v>17905550</v>
          </cell>
          <cell r="U150">
            <v>1942750</v>
          </cell>
        </row>
        <row r="347">
          <cell r="R347">
            <v>478</v>
          </cell>
          <cell r="S347">
            <v>422</v>
          </cell>
          <cell r="T347">
            <v>24539100</v>
          </cell>
          <cell r="U347">
            <v>22342400</v>
          </cell>
        </row>
        <row r="479">
          <cell r="R479">
            <v>105</v>
          </cell>
          <cell r="S479">
            <v>197</v>
          </cell>
          <cell r="T479">
            <v>7796200</v>
          </cell>
          <cell r="U479">
            <v>12980200</v>
          </cell>
        </row>
        <row r="859">
          <cell r="R859">
            <v>982</v>
          </cell>
          <cell r="S859">
            <v>226</v>
          </cell>
          <cell r="T859">
            <v>36607750</v>
          </cell>
          <cell r="U859">
            <v>7766950</v>
          </cell>
        </row>
        <row r="871">
          <cell r="R871">
            <v>0</v>
          </cell>
          <cell r="S871">
            <v>0</v>
          </cell>
          <cell r="T871">
            <v>0</v>
          </cell>
          <cell r="U871">
            <v>0</v>
          </cell>
        </row>
        <row r="1027">
          <cell r="R1027">
            <v>441</v>
          </cell>
          <cell r="S1027">
            <v>163</v>
          </cell>
          <cell r="T1027">
            <v>19184400</v>
          </cell>
          <cell r="U1027">
            <v>10819400</v>
          </cell>
        </row>
        <row r="1036">
          <cell r="R1036">
            <v>10</v>
          </cell>
          <cell r="S1036">
            <v>10</v>
          </cell>
          <cell r="T1036">
            <v>253000</v>
          </cell>
          <cell r="U1036">
            <v>550000</v>
          </cell>
        </row>
        <row r="1219">
          <cell r="R1219">
            <v>553</v>
          </cell>
          <cell r="S1219">
            <v>203</v>
          </cell>
          <cell r="T1219">
            <v>27353500</v>
          </cell>
          <cell r="U1219">
            <v>14322200</v>
          </cell>
        </row>
        <row r="1602">
          <cell r="R1602">
            <v>1049</v>
          </cell>
          <cell r="S1602">
            <v>800</v>
          </cell>
          <cell r="T1602">
            <v>41799700</v>
          </cell>
          <cell r="U1602">
            <v>49517400</v>
          </cell>
        </row>
        <row r="2304">
          <cell r="R2304">
            <v>1122</v>
          </cell>
          <cell r="S2304">
            <v>992</v>
          </cell>
          <cell r="T2304">
            <v>48154300</v>
          </cell>
          <cell r="U2304">
            <v>63096200</v>
          </cell>
        </row>
        <row r="2420">
          <cell r="R2420">
            <v>85</v>
          </cell>
          <cell r="S2420">
            <v>45</v>
          </cell>
          <cell r="T2420">
            <v>4019200</v>
          </cell>
          <cell r="U2420">
            <v>2558500</v>
          </cell>
        </row>
        <row r="2962">
          <cell r="R2962">
            <v>1101</v>
          </cell>
          <cell r="S2962">
            <v>811</v>
          </cell>
          <cell r="T2962">
            <v>42863300</v>
          </cell>
          <cell r="U2962">
            <v>48583600</v>
          </cell>
        </row>
        <row r="3190">
          <cell r="R3190">
            <v>9989</v>
          </cell>
          <cell r="S3190">
            <v>6322</v>
          </cell>
          <cell r="T3190">
            <v>369750800</v>
          </cell>
          <cell r="U3190">
            <v>394137200</v>
          </cell>
        </row>
        <row r="3200">
          <cell r="R3200">
            <v>10</v>
          </cell>
          <cell r="S3200">
            <v>0</v>
          </cell>
          <cell r="T3200">
            <v>362500</v>
          </cell>
          <cell r="U3200">
            <v>0</v>
          </cell>
        </row>
        <row r="3230">
          <cell r="R3230">
            <v>55</v>
          </cell>
          <cell r="S3230">
            <v>25</v>
          </cell>
          <cell r="T3230">
            <v>3857600</v>
          </cell>
          <cell r="U3230">
            <v>1390900</v>
          </cell>
        </row>
        <row r="3360">
          <cell r="R3360">
            <v>80</v>
          </cell>
          <cell r="S3360">
            <v>30</v>
          </cell>
          <cell r="T3360">
            <v>4681750</v>
          </cell>
          <cell r="U3360">
            <v>1823350</v>
          </cell>
        </row>
        <row r="3371">
          <cell r="R3371">
            <v>10</v>
          </cell>
          <cell r="S3371">
            <v>10</v>
          </cell>
          <cell r="T3371">
            <v>663500</v>
          </cell>
          <cell r="U3371">
            <v>691000</v>
          </cell>
        </row>
        <row r="3899">
          <cell r="R3899">
            <v>370</v>
          </cell>
          <cell r="S3899">
            <v>394</v>
          </cell>
          <cell r="T3899">
            <v>13705350</v>
          </cell>
          <cell r="U3899">
            <v>21593200</v>
          </cell>
        </row>
        <row r="3966">
          <cell r="R3966">
            <v>205</v>
          </cell>
          <cell r="S3966">
            <v>0</v>
          </cell>
          <cell r="T3966">
            <v>17192300</v>
          </cell>
          <cell r="U3966">
            <v>0</v>
          </cell>
        </row>
        <row r="3981">
          <cell r="R3981">
            <v>39</v>
          </cell>
          <cell r="S3981">
            <v>0</v>
          </cell>
          <cell r="T3981">
            <v>2062700</v>
          </cell>
          <cell r="U3981">
            <v>0</v>
          </cell>
        </row>
        <row r="4140">
          <cell r="R4140">
            <v>211</v>
          </cell>
          <cell r="S4140">
            <v>223</v>
          </cell>
          <cell r="T4140">
            <v>9309800</v>
          </cell>
          <cell r="U4140">
            <v>12305900</v>
          </cell>
        </row>
        <row r="4151">
          <cell r="R4151">
            <v>621</v>
          </cell>
          <cell r="S4151">
            <v>0</v>
          </cell>
          <cell r="T4151">
            <v>43260500</v>
          </cell>
          <cell r="U4151">
            <v>0</v>
          </cell>
        </row>
        <row r="4189">
          <cell r="R4189">
            <v>50</v>
          </cell>
          <cell r="S4189">
            <v>56</v>
          </cell>
          <cell r="T4189">
            <v>1815700</v>
          </cell>
          <cell r="U4189">
            <v>2006400</v>
          </cell>
        </row>
        <row r="4420">
          <cell r="R4420">
            <v>335</v>
          </cell>
          <cell r="S4420">
            <v>198</v>
          </cell>
          <cell r="T4420">
            <v>15955700</v>
          </cell>
          <cell r="U4420">
            <v>7366950</v>
          </cell>
        </row>
        <row r="4438">
          <cell r="R4438">
            <v>34</v>
          </cell>
          <cell r="S4438">
            <v>10</v>
          </cell>
          <cell r="T4438">
            <v>2274100</v>
          </cell>
          <cell r="U4438">
            <v>716000</v>
          </cell>
        </row>
        <row r="4492">
          <cell r="R4492">
            <v>165</v>
          </cell>
          <cell r="S4492">
            <v>126</v>
          </cell>
          <cell r="T4492">
            <v>6617400</v>
          </cell>
          <cell r="U4492">
            <v>3729600</v>
          </cell>
        </row>
        <row r="4708">
          <cell r="R4708">
            <v>623</v>
          </cell>
          <cell r="S4708">
            <v>0</v>
          </cell>
          <cell r="T4708">
            <v>40807000</v>
          </cell>
          <cell r="U4708">
            <v>0</v>
          </cell>
        </row>
        <row r="4893">
          <cell r="R4893">
            <v>327</v>
          </cell>
          <cell r="S4893">
            <v>322</v>
          </cell>
          <cell r="T4893">
            <v>23239100</v>
          </cell>
          <cell r="U4893">
            <v>22667200</v>
          </cell>
        </row>
        <row r="5068">
          <cell r="R5068">
            <v>145</v>
          </cell>
          <cell r="S5068">
            <v>160</v>
          </cell>
          <cell r="T5068">
            <v>4561250</v>
          </cell>
          <cell r="U5068">
            <v>11284600</v>
          </cell>
        </row>
        <row r="5509">
          <cell r="R5509">
            <v>896</v>
          </cell>
          <cell r="S5509">
            <v>896</v>
          </cell>
          <cell r="T5509">
            <v>40218750</v>
          </cell>
          <cell r="U5509">
            <v>41343050</v>
          </cell>
        </row>
        <row r="5946">
          <cell r="R5946">
            <v>605</v>
          </cell>
          <cell r="S5946">
            <v>613</v>
          </cell>
          <cell r="T5946">
            <v>17652700</v>
          </cell>
          <cell r="U5946">
            <v>32354050</v>
          </cell>
        </row>
        <row r="5954">
          <cell r="R5954">
            <v>10</v>
          </cell>
          <cell r="S5954">
            <v>10</v>
          </cell>
          <cell r="T5954">
            <v>355000</v>
          </cell>
          <cell r="U5954">
            <v>868000</v>
          </cell>
        </row>
        <row r="6140">
          <cell r="S6140">
            <v>280</v>
          </cell>
          <cell r="U6140">
            <v>17196050</v>
          </cell>
        </row>
        <row r="7345">
          <cell r="R7345">
            <v>1677</v>
          </cell>
          <cell r="S7345">
            <v>1074</v>
          </cell>
          <cell r="T7345">
            <v>87814750</v>
          </cell>
          <cell r="U7345">
            <v>82976900</v>
          </cell>
        </row>
        <row r="7732">
          <cell r="R7732">
            <v>0</v>
          </cell>
          <cell r="S7732">
            <v>851</v>
          </cell>
          <cell r="T7732">
            <v>0</v>
          </cell>
          <cell r="U7732">
            <v>70144900</v>
          </cell>
        </row>
        <row r="8291">
          <cell r="R8291">
            <v>1292</v>
          </cell>
          <cell r="S8291">
            <v>349</v>
          </cell>
          <cell r="T8291">
            <v>68873000</v>
          </cell>
          <cell r="U8291">
            <v>23579000</v>
          </cell>
        </row>
        <row r="8593">
          <cell r="R8593">
            <v>31</v>
          </cell>
          <cell r="S8593">
            <v>726</v>
          </cell>
          <cell r="T8593">
            <v>1650400</v>
          </cell>
          <cell r="U8593">
            <v>58586000</v>
          </cell>
        </row>
        <row r="9150">
          <cell r="R9150">
            <v>985</v>
          </cell>
          <cell r="S9150">
            <v>1114</v>
          </cell>
          <cell r="T9150">
            <v>37548900</v>
          </cell>
          <cell r="U9150">
            <v>50267550</v>
          </cell>
        </row>
        <row r="10152">
          <cell r="R10152">
            <v>1231</v>
          </cell>
          <cell r="S10152">
            <v>744</v>
          </cell>
          <cell r="T10152">
            <v>40052750</v>
          </cell>
          <cell r="U10152">
            <v>37600050</v>
          </cell>
        </row>
        <row r="10622">
          <cell r="R10622">
            <v>762</v>
          </cell>
          <cell r="S10622">
            <v>250</v>
          </cell>
          <cell r="T10622">
            <v>29656800</v>
          </cell>
          <cell r="U10622">
            <v>11006900</v>
          </cell>
        </row>
        <row r="11644">
          <cell r="R11644">
            <v>848</v>
          </cell>
          <cell r="S11644">
            <v>864</v>
          </cell>
          <cell r="T11644">
            <v>30595000</v>
          </cell>
          <cell r="U11644">
            <v>38963650</v>
          </cell>
        </row>
        <row r="12026">
          <cell r="R12026">
            <v>594</v>
          </cell>
          <cell r="S12026">
            <v>594</v>
          </cell>
          <cell r="T12026">
            <v>31845050</v>
          </cell>
          <cell r="U12026">
            <v>33131200</v>
          </cell>
        </row>
        <row r="12156">
          <cell r="R12156">
            <v>190</v>
          </cell>
          <cell r="S12156">
            <v>93</v>
          </cell>
          <cell r="T12156">
            <v>7839100</v>
          </cell>
          <cell r="U12156">
            <v>4757500</v>
          </cell>
        </row>
        <row r="12338">
          <cell r="R12338">
            <v>205</v>
          </cell>
          <cell r="S12338">
            <v>105</v>
          </cell>
          <cell r="T12338">
            <v>10780100</v>
          </cell>
          <cell r="U12338">
            <v>5080450</v>
          </cell>
        </row>
        <row r="12711">
          <cell r="R12711">
            <v>566</v>
          </cell>
          <cell r="S12711">
            <v>342</v>
          </cell>
          <cell r="T12711">
            <v>19170000</v>
          </cell>
          <cell r="U12711">
            <v>13227000</v>
          </cell>
        </row>
        <row r="12956">
          <cell r="R12956">
            <v>325</v>
          </cell>
          <cell r="S12956">
            <v>158</v>
          </cell>
          <cell r="T12956">
            <v>12611650</v>
          </cell>
          <cell r="U12956">
            <v>7130200</v>
          </cell>
        </row>
        <row r="13371">
          <cell r="R13371">
            <v>487</v>
          </cell>
          <cell r="S13371">
            <v>506</v>
          </cell>
          <cell r="T13371">
            <v>22667900</v>
          </cell>
          <cell r="U13371">
            <v>27028900</v>
          </cell>
        </row>
        <row r="13457">
          <cell r="R13457">
            <v>165</v>
          </cell>
          <cell r="S13457">
            <v>0</v>
          </cell>
          <cell r="T13457">
            <v>4790600</v>
          </cell>
          <cell r="U13457">
            <v>0</v>
          </cell>
        </row>
        <row r="14162">
          <cell r="R14162">
            <v>883</v>
          </cell>
          <cell r="S14162">
            <v>799</v>
          </cell>
          <cell r="T14162">
            <v>49421050</v>
          </cell>
          <cell r="U14162">
            <v>47918600</v>
          </cell>
        </row>
        <row r="14590">
          <cell r="R14590">
            <v>246</v>
          </cell>
          <cell r="S14590">
            <v>341</v>
          </cell>
          <cell r="T14590">
            <v>12183600</v>
          </cell>
          <cell r="U14590">
            <v>18627450</v>
          </cell>
        </row>
        <row r="14637">
          <cell r="R14637">
            <v>135</v>
          </cell>
          <cell r="S14637">
            <v>10</v>
          </cell>
          <cell r="T14637">
            <v>4137500</v>
          </cell>
          <cell r="U14637">
            <v>331000</v>
          </cell>
        </row>
        <row r="14800">
          <cell r="R14800">
            <v>7</v>
          </cell>
          <cell r="S14800">
            <v>85</v>
          </cell>
          <cell r="T14800">
            <v>552800</v>
          </cell>
          <cell r="U14800">
            <v>5302000</v>
          </cell>
        </row>
        <row r="14866">
          <cell r="R14866">
            <v>53</v>
          </cell>
          <cell r="S14866">
            <v>5</v>
          </cell>
          <cell r="T14866">
            <v>3505000</v>
          </cell>
          <cell r="U14866">
            <v>258000</v>
          </cell>
        </row>
        <row r="14915">
          <cell r="R14915">
            <v>54</v>
          </cell>
          <cell r="S14915">
            <v>0</v>
          </cell>
          <cell r="T14915">
            <v>3001600</v>
          </cell>
          <cell r="U14915">
            <v>0</v>
          </cell>
        </row>
        <row r="14961">
          <cell r="R14961">
            <v>33</v>
          </cell>
          <cell r="S14961">
            <v>12</v>
          </cell>
          <cell r="T14961">
            <v>1629250</v>
          </cell>
          <cell r="U14961">
            <v>690200</v>
          </cell>
        </row>
        <row r="15036">
          <cell r="R15036">
            <v>85</v>
          </cell>
          <cell r="S15036">
            <v>35</v>
          </cell>
          <cell r="T15036">
            <v>3556400</v>
          </cell>
          <cell r="U15036">
            <v>1677000</v>
          </cell>
        </row>
        <row r="15065">
          <cell r="R15065">
            <v>58</v>
          </cell>
          <cell r="S15065">
            <v>0</v>
          </cell>
          <cell r="T15065">
            <v>4825900</v>
          </cell>
          <cell r="U15065">
            <v>0</v>
          </cell>
        </row>
        <row r="15161">
          <cell r="R15161">
            <v>120</v>
          </cell>
          <cell r="S15161">
            <v>93</v>
          </cell>
          <cell r="T15161">
            <v>5362600</v>
          </cell>
          <cell r="U15161">
            <v>4776900</v>
          </cell>
        </row>
        <row r="15280">
          <cell r="R15280">
            <v>112</v>
          </cell>
          <cell r="S15280">
            <v>59</v>
          </cell>
          <cell r="T15280">
            <v>5298350</v>
          </cell>
          <cell r="U15280">
            <v>2898350</v>
          </cell>
        </row>
        <row r="15369">
          <cell r="R15369">
            <v>102</v>
          </cell>
          <cell r="S15369">
            <v>79</v>
          </cell>
          <cell r="T15369">
            <v>4201400</v>
          </cell>
          <cell r="U15369">
            <v>3998200</v>
          </cell>
        </row>
        <row r="15494">
          <cell r="R15494">
            <v>220</v>
          </cell>
          <cell r="S15494">
            <v>65</v>
          </cell>
          <cell r="T15494">
            <v>6842650</v>
          </cell>
          <cell r="U15494">
            <v>2581150</v>
          </cell>
        </row>
        <row r="15548">
          <cell r="R15548">
            <v>106</v>
          </cell>
          <cell r="S15548">
            <v>0</v>
          </cell>
          <cell r="T15548">
            <v>9586400</v>
          </cell>
          <cell r="U15548">
            <v>0</v>
          </cell>
        </row>
        <row r="15614">
          <cell r="R15614">
            <v>98</v>
          </cell>
          <cell r="S15614">
            <v>13</v>
          </cell>
          <cell r="T15614">
            <v>7799500</v>
          </cell>
          <cell r="U15614">
            <v>770600</v>
          </cell>
        </row>
        <row r="15706">
          <cell r="R15706">
            <v>138</v>
          </cell>
          <cell r="S15706">
            <v>33</v>
          </cell>
          <cell r="T15706">
            <v>8989700</v>
          </cell>
          <cell r="U15706">
            <v>1909000</v>
          </cell>
        </row>
        <row r="15743">
          <cell r="R15743">
            <v>78</v>
          </cell>
          <cell r="S15743">
            <v>0</v>
          </cell>
          <cell r="T15743">
            <v>6529900</v>
          </cell>
          <cell r="U15743">
            <v>0</v>
          </cell>
        </row>
        <row r="15885">
          <cell r="R15885">
            <v>81</v>
          </cell>
          <cell r="S15885">
            <v>81</v>
          </cell>
          <cell r="T15885">
            <v>2829400</v>
          </cell>
          <cell r="U15885">
            <v>2653900</v>
          </cell>
        </row>
        <row r="16294">
          <cell r="R16294">
            <v>576</v>
          </cell>
          <cell r="S16294">
            <v>198</v>
          </cell>
          <cell r="T16294">
            <v>26922150</v>
          </cell>
          <cell r="U16294">
            <v>11150150</v>
          </cell>
        </row>
        <row r="16323">
          <cell r="R16323">
            <v>61</v>
          </cell>
          <cell r="S16323">
            <v>0</v>
          </cell>
          <cell r="T16323">
            <v>4416000</v>
          </cell>
          <cell r="U16323">
            <v>0</v>
          </cell>
        </row>
        <row r="16412">
          <cell r="R16412">
            <v>120</v>
          </cell>
          <cell r="S16412">
            <v>42</v>
          </cell>
          <cell r="T16412">
            <v>6643850</v>
          </cell>
          <cell r="U16412">
            <v>2117500</v>
          </cell>
        </row>
        <row r="16439">
          <cell r="R16439">
            <v>70</v>
          </cell>
          <cell r="S16439">
            <v>0</v>
          </cell>
          <cell r="T16439">
            <v>2226400</v>
          </cell>
          <cell r="U16439">
            <v>0</v>
          </cell>
        </row>
        <row r="16453">
          <cell r="R16453">
            <v>5</v>
          </cell>
          <cell r="S16453">
            <v>5</v>
          </cell>
          <cell r="T16453">
            <v>228650</v>
          </cell>
          <cell r="U16453">
            <v>253750</v>
          </cell>
        </row>
        <row r="16505">
          <cell r="R16505">
            <v>151</v>
          </cell>
          <cell r="S16505">
            <v>1</v>
          </cell>
          <cell r="T16505">
            <v>12957500</v>
          </cell>
          <cell r="U16505">
            <v>48850</v>
          </cell>
        </row>
        <row r="16872">
          <cell r="R16872">
            <v>112</v>
          </cell>
          <cell r="S16872">
            <v>73</v>
          </cell>
          <cell r="T16872">
            <v>5828150</v>
          </cell>
          <cell r="U16872">
            <v>4640900</v>
          </cell>
        </row>
        <row r="17627">
          <cell r="R17627">
            <v>1596</v>
          </cell>
          <cell r="S17627">
            <v>540</v>
          </cell>
          <cell r="T17627">
            <v>91861500</v>
          </cell>
          <cell r="U17627">
            <v>44609400</v>
          </cell>
        </row>
        <row r="17712">
          <cell r="R17712">
            <v>175</v>
          </cell>
          <cell r="S17712">
            <v>85</v>
          </cell>
          <cell r="T17712">
            <v>7447900</v>
          </cell>
          <cell r="U17712">
            <v>5949500</v>
          </cell>
        </row>
        <row r="17913">
          <cell r="R17913">
            <v>254</v>
          </cell>
          <cell r="S17913">
            <v>178</v>
          </cell>
          <cell r="T17913">
            <v>12287450</v>
          </cell>
          <cell r="U17913">
            <v>8296050</v>
          </cell>
        </row>
        <row r="18146">
          <cell r="R18146">
            <v>175</v>
          </cell>
          <cell r="S18146">
            <v>158</v>
          </cell>
          <cell r="T18146">
            <v>7712400</v>
          </cell>
          <cell r="U18146">
            <v>8406750</v>
          </cell>
        </row>
        <row r="18152">
          <cell r="R18152">
            <v>5</v>
          </cell>
          <cell r="S18152">
            <v>0</v>
          </cell>
          <cell r="T18152">
            <v>190750</v>
          </cell>
          <cell r="U18152">
            <v>0</v>
          </cell>
        </row>
        <row r="18550">
          <cell r="R18550">
            <v>507</v>
          </cell>
          <cell r="S18550">
            <v>265</v>
          </cell>
          <cell r="T18550">
            <v>22576200</v>
          </cell>
          <cell r="U18550">
            <v>17916750</v>
          </cell>
        </row>
        <row r="18778">
          <cell r="R18778">
            <v>222</v>
          </cell>
          <cell r="S18778">
            <v>192</v>
          </cell>
          <cell r="T18778">
            <v>8323850</v>
          </cell>
          <cell r="U18778">
            <v>10491550</v>
          </cell>
        </row>
        <row r="18784">
          <cell r="R18784">
            <v>3</v>
          </cell>
          <cell r="S18784">
            <v>3</v>
          </cell>
          <cell r="T18784">
            <v>137700</v>
          </cell>
          <cell r="U18784">
            <v>125550.00000000001</v>
          </cell>
        </row>
        <row r="18861">
          <cell r="R18861">
            <v>50</v>
          </cell>
          <cell r="S18861">
            <v>50</v>
          </cell>
          <cell r="T18861">
            <v>3970700</v>
          </cell>
          <cell r="U18861">
            <v>3584500</v>
          </cell>
        </row>
        <row r="19148">
          <cell r="R19148">
            <v>1195</v>
          </cell>
          <cell r="S19148">
            <v>925</v>
          </cell>
          <cell r="T19148">
            <v>56880200</v>
          </cell>
          <cell r="U19148">
            <v>36313300</v>
          </cell>
        </row>
        <row r="19245">
          <cell r="R19245">
            <v>137</v>
          </cell>
          <cell r="S19245">
            <v>120</v>
          </cell>
          <cell r="T19245">
            <v>7609000</v>
          </cell>
          <cell r="U19245">
            <v>5730200</v>
          </cell>
        </row>
        <row r="20731">
          <cell r="R20731">
            <v>2749</v>
          </cell>
          <cell r="S20731">
            <v>2529</v>
          </cell>
          <cell r="T20731">
            <v>98203400</v>
          </cell>
          <cell r="U20731">
            <v>141536150</v>
          </cell>
        </row>
        <row r="20845">
          <cell r="R20845">
            <v>290</v>
          </cell>
          <cell r="S20845">
            <v>302</v>
          </cell>
          <cell r="T20845">
            <v>9365450</v>
          </cell>
          <cell r="U20845">
            <v>10805600</v>
          </cell>
        </row>
        <row r="21569">
          <cell r="R21569">
            <v>1153</v>
          </cell>
          <cell r="S21569">
            <v>796</v>
          </cell>
          <cell r="T21569">
            <v>59349950</v>
          </cell>
          <cell r="U21569">
            <v>39902400</v>
          </cell>
        </row>
        <row r="22294">
          <cell r="R22294">
            <v>879</v>
          </cell>
          <cell r="S22294">
            <v>656</v>
          </cell>
          <cell r="T22294">
            <v>45675250</v>
          </cell>
          <cell r="U22294">
            <v>37994450</v>
          </cell>
        </row>
        <row r="22392">
          <cell r="R22392">
            <v>156</v>
          </cell>
          <cell r="S22392">
            <v>156</v>
          </cell>
          <cell r="T22392">
            <v>3653600</v>
          </cell>
          <cell r="U22392">
            <v>4668850</v>
          </cell>
        </row>
        <row r="23492">
          <cell r="R23492">
            <v>1637</v>
          </cell>
          <cell r="S23492">
            <v>1561</v>
          </cell>
          <cell r="T23492">
            <v>76704750</v>
          </cell>
          <cell r="U23492">
            <v>77590650</v>
          </cell>
        </row>
        <row r="23979">
          <cell r="R23979">
            <v>394</v>
          </cell>
          <cell r="S23979">
            <v>394</v>
          </cell>
          <cell r="T23979">
            <v>18481950</v>
          </cell>
          <cell r="U23979">
            <v>20879400</v>
          </cell>
        </row>
        <row r="28161">
          <cell r="R28161">
            <v>1506</v>
          </cell>
          <cell r="S28161">
            <v>1330</v>
          </cell>
          <cell r="T28161">
            <v>80970550</v>
          </cell>
          <cell r="U28161">
            <v>69615400</v>
          </cell>
        </row>
        <row r="28245">
          <cell r="T28245">
            <v>0</v>
          </cell>
        </row>
        <row r="28310">
          <cell r="T28310">
            <v>0</v>
          </cell>
          <cell r="U28310">
            <v>0</v>
          </cell>
        </row>
        <row r="28316">
          <cell r="R28316">
            <v>0</v>
          </cell>
          <cell r="S28316">
            <v>1009</v>
          </cell>
          <cell r="T28316">
            <v>0</v>
          </cell>
          <cell r="U28316">
            <v>42831800</v>
          </cell>
        </row>
        <row r="28452">
          <cell r="R28452">
            <v>190</v>
          </cell>
          <cell r="T28452">
            <v>8376800</v>
          </cell>
        </row>
        <row r="28512">
          <cell r="R28512">
            <v>65</v>
          </cell>
          <cell r="S28512">
            <v>65</v>
          </cell>
          <cell r="T28512">
            <v>2145000</v>
          </cell>
          <cell r="U28512">
            <v>5034600</v>
          </cell>
        </row>
        <row r="28729">
          <cell r="R28729">
            <v>1129</v>
          </cell>
          <cell r="S28729">
            <v>1</v>
          </cell>
          <cell r="T28729">
            <v>46107250</v>
          </cell>
          <cell r="U28729">
            <v>27050</v>
          </cell>
        </row>
        <row r="28806">
          <cell r="R28806">
            <v>0</v>
          </cell>
          <cell r="S28806">
            <v>139</v>
          </cell>
          <cell r="T28806">
            <v>0</v>
          </cell>
          <cell r="U28806">
            <v>6933050</v>
          </cell>
        </row>
        <row r="29113">
          <cell r="R29113">
            <v>542</v>
          </cell>
          <cell r="S29113">
            <v>318</v>
          </cell>
          <cell r="T29113">
            <v>25643800</v>
          </cell>
          <cell r="U29113">
            <v>13329600</v>
          </cell>
        </row>
        <row r="29382">
          <cell r="R29382">
            <v>265</v>
          </cell>
          <cell r="S29382">
            <v>205</v>
          </cell>
          <cell r="T29382">
            <v>14735900</v>
          </cell>
          <cell r="U29382">
            <v>11663250</v>
          </cell>
        </row>
        <row r="29388">
          <cell r="R29388">
            <v>0</v>
          </cell>
          <cell r="S29388">
            <v>5</v>
          </cell>
          <cell r="T29388">
            <v>0</v>
          </cell>
          <cell r="U29388">
            <v>206000</v>
          </cell>
        </row>
        <row r="29700">
          <cell r="R29700">
            <v>400</v>
          </cell>
          <cell r="S29700">
            <v>592</v>
          </cell>
          <cell r="T29700">
            <v>19025400</v>
          </cell>
          <cell r="U29700">
            <v>27911450</v>
          </cell>
        </row>
        <row r="30175">
          <cell r="R30175">
            <v>579</v>
          </cell>
          <cell r="S30175">
            <v>0</v>
          </cell>
          <cell r="T30175">
            <v>26679300</v>
          </cell>
          <cell r="U30175">
            <v>0</v>
          </cell>
        </row>
        <row r="30375">
          <cell r="R30375">
            <v>269</v>
          </cell>
          <cell r="S30375">
            <v>865</v>
          </cell>
          <cell r="T30375">
            <v>10808200</v>
          </cell>
          <cell r="U30375">
            <v>39000250</v>
          </cell>
        </row>
        <row r="30492">
          <cell r="R30492">
            <v>65</v>
          </cell>
          <cell r="S30492">
            <v>326</v>
          </cell>
          <cell r="T30492">
            <v>3481500</v>
          </cell>
          <cell r="U30492">
            <v>19200900</v>
          </cell>
        </row>
        <row r="30523">
          <cell r="R30523">
            <v>0</v>
          </cell>
          <cell r="S30523">
            <v>81</v>
          </cell>
          <cell r="T30523">
            <v>0</v>
          </cell>
          <cell r="U30523">
            <v>6089500</v>
          </cell>
        </row>
        <row r="30540">
          <cell r="R30540">
            <v>0</v>
          </cell>
          <cell r="S30540">
            <v>55</v>
          </cell>
          <cell r="T30540">
            <v>0</v>
          </cell>
          <cell r="U30540">
            <v>1928200</v>
          </cell>
        </row>
      </sheetData>
      <sheetData sheetId="2"/>
      <sheetData sheetId="3"/>
      <sheetData sheetId="4"/>
      <sheetData sheetId="5"/>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121"/>
  <sheetViews>
    <sheetView tabSelected="1" view="pageBreakPreview" topLeftCell="D1" zoomScaleNormal="100" zoomScaleSheetLayoutView="100" workbookViewId="0">
      <selection activeCell="E7" sqref="E7:R7"/>
    </sheetView>
  </sheetViews>
  <sheetFormatPr defaultRowHeight="16.5"/>
  <cols>
    <col min="1" max="1" width="5.625" style="38" customWidth="1"/>
    <col min="2" max="2" width="8.625" style="32" customWidth="1"/>
    <col min="3" max="3" width="8.125" style="33" customWidth="1"/>
    <col min="4" max="4" width="6.5" style="34" customWidth="1"/>
    <col min="5" max="5" width="9.375" style="35" customWidth="1"/>
    <col min="6" max="8" width="8.125" style="33" customWidth="1"/>
    <col min="9" max="9" width="6.5" style="33" customWidth="1"/>
    <col min="10" max="10" width="13.25" style="33" customWidth="1"/>
    <col min="11" max="11" width="98.25" style="15" customWidth="1"/>
    <col min="12" max="13" width="8.125" style="14" customWidth="1"/>
    <col min="14" max="14" width="11.875" style="14" customWidth="1"/>
    <col min="15" max="15" width="12.125" style="14" customWidth="1"/>
    <col min="16" max="16" width="9.125" style="16" customWidth="1"/>
    <col min="17" max="17" width="10.5" style="14" customWidth="1"/>
    <col min="18" max="18" width="12.125" style="17" customWidth="1"/>
    <col min="19" max="21" width="9" style="18"/>
  </cols>
  <sheetData>
    <row r="1" spans="1:21" s="57" customFormat="1" ht="28.5" customHeight="1">
      <c r="A1" s="50"/>
      <c r="B1" s="63" t="s">
        <v>357</v>
      </c>
      <c r="C1" s="64"/>
      <c r="D1" s="65"/>
      <c r="E1" s="66"/>
      <c r="F1" s="51"/>
      <c r="G1" s="51"/>
      <c r="H1" s="51"/>
      <c r="I1" s="51"/>
      <c r="J1" s="51"/>
      <c r="K1" s="52"/>
      <c r="L1" s="53"/>
      <c r="M1" s="53"/>
      <c r="N1" s="53"/>
      <c r="O1" s="53"/>
      <c r="P1" s="54"/>
      <c r="Q1" s="53"/>
      <c r="R1" s="55"/>
      <c r="S1" s="56"/>
      <c r="T1" s="56"/>
      <c r="U1" s="56"/>
    </row>
    <row r="2" spans="1:21" s="6" customFormat="1" ht="25.5" customHeight="1">
      <c r="A2" s="37"/>
      <c r="B2" s="19"/>
      <c r="C2" s="20"/>
      <c r="D2" s="21"/>
      <c r="E2" s="22"/>
      <c r="F2" s="20"/>
      <c r="G2" s="20"/>
      <c r="H2" s="20"/>
      <c r="I2" s="20"/>
      <c r="J2" s="20"/>
      <c r="K2" s="2"/>
      <c r="L2" s="1"/>
      <c r="M2" s="1"/>
      <c r="N2" s="1"/>
      <c r="O2" s="1"/>
      <c r="P2" s="3"/>
      <c r="Q2" s="1"/>
      <c r="R2" s="4"/>
      <c r="S2" s="5"/>
      <c r="T2" s="5"/>
      <c r="U2" s="5"/>
    </row>
    <row r="3" spans="1:21" s="6" customFormat="1" ht="29.25" customHeight="1">
      <c r="A3" s="37"/>
      <c r="B3" s="23"/>
      <c r="C3" s="20"/>
      <c r="D3" s="58" t="s">
        <v>349</v>
      </c>
      <c r="E3" s="93" t="s">
        <v>221</v>
      </c>
      <c r="F3" s="93"/>
      <c r="G3" s="93"/>
      <c r="H3" s="93"/>
      <c r="I3" s="93"/>
      <c r="J3" s="93"/>
      <c r="K3" s="93"/>
      <c r="L3" s="93"/>
      <c r="M3" s="93"/>
      <c r="N3" s="93"/>
      <c r="O3" s="93"/>
      <c r="P3" s="93"/>
      <c r="Q3" s="93"/>
      <c r="R3" s="93"/>
      <c r="S3" s="5"/>
      <c r="T3" s="5"/>
      <c r="U3" s="5"/>
    </row>
    <row r="4" spans="1:21" s="6" customFormat="1" ht="58.5" customHeight="1">
      <c r="A4" s="37"/>
      <c r="B4" s="23"/>
      <c r="C4" s="20"/>
      <c r="D4" s="59" t="s">
        <v>218</v>
      </c>
      <c r="E4" s="96" t="s">
        <v>350</v>
      </c>
      <c r="F4" s="96"/>
      <c r="G4" s="96"/>
      <c r="H4" s="96"/>
      <c r="I4" s="96"/>
      <c r="J4" s="96"/>
      <c r="K4" s="96"/>
      <c r="L4" s="96"/>
      <c r="M4" s="96"/>
      <c r="N4" s="96"/>
      <c r="O4" s="96"/>
      <c r="P4" s="96"/>
      <c r="Q4" s="96"/>
      <c r="R4" s="96"/>
      <c r="S4" s="5"/>
      <c r="T4" s="5"/>
      <c r="U4" s="5"/>
    </row>
    <row r="5" spans="1:21" s="43" customFormat="1" ht="33.75" customHeight="1">
      <c r="A5" s="41"/>
      <c r="B5" s="23"/>
      <c r="C5" s="20"/>
      <c r="D5" s="59" t="s">
        <v>336</v>
      </c>
      <c r="E5" s="94" t="s">
        <v>337</v>
      </c>
      <c r="F5" s="94"/>
      <c r="G5" s="94"/>
      <c r="H5" s="94"/>
      <c r="I5" s="94"/>
      <c r="J5" s="94"/>
      <c r="K5" s="94"/>
      <c r="L5" s="94"/>
      <c r="M5" s="94"/>
      <c r="N5" s="94"/>
      <c r="O5" s="94"/>
      <c r="P5" s="94"/>
      <c r="Q5" s="94"/>
      <c r="R5" s="94"/>
      <c r="S5" s="42"/>
      <c r="T5" s="42"/>
      <c r="U5" s="42"/>
    </row>
    <row r="6" spans="1:21" s="43" customFormat="1" ht="33.75" customHeight="1">
      <c r="A6" s="41"/>
      <c r="B6" s="23"/>
      <c r="C6" s="20"/>
      <c r="D6" s="60"/>
      <c r="E6" s="94" t="s">
        <v>347</v>
      </c>
      <c r="F6" s="94"/>
      <c r="G6" s="94"/>
      <c r="H6" s="94"/>
      <c r="I6" s="94"/>
      <c r="J6" s="94"/>
      <c r="K6" s="94"/>
      <c r="L6" s="94"/>
      <c r="M6" s="94"/>
      <c r="N6" s="94"/>
      <c r="O6" s="94"/>
      <c r="P6" s="94"/>
      <c r="Q6" s="94"/>
      <c r="R6" s="94"/>
      <c r="S6" s="42"/>
      <c r="T6" s="42"/>
      <c r="U6" s="42"/>
    </row>
    <row r="7" spans="1:21" s="43" customFormat="1" ht="33.75" customHeight="1">
      <c r="A7" s="41"/>
      <c r="B7" s="23"/>
      <c r="C7" s="20"/>
      <c r="D7" s="60"/>
      <c r="E7" s="95" t="s">
        <v>358</v>
      </c>
      <c r="F7" s="95"/>
      <c r="G7" s="95"/>
      <c r="H7" s="95"/>
      <c r="I7" s="95"/>
      <c r="J7" s="95"/>
      <c r="K7" s="95"/>
      <c r="L7" s="95"/>
      <c r="M7" s="95"/>
      <c r="N7" s="95"/>
      <c r="O7" s="95"/>
      <c r="P7" s="95"/>
      <c r="Q7" s="95"/>
      <c r="R7" s="95"/>
      <c r="S7" s="42"/>
      <c r="T7" s="42"/>
      <c r="U7" s="42"/>
    </row>
    <row r="8" spans="1:21" s="43" customFormat="1" ht="43.5" customHeight="1">
      <c r="A8" s="41"/>
      <c r="B8" s="23"/>
      <c r="C8" s="20"/>
      <c r="D8" s="61"/>
      <c r="E8" s="89" t="s">
        <v>348</v>
      </c>
      <c r="F8" s="89"/>
      <c r="G8" s="89"/>
      <c r="H8" s="89"/>
      <c r="I8" s="89"/>
      <c r="J8" s="89"/>
      <c r="K8" s="89"/>
      <c r="L8" s="89"/>
      <c r="M8" s="89"/>
      <c r="N8" s="62"/>
      <c r="O8" s="62"/>
      <c r="P8" s="62"/>
      <c r="Q8" s="62"/>
      <c r="R8" s="62"/>
      <c r="S8" s="42"/>
      <c r="T8" s="42"/>
      <c r="U8" s="42"/>
    </row>
    <row r="9" spans="1:21" s="8" customFormat="1" ht="48.75" customHeight="1">
      <c r="A9" s="7" t="s">
        <v>225</v>
      </c>
      <c r="B9" s="24" t="s">
        <v>217</v>
      </c>
      <c r="C9" s="25" t="s">
        <v>226</v>
      </c>
      <c r="D9" s="25" t="s">
        <v>283</v>
      </c>
      <c r="E9" s="25" t="s">
        <v>0</v>
      </c>
      <c r="F9" s="25" t="s">
        <v>1</v>
      </c>
      <c r="G9" s="25" t="s">
        <v>2</v>
      </c>
      <c r="H9" s="25" t="s">
        <v>3</v>
      </c>
      <c r="I9" s="24" t="s">
        <v>4</v>
      </c>
      <c r="J9" s="24" t="s">
        <v>344</v>
      </c>
      <c r="K9" s="36" t="s">
        <v>227</v>
      </c>
      <c r="L9" s="25" t="s">
        <v>340</v>
      </c>
      <c r="M9" s="25" t="s">
        <v>339</v>
      </c>
      <c r="N9" s="44" t="s">
        <v>343</v>
      </c>
      <c r="O9" s="44" t="s">
        <v>342</v>
      </c>
      <c r="P9" s="45" t="s">
        <v>5</v>
      </c>
      <c r="Q9" s="44" t="s">
        <v>6</v>
      </c>
      <c r="R9" s="46" t="s">
        <v>341</v>
      </c>
    </row>
    <row r="10" spans="1:21" ht="58.5" customHeight="1">
      <c r="A10" s="39">
        <v>1</v>
      </c>
      <c r="B10" s="79" t="s">
        <v>237</v>
      </c>
      <c r="C10" s="81" t="s">
        <v>238</v>
      </c>
      <c r="D10" s="82" t="s">
        <v>7</v>
      </c>
      <c r="E10" s="25" t="s">
        <v>205</v>
      </c>
      <c r="F10" s="47">
        <v>7323</v>
      </c>
      <c r="G10" s="47">
        <v>652358</v>
      </c>
      <c r="H10" s="47">
        <v>950320</v>
      </c>
      <c r="I10" s="47" t="s">
        <v>8</v>
      </c>
      <c r="J10" s="47" t="s">
        <v>206</v>
      </c>
      <c r="K10" s="90" t="s">
        <v>228</v>
      </c>
      <c r="L10" s="10">
        <f>[1]帳戶交易資料按人別帳號日期排序加總!R150</f>
        <v>570</v>
      </c>
      <c r="M10" s="10">
        <f>[1]帳戶交易資料按人別帳號日期排序加總!S150</f>
        <v>55</v>
      </c>
      <c r="N10" s="10">
        <f>[1]帳戶交易資料按人別帳號日期排序加總!T150</f>
        <v>17905550</v>
      </c>
      <c r="O10" s="10">
        <f>[1]帳戶交易資料按人別帳號日期排序加總!U150</f>
        <v>1942750</v>
      </c>
      <c r="P10" s="11">
        <f t="shared" ref="P10:P77" si="0">L10-M10</f>
        <v>515</v>
      </c>
      <c r="Q10" s="12">
        <f t="shared" ref="Q10:Q77" si="1">O10-N10</f>
        <v>-15962800</v>
      </c>
      <c r="R10" s="13">
        <f>-Q10/P10/1000</f>
        <v>30.995728155339805</v>
      </c>
      <c r="S10"/>
      <c r="T10"/>
      <c r="U10"/>
    </row>
    <row r="11" spans="1:21" ht="58.5" customHeight="1">
      <c r="A11" s="39">
        <v>2</v>
      </c>
      <c r="B11" s="79"/>
      <c r="C11" s="81"/>
      <c r="D11" s="83"/>
      <c r="E11" s="25" t="s">
        <v>9</v>
      </c>
      <c r="F11" s="47" t="s">
        <v>10</v>
      </c>
      <c r="G11" s="47">
        <v>442868</v>
      </c>
      <c r="H11" s="47">
        <v>950505</v>
      </c>
      <c r="I11" s="47" t="s">
        <v>215</v>
      </c>
      <c r="J11" s="47" t="s">
        <v>206</v>
      </c>
      <c r="K11" s="91"/>
      <c r="L11" s="12">
        <f>[1]帳戶交易資料按人別帳號日期排序加總!R859</f>
        <v>982</v>
      </c>
      <c r="M11" s="12">
        <f>[1]帳戶交易資料按人別帳號日期排序加總!S859</f>
        <v>226</v>
      </c>
      <c r="N11" s="12">
        <f>[1]帳戶交易資料按人別帳號日期排序加總!T859</f>
        <v>36607750</v>
      </c>
      <c r="O11" s="12">
        <f>[1]帳戶交易資料按人別帳號日期排序加總!U859</f>
        <v>7766950</v>
      </c>
      <c r="P11" s="11">
        <f t="shared" si="0"/>
        <v>756</v>
      </c>
      <c r="Q11" s="12">
        <f t="shared" si="1"/>
        <v>-28840800</v>
      </c>
      <c r="R11" s="13">
        <f>-Q11/P11/1000</f>
        <v>38.149206349206345</v>
      </c>
      <c r="S11"/>
      <c r="T11"/>
      <c r="U11"/>
    </row>
    <row r="12" spans="1:21" ht="58.5" customHeight="1">
      <c r="A12" s="39">
        <v>3</v>
      </c>
      <c r="B12" s="79"/>
      <c r="C12" s="81"/>
      <c r="D12" s="83"/>
      <c r="E12" s="25" t="s">
        <v>11</v>
      </c>
      <c r="F12" s="47">
        <v>2180</v>
      </c>
      <c r="G12" s="47">
        <v>190456</v>
      </c>
      <c r="H12" s="47">
        <v>951013</v>
      </c>
      <c r="I12" s="47" t="s">
        <v>215</v>
      </c>
      <c r="J12" s="47" t="s">
        <v>206</v>
      </c>
      <c r="K12" s="91"/>
      <c r="L12" s="12">
        <f>[1]帳戶交易資料按人別帳號日期排序加總!R347</f>
        <v>478</v>
      </c>
      <c r="M12" s="12">
        <f>[1]帳戶交易資料按人別帳號日期排序加總!S347</f>
        <v>422</v>
      </c>
      <c r="N12" s="12">
        <f>[1]帳戶交易資料按人別帳號日期排序加總!T347</f>
        <v>24539100</v>
      </c>
      <c r="O12" s="12">
        <f>[1]帳戶交易資料按人別帳號日期排序加總!U347</f>
        <v>22342400</v>
      </c>
      <c r="P12" s="11">
        <f t="shared" si="0"/>
        <v>56</v>
      </c>
      <c r="Q12" s="12">
        <f t="shared" si="1"/>
        <v>-2196700</v>
      </c>
      <c r="R12" s="13">
        <f>-Q12/P12/1000</f>
        <v>39.226785714285718</v>
      </c>
      <c r="S12"/>
      <c r="T12"/>
      <c r="U12"/>
    </row>
    <row r="13" spans="1:21" ht="58.5" customHeight="1">
      <c r="A13" s="39">
        <v>4</v>
      </c>
      <c r="B13" s="80"/>
      <c r="C13" s="74"/>
      <c r="D13" s="84"/>
      <c r="E13" s="25" t="s">
        <v>12</v>
      </c>
      <c r="F13" s="47" t="s">
        <v>13</v>
      </c>
      <c r="G13" s="47">
        <v>5652358</v>
      </c>
      <c r="H13" s="47">
        <v>951206</v>
      </c>
      <c r="I13" s="47" t="s">
        <v>8</v>
      </c>
      <c r="J13" s="47" t="s">
        <v>206</v>
      </c>
      <c r="K13" s="92"/>
      <c r="L13" s="12">
        <f>[1]帳戶交易資料按人別帳號日期排序加總!R479</f>
        <v>105</v>
      </c>
      <c r="M13" s="12">
        <f>[1]帳戶交易資料按人別帳號日期排序加總!S479</f>
        <v>197</v>
      </c>
      <c r="N13" s="12">
        <f>[1]帳戶交易資料按人別帳號日期排序加總!T479</f>
        <v>7796200</v>
      </c>
      <c r="O13" s="12">
        <f>[1]帳戶交易資料按人別帳號日期排序加總!U479</f>
        <v>12980200</v>
      </c>
      <c r="P13" s="11">
        <f t="shared" si="0"/>
        <v>-92</v>
      </c>
      <c r="Q13" s="12">
        <f t="shared" si="1"/>
        <v>5184000</v>
      </c>
      <c r="R13" s="13">
        <v>0</v>
      </c>
      <c r="S13"/>
      <c r="T13"/>
      <c r="U13"/>
    </row>
    <row r="14" spans="1:21" ht="56.25" customHeight="1">
      <c r="A14" s="39">
        <v>5</v>
      </c>
      <c r="B14" s="78" t="s">
        <v>14</v>
      </c>
      <c r="C14" s="73" t="s">
        <v>15</v>
      </c>
      <c r="D14" s="82" t="s">
        <v>267</v>
      </c>
      <c r="E14" s="25" t="s">
        <v>16</v>
      </c>
      <c r="F14" s="47" t="s">
        <v>17</v>
      </c>
      <c r="G14" s="47">
        <v>51687</v>
      </c>
      <c r="H14" s="47">
        <v>950320</v>
      </c>
      <c r="I14" s="47" t="s">
        <v>215</v>
      </c>
      <c r="J14" s="47" t="s">
        <v>206</v>
      </c>
      <c r="K14" s="9" t="s">
        <v>229</v>
      </c>
      <c r="L14" s="12">
        <f>[1]帳戶交易資料按人別帳號日期排序加總!R1027</f>
        <v>441</v>
      </c>
      <c r="M14" s="12">
        <f>[1]帳戶交易資料按人別帳號日期排序加總!S1027</f>
        <v>163</v>
      </c>
      <c r="N14" s="12">
        <f>[1]帳戶交易資料按人別帳號日期排序加總!T1027</f>
        <v>19184400</v>
      </c>
      <c r="O14" s="12">
        <f>[1]帳戶交易資料按人別帳號日期排序加總!U1027</f>
        <v>10819400</v>
      </c>
      <c r="P14" s="11">
        <f t="shared" si="0"/>
        <v>278</v>
      </c>
      <c r="Q14" s="12">
        <f t="shared" si="1"/>
        <v>-8365000</v>
      </c>
      <c r="R14" s="13">
        <f>-Q14/P14/1000</f>
        <v>30.089928057553955</v>
      </c>
      <c r="S14"/>
      <c r="T14"/>
      <c r="U14"/>
    </row>
    <row r="15" spans="1:21" ht="55.5" customHeight="1">
      <c r="A15" s="39">
        <v>6</v>
      </c>
      <c r="B15" s="79"/>
      <c r="C15" s="81"/>
      <c r="D15" s="83"/>
      <c r="E15" s="25" t="s">
        <v>18</v>
      </c>
      <c r="F15" s="47" t="s">
        <v>19</v>
      </c>
      <c r="G15" s="47">
        <v>8058426</v>
      </c>
      <c r="H15" s="47">
        <v>950322</v>
      </c>
      <c r="I15" s="47" t="s">
        <v>8</v>
      </c>
      <c r="J15" s="47" t="s">
        <v>207</v>
      </c>
      <c r="K15" s="90" t="s">
        <v>239</v>
      </c>
      <c r="L15" s="12">
        <f>[1]帳戶交易資料按人別帳號日期排序加總!R1036</f>
        <v>10</v>
      </c>
      <c r="M15" s="12">
        <f>[1]帳戶交易資料按人別帳號日期排序加總!S1036</f>
        <v>10</v>
      </c>
      <c r="N15" s="12">
        <f>[1]帳戶交易資料按人別帳號日期排序加總!T1036</f>
        <v>253000</v>
      </c>
      <c r="O15" s="12">
        <f>[1]帳戶交易資料按人別帳號日期排序加總!U1036</f>
        <v>550000</v>
      </c>
      <c r="P15" s="11">
        <f t="shared" si="0"/>
        <v>0</v>
      </c>
      <c r="Q15" s="12">
        <f t="shared" si="1"/>
        <v>297000</v>
      </c>
      <c r="R15" s="13">
        <v>0</v>
      </c>
      <c r="S15"/>
      <c r="T15"/>
      <c r="U15"/>
    </row>
    <row r="16" spans="1:21" ht="55.5" customHeight="1">
      <c r="A16" s="39">
        <v>7</v>
      </c>
      <c r="B16" s="80"/>
      <c r="C16" s="74"/>
      <c r="D16" s="84"/>
      <c r="E16" s="25" t="s">
        <v>20</v>
      </c>
      <c r="F16" s="47">
        <v>9796</v>
      </c>
      <c r="G16" s="47">
        <v>208298</v>
      </c>
      <c r="H16" s="47">
        <v>950920</v>
      </c>
      <c r="I16" s="47" t="s">
        <v>8</v>
      </c>
      <c r="J16" s="47" t="s">
        <v>207</v>
      </c>
      <c r="K16" s="92"/>
      <c r="L16" s="12">
        <f>[1]帳戶交易資料按人別帳號日期排序加總!R871</f>
        <v>0</v>
      </c>
      <c r="M16" s="12">
        <f>[1]帳戶交易資料按人別帳號日期排序加總!S871</f>
        <v>0</v>
      </c>
      <c r="N16" s="12">
        <f>[1]帳戶交易資料按人別帳號日期排序加總!T871</f>
        <v>0</v>
      </c>
      <c r="O16" s="12">
        <f>[1]帳戶交易資料按人別帳號日期排序加總!U871</f>
        <v>0</v>
      </c>
      <c r="P16" s="11">
        <f t="shared" si="0"/>
        <v>0</v>
      </c>
      <c r="Q16" s="12">
        <f t="shared" si="1"/>
        <v>0</v>
      </c>
      <c r="R16" s="13">
        <v>0</v>
      </c>
      <c r="S16"/>
      <c r="T16"/>
      <c r="U16"/>
    </row>
    <row r="17" spans="1:21" ht="56.25" customHeight="1">
      <c r="A17" s="39">
        <v>8</v>
      </c>
      <c r="B17" s="27" t="s">
        <v>21</v>
      </c>
      <c r="C17" s="26" t="s">
        <v>22</v>
      </c>
      <c r="D17" s="28" t="s">
        <v>268</v>
      </c>
      <c r="E17" s="25" t="s">
        <v>9</v>
      </c>
      <c r="F17" s="47" t="s">
        <v>10</v>
      </c>
      <c r="G17" s="47">
        <v>437161</v>
      </c>
      <c r="H17" s="47">
        <v>950321</v>
      </c>
      <c r="I17" s="47" t="s">
        <v>215</v>
      </c>
      <c r="J17" s="47" t="s">
        <v>206</v>
      </c>
      <c r="K17" s="9" t="s">
        <v>230</v>
      </c>
      <c r="L17" s="12">
        <f>[1]帳戶交易資料按人別帳號日期排序加總!R1219</f>
        <v>553</v>
      </c>
      <c r="M17" s="12">
        <f>[1]帳戶交易資料按人別帳號日期排序加總!S1219</f>
        <v>203</v>
      </c>
      <c r="N17" s="12">
        <f>[1]帳戶交易資料按人別帳號日期排序加總!T1219</f>
        <v>27353500</v>
      </c>
      <c r="O17" s="12">
        <f>[1]帳戶交易資料按人別帳號日期排序加總!U1219</f>
        <v>14322200</v>
      </c>
      <c r="P17" s="11">
        <f t="shared" si="0"/>
        <v>350</v>
      </c>
      <c r="Q17" s="12">
        <f t="shared" si="1"/>
        <v>-13031300</v>
      </c>
      <c r="R17" s="13">
        <f t="shared" ref="R17:R26" si="2">-Q17/P17/1000</f>
        <v>37.232285714285716</v>
      </c>
      <c r="S17"/>
      <c r="T17"/>
      <c r="U17"/>
    </row>
    <row r="18" spans="1:21" ht="58.5" customHeight="1">
      <c r="A18" s="39">
        <v>9</v>
      </c>
      <c r="B18" s="75" t="s">
        <v>23</v>
      </c>
      <c r="C18" s="76" t="s">
        <v>24</v>
      </c>
      <c r="D18" s="77" t="s">
        <v>25</v>
      </c>
      <c r="E18" s="25" t="s">
        <v>9</v>
      </c>
      <c r="F18" s="47" t="s">
        <v>10</v>
      </c>
      <c r="G18" s="47">
        <v>391388</v>
      </c>
      <c r="H18" s="47">
        <v>950310</v>
      </c>
      <c r="I18" s="47" t="s">
        <v>215</v>
      </c>
      <c r="J18" s="47" t="s">
        <v>206</v>
      </c>
      <c r="K18" s="9" t="s">
        <v>234</v>
      </c>
      <c r="L18" s="12">
        <f>[1]帳戶交易資料按人別帳號日期排序加總!R2962</f>
        <v>1101</v>
      </c>
      <c r="M18" s="12">
        <f>[1]帳戶交易資料按人別帳號日期排序加總!S2962</f>
        <v>811</v>
      </c>
      <c r="N18" s="12">
        <f>[1]帳戶交易資料按人別帳號日期排序加總!T2962</f>
        <v>42863300</v>
      </c>
      <c r="O18" s="12">
        <f>[1]帳戶交易資料按人別帳號日期排序加總!U2962</f>
        <v>48583600</v>
      </c>
      <c r="P18" s="11">
        <f t="shared" si="0"/>
        <v>290</v>
      </c>
      <c r="Q18" s="12">
        <f t="shared" si="1"/>
        <v>5720300</v>
      </c>
      <c r="R18" s="13">
        <f t="shared" si="2"/>
        <v>-19.725172413793103</v>
      </c>
      <c r="S18"/>
      <c r="T18"/>
      <c r="U18"/>
    </row>
    <row r="19" spans="1:21" ht="99.75" customHeight="1">
      <c r="A19" s="39">
        <v>10</v>
      </c>
      <c r="B19" s="75"/>
      <c r="C19" s="76"/>
      <c r="D19" s="77"/>
      <c r="E19" s="25" t="s">
        <v>11</v>
      </c>
      <c r="F19" s="47">
        <v>2180</v>
      </c>
      <c r="G19" s="47">
        <v>109861</v>
      </c>
      <c r="H19" s="47">
        <v>950314</v>
      </c>
      <c r="I19" s="47" t="s">
        <v>215</v>
      </c>
      <c r="J19" s="47" t="s">
        <v>206</v>
      </c>
      <c r="K19" s="9" t="s">
        <v>231</v>
      </c>
      <c r="L19" s="12">
        <f>[1]帳戶交易資料按人別帳號日期排序加總!R1602</f>
        <v>1049</v>
      </c>
      <c r="M19" s="12">
        <f>[1]帳戶交易資料按人別帳號日期排序加總!S1602</f>
        <v>800</v>
      </c>
      <c r="N19" s="12">
        <f>[1]帳戶交易資料按人別帳號日期排序加總!T1602</f>
        <v>41799700</v>
      </c>
      <c r="O19" s="12">
        <f>[1]帳戶交易資料按人別帳號日期排序加總!U1602</f>
        <v>49517400</v>
      </c>
      <c r="P19" s="11">
        <f t="shared" si="0"/>
        <v>249</v>
      </c>
      <c r="Q19" s="12">
        <f t="shared" si="1"/>
        <v>7717700</v>
      </c>
      <c r="R19" s="13">
        <f t="shared" si="2"/>
        <v>-30.994779116465864</v>
      </c>
      <c r="S19"/>
      <c r="T19"/>
      <c r="U19"/>
    </row>
    <row r="20" spans="1:21" ht="288" customHeight="1">
      <c r="A20" s="67">
        <v>11</v>
      </c>
      <c r="B20" s="78" t="s">
        <v>23</v>
      </c>
      <c r="C20" s="73" t="s">
        <v>24</v>
      </c>
      <c r="D20" s="82" t="s">
        <v>25</v>
      </c>
      <c r="E20" s="87" t="s">
        <v>26</v>
      </c>
      <c r="F20" s="73">
        <v>5720</v>
      </c>
      <c r="G20" s="73">
        <v>6325598</v>
      </c>
      <c r="H20" s="73">
        <v>950316</v>
      </c>
      <c r="I20" s="73" t="s">
        <v>215</v>
      </c>
      <c r="J20" s="73" t="s">
        <v>206</v>
      </c>
      <c r="K20" s="48" t="s">
        <v>242</v>
      </c>
      <c r="L20" s="69">
        <f>[1]帳戶交易資料按人別帳號日期排序加總!R2304</f>
        <v>1122</v>
      </c>
      <c r="M20" s="69">
        <f>[1]帳戶交易資料按人別帳號日期排序加總!S2304</f>
        <v>992</v>
      </c>
      <c r="N20" s="69">
        <f>[1]帳戶交易資料按人別帳號日期排序加總!T2304</f>
        <v>48154300</v>
      </c>
      <c r="O20" s="69">
        <f>[1]帳戶交易資料按人別帳號日期排序加總!U2304</f>
        <v>63096200</v>
      </c>
      <c r="P20" s="85">
        <f t="shared" si="0"/>
        <v>130</v>
      </c>
      <c r="Q20" s="69">
        <f t="shared" si="1"/>
        <v>14941900</v>
      </c>
      <c r="R20" s="71">
        <f t="shared" si="2"/>
        <v>-114.93769230769232</v>
      </c>
      <c r="S20"/>
      <c r="T20"/>
      <c r="U20"/>
    </row>
    <row r="21" spans="1:21" ht="399.95" customHeight="1">
      <c r="A21" s="68"/>
      <c r="B21" s="79"/>
      <c r="C21" s="81"/>
      <c r="D21" s="83"/>
      <c r="E21" s="88"/>
      <c r="F21" s="74"/>
      <c r="G21" s="74"/>
      <c r="H21" s="74"/>
      <c r="I21" s="74"/>
      <c r="J21" s="74"/>
      <c r="K21" s="49" t="s">
        <v>353</v>
      </c>
      <c r="L21" s="70"/>
      <c r="M21" s="70"/>
      <c r="N21" s="70"/>
      <c r="O21" s="70"/>
      <c r="P21" s="86"/>
      <c r="Q21" s="70"/>
      <c r="R21" s="72"/>
      <c r="S21"/>
      <c r="T21"/>
      <c r="U21"/>
    </row>
    <row r="22" spans="1:21" ht="144" customHeight="1">
      <c r="A22" s="39">
        <v>12</v>
      </c>
      <c r="B22" s="80"/>
      <c r="C22" s="74"/>
      <c r="D22" s="84"/>
      <c r="E22" s="25" t="s">
        <v>27</v>
      </c>
      <c r="F22" s="47" t="s">
        <v>28</v>
      </c>
      <c r="G22" s="47">
        <v>89849</v>
      </c>
      <c r="H22" s="47">
        <v>950321</v>
      </c>
      <c r="I22" s="47" t="s">
        <v>215</v>
      </c>
      <c r="J22" s="47" t="s">
        <v>207</v>
      </c>
      <c r="K22" s="9" t="s">
        <v>235</v>
      </c>
      <c r="L22" s="12">
        <f>[1]帳戶交易資料按人別帳號日期排序加總!R2420</f>
        <v>85</v>
      </c>
      <c r="M22" s="12">
        <f>[1]帳戶交易資料按人別帳號日期排序加總!S2420</f>
        <v>45</v>
      </c>
      <c r="N22" s="12">
        <f>[1]帳戶交易資料按人別帳號日期排序加總!T2420</f>
        <v>4019200</v>
      </c>
      <c r="O22" s="12">
        <f>[1]帳戶交易資料按人別帳號日期排序加總!U2420</f>
        <v>2558500</v>
      </c>
      <c r="P22" s="11">
        <f t="shared" si="0"/>
        <v>40</v>
      </c>
      <c r="Q22" s="12">
        <f t="shared" si="1"/>
        <v>-1460700</v>
      </c>
      <c r="R22" s="13">
        <f t="shared" si="2"/>
        <v>36.517499999999998</v>
      </c>
      <c r="S22"/>
      <c r="T22"/>
      <c r="U22"/>
    </row>
    <row r="23" spans="1:21" ht="43.5" customHeight="1">
      <c r="A23" s="39">
        <v>13</v>
      </c>
      <c r="B23" s="78" t="s">
        <v>29</v>
      </c>
      <c r="C23" s="73" t="s">
        <v>30</v>
      </c>
      <c r="D23" s="82" t="s">
        <v>31</v>
      </c>
      <c r="E23" s="25" t="s">
        <v>16</v>
      </c>
      <c r="F23" s="47" t="s">
        <v>17</v>
      </c>
      <c r="G23" s="47">
        <v>33359</v>
      </c>
      <c r="H23" s="47">
        <v>950417</v>
      </c>
      <c r="I23" s="47" t="s">
        <v>8</v>
      </c>
      <c r="J23" s="47" t="s">
        <v>207</v>
      </c>
      <c r="K23" s="9" t="s">
        <v>292</v>
      </c>
      <c r="L23" s="12">
        <f>[1]帳戶交易資料按人別帳號日期排序加總!R3200</f>
        <v>10</v>
      </c>
      <c r="M23" s="12">
        <f>[1]帳戶交易資料按人別帳號日期排序加總!S3200</f>
        <v>0</v>
      </c>
      <c r="N23" s="12">
        <f>[1]帳戶交易資料按人別帳號日期排序加總!T3200</f>
        <v>362500</v>
      </c>
      <c r="O23" s="12">
        <f>[1]帳戶交易資料按人別帳號日期排序加總!U3200</f>
        <v>0</v>
      </c>
      <c r="P23" s="11">
        <f t="shared" si="0"/>
        <v>10</v>
      </c>
      <c r="Q23" s="12">
        <f t="shared" si="1"/>
        <v>-362500</v>
      </c>
      <c r="R23" s="13">
        <f t="shared" si="2"/>
        <v>36.25</v>
      </c>
      <c r="S23"/>
      <c r="T23"/>
      <c r="U23"/>
    </row>
    <row r="24" spans="1:21" ht="173.25" customHeight="1">
      <c r="A24" s="39">
        <v>14</v>
      </c>
      <c r="B24" s="80"/>
      <c r="C24" s="74"/>
      <c r="D24" s="84"/>
      <c r="E24" s="25" t="s">
        <v>20</v>
      </c>
      <c r="F24" s="47">
        <v>9796</v>
      </c>
      <c r="G24" s="47">
        <v>204182</v>
      </c>
      <c r="H24" s="47">
        <v>950510</v>
      </c>
      <c r="I24" s="47" t="s">
        <v>215</v>
      </c>
      <c r="J24" s="47" t="s">
        <v>206</v>
      </c>
      <c r="K24" s="9" t="s">
        <v>236</v>
      </c>
      <c r="L24" s="12">
        <f>[1]帳戶交易資料按人別帳號日期排序加總!R3190</f>
        <v>9989</v>
      </c>
      <c r="M24" s="12">
        <f>[1]帳戶交易資料按人別帳號日期排序加總!S3190</f>
        <v>6322</v>
      </c>
      <c r="N24" s="12">
        <f>[1]帳戶交易資料按人別帳號日期排序加總!T3190</f>
        <v>369750800</v>
      </c>
      <c r="O24" s="12">
        <f>[1]帳戶交易資料按人別帳號日期排序加總!U3190</f>
        <v>394137200</v>
      </c>
      <c r="P24" s="11">
        <f t="shared" si="0"/>
        <v>3667</v>
      </c>
      <c r="Q24" s="12">
        <f t="shared" si="1"/>
        <v>24386400</v>
      </c>
      <c r="R24" s="13">
        <f t="shared" si="2"/>
        <v>-6.6502317971093534</v>
      </c>
      <c r="S24"/>
      <c r="T24"/>
      <c r="U24"/>
    </row>
    <row r="25" spans="1:21" ht="42" customHeight="1">
      <c r="A25" s="39">
        <v>15</v>
      </c>
      <c r="B25" s="78" t="s">
        <v>32</v>
      </c>
      <c r="C25" s="73" t="s">
        <v>33</v>
      </c>
      <c r="D25" s="82" t="s">
        <v>31</v>
      </c>
      <c r="E25" s="25" t="s">
        <v>34</v>
      </c>
      <c r="F25" s="47" t="s">
        <v>35</v>
      </c>
      <c r="G25" s="47">
        <v>172981</v>
      </c>
      <c r="H25" s="47">
        <v>960118</v>
      </c>
      <c r="I25" s="47" t="s">
        <v>8</v>
      </c>
      <c r="J25" s="47" t="s">
        <v>207</v>
      </c>
      <c r="K25" s="9" t="s">
        <v>243</v>
      </c>
      <c r="L25" s="12">
        <f>[1]帳戶交易資料按人別帳號日期排序加總!R3360</f>
        <v>80</v>
      </c>
      <c r="M25" s="12">
        <f>[1]帳戶交易資料按人別帳號日期排序加總!S3360</f>
        <v>30</v>
      </c>
      <c r="N25" s="12">
        <f>[1]帳戶交易資料按人別帳號日期排序加總!T3360</f>
        <v>4681750</v>
      </c>
      <c r="O25" s="12">
        <f>[1]帳戶交易資料按人別帳號日期排序加總!U3360</f>
        <v>1823350</v>
      </c>
      <c r="P25" s="11">
        <f t="shared" si="0"/>
        <v>50</v>
      </c>
      <c r="Q25" s="12">
        <f t="shared" si="1"/>
        <v>-2858400</v>
      </c>
      <c r="R25" s="13">
        <f t="shared" si="2"/>
        <v>57.167999999999999</v>
      </c>
      <c r="S25"/>
      <c r="T25"/>
      <c r="U25"/>
    </row>
    <row r="26" spans="1:21" ht="78" customHeight="1">
      <c r="A26" s="39">
        <v>16</v>
      </c>
      <c r="B26" s="79"/>
      <c r="C26" s="81"/>
      <c r="D26" s="83"/>
      <c r="E26" s="25" t="s">
        <v>20</v>
      </c>
      <c r="F26" s="47">
        <v>9796</v>
      </c>
      <c r="G26" s="47">
        <v>214538</v>
      </c>
      <c r="H26" s="47">
        <v>960123</v>
      </c>
      <c r="I26" s="47" t="s">
        <v>215</v>
      </c>
      <c r="J26" s="47" t="s">
        <v>207</v>
      </c>
      <c r="K26" s="9" t="s">
        <v>240</v>
      </c>
      <c r="L26" s="12">
        <f>[1]帳戶交易資料按人別帳號日期排序加總!R3230</f>
        <v>55</v>
      </c>
      <c r="M26" s="12">
        <f>[1]帳戶交易資料按人別帳號日期排序加總!S3230</f>
        <v>25</v>
      </c>
      <c r="N26" s="12">
        <f>[1]帳戶交易資料按人別帳號日期排序加總!T3230</f>
        <v>3857600</v>
      </c>
      <c r="O26" s="12">
        <f>[1]帳戶交易資料按人別帳號日期排序加總!U3230</f>
        <v>1390900</v>
      </c>
      <c r="P26" s="11">
        <f t="shared" si="0"/>
        <v>30</v>
      </c>
      <c r="Q26" s="12">
        <f t="shared" si="1"/>
        <v>-2466700</v>
      </c>
      <c r="R26" s="13">
        <f t="shared" si="2"/>
        <v>82.223333333333329</v>
      </c>
      <c r="S26"/>
      <c r="T26"/>
      <c r="U26"/>
    </row>
    <row r="27" spans="1:21" ht="41.25" customHeight="1">
      <c r="A27" s="39">
        <v>17</v>
      </c>
      <c r="B27" s="80"/>
      <c r="C27" s="74"/>
      <c r="D27" s="84"/>
      <c r="E27" s="25" t="s">
        <v>36</v>
      </c>
      <c r="F27" s="47" t="s">
        <v>37</v>
      </c>
      <c r="G27" s="47">
        <v>124639</v>
      </c>
      <c r="H27" s="47">
        <v>960316</v>
      </c>
      <c r="I27" s="47" t="s">
        <v>8</v>
      </c>
      <c r="J27" s="47" t="s">
        <v>207</v>
      </c>
      <c r="K27" s="9" t="s">
        <v>241</v>
      </c>
      <c r="L27" s="12">
        <f>[1]帳戶交易資料按人別帳號日期排序加總!R3371</f>
        <v>10</v>
      </c>
      <c r="M27" s="12">
        <f>[1]帳戶交易資料按人別帳號日期排序加總!S3371</f>
        <v>10</v>
      </c>
      <c r="N27" s="12">
        <f>[1]帳戶交易資料按人別帳號日期排序加總!T3371</f>
        <v>663500</v>
      </c>
      <c r="O27" s="12">
        <f>[1]帳戶交易資料按人別帳號日期排序加總!U3371</f>
        <v>691000</v>
      </c>
      <c r="P27" s="11">
        <f t="shared" si="0"/>
        <v>0</v>
      </c>
      <c r="Q27" s="12">
        <f t="shared" si="1"/>
        <v>27500</v>
      </c>
      <c r="R27" s="13">
        <v>0</v>
      </c>
      <c r="S27"/>
      <c r="T27"/>
      <c r="U27"/>
    </row>
    <row r="28" spans="1:21" ht="99.75">
      <c r="A28" s="39">
        <v>18</v>
      </c>
      <c r="B28" s="78" t="s">
        <v>38</v>
      </c>
      <c r="C28" s="73" t="s">
        <v>39</v>
      </c>
      <c r="D28" s="82" t="s">
        <v>40</v>
      </c>
      <c r="E28" s="25" t="s">
        <v>20</v>
      </c>
      <c r="F28" s="47">
        <v>9796</v>
      </c>
      <c r="G28" s="47">
        <v>201208</v>
      </c>
      <c r="H28" s="47">
        <v>950323</v>
      </c>
      <c r="I28" s="47" t="s">
        <v>215</v>
      </c>
      <c r="J28" s="47" t="s">
        <v>209</v>
      </c>
      <c r="K28" s="9" t="s">
        <v>255</v>
      </c>
      <c r="L28" s="12">
        <f>[1]帳戶交易資料按人別帳號日期排序加總!R3899</f>
        <v>370</v>
      </c>
      <c r="M28" s="12">
        <f>[1]帳戶交易資料按人別帳號日期排序加總!S3899</f>
        <v>394</v>
      </c>
      <c r="N28" s="12">
        <f>[1]帳戶交易資料按人別帳號日期排序加總!T3899</f>
        <v>13705350</v>
      </c>
      <c r="O28" s="12">
        <f>[1]帳戶交易資料按人別帳號日期排序加總!U3899</f>
        <v>21593200</v>
      </c>
      <c r="P28" s="11">
        <f t="shared" si="0"/>
        <v>-24</v>
      </c>
      <c r="Q28" s="12">
        <f t="shared" si="1"/>
        <v>7887850</v>
      </c>
      <c r="R28" s="13">
        <v>0</v>
      </c>
      <c r="S28"/>
      <c r="T28"/>
      <c r="U28"/>
    </row>
    <row r="29" spans="1:21" ht="42.75" customHeight="1">
      <c r="A29" s="39">
        <v>19</v>
      </c>
      <c r="B29" s="80"/>
      <c r="C29" s="74"/>
      <c r="D29" s="84"/>
      <c r="E29" s="25" t="s">
        <v>43</v>
      </c>
      <c r="F29" s="47"/>
      <c r="G29" s="47"/>
      <c r="H29" s="47"/>
      <c r="I29" s="47" t="s">
        <v>222</v>
      </c>
      <c r="J29" s="47" t="s">
        <v>223</v>
      </c>
      <c r="K29" s="9" t="s">
        <v>246</v>
      </c>
      <c r="L29" s="12">
        <v>0</v>
      </c>
      <c r="M29" s="12">
        <v>0</v>
      </c>
      <c r="N29" s="12">
        <v>0</v>
      </c>
      <c r="O29" s="12">
        <v>0</v>
      </c>
      <c r="P29" s="12">
        <v>0</v>
      </c>
      <c r="Q29" s="12">
        <v>0</v>
      </c>
      <c r="R29" s="12">
        <v>0</v>
      </c>
      <c r="S29"/>
      <c r="T29"/>
      <c r="U29"/>
    </row>
    <row r="30" spans="1:21" ht="207.75" customHeight="1">
      <c r="A30" s="39">
        <v>20</v>
      </c>
      <c r="B30" s="27" t="s">
        <v>41</v>
      </c>
      <c r="C30" s="26" t="s">
        <v>42</v>
      </c>
      <c r="D30" s="28" t="s">
        <v>40</v>
      </c>
      <c r="E30" s="25" t="s">
        <v>43</v>
      </c>
      <c r="F30" s="47" t="s">
        <v>44</v>
      </c>
      <c r="G30" s="47">
        <v>96498</v>
      </c>
      <c r="H30" s="47">
        <v>951220</v>
      </c>
      <c r="I30" s="47" t="s">
        <v>216</v>
      </c>
      <c r="J30" s="47" t="s">
        <v>210</v>
      </c>
      <c r="K30" s="9" t="s">
        <v>282</v>
      </c>
      <c r="L30" s="12">
        <f>[1]帳戶交易資料按人別帳號日期排序加總!R3966</f>
        <v>205</v>
      </c>
      <c r="M30" s="12">
        <f>[1]帳戶交易資料按人別帳號日期排序加總!S3966</f>
        <v>0</v>
      </c>
      <c r="N30" s="12">
        <f>[1]帳戶交易資料按人別帳號日期排序加總!T3966</f>
        <v>17192300</v>
      </c>
      <c r="O30" s="12">
        <f>[1]帳戶交易資料按人別帳號日期排序加總!U3966</f>
        <v>0</v>
      </c>
      <c r="P30" s="11">
        <f t="shared" si="0"/>
        <v>205</v>
      </c>
      <c r="Q30" s="12">
        <f t="shared" si="1"/>
        <v>-17192300</v>
      </c>
      <c r="R30" s="13">
        <f>-Q30/P30/1000</f>
        <v>83.864878048780497</v>
      </c>
      <c r="S30"/>
      <c r="T30"/>
      <c r="U30"/>
    </row>
    <row r="31" spans="1:21" ht="114">
      <c r="A31" s="39">
        <v>21</v>
      </c>
      <c r="B31" s="78" t="s">
        <v>45</v>
      </c>
      <c r="C31" s="73" t="s">
        <v>46</v>
      </c>
      <c r="D31" s="82" t="s">
        <v>31</v>
      </c>
      <c r="E31" s="25" t="s">
        <v>47</v>
      </c>
      <c r="F31" s="47">
        <v>8450</v>
      </c>
      <c r="G31" s="47">
        <v>1351148</v>
      </c>
      <c r="H31" s="47">
        <v>950519</v>
      </c>
      <c r="I31" s="47" t="s">
        <v>215</v>
      </c>
      <c r="J31" s="47" t="s">
        <v>210</v>
      </c>
      <c r="K31" s="9" t="s">
        <v>244</v>
      </c>
      <c r="L31" s="12">
        <f>[1]帳戶交易資料按人別帳號日期排序加總!R4140</f>
        <v>211</v>
      </c>
      <c r="M31" s="12">
        <f>[1]帳戶交易資料按人別帳號日期排序加總!S4140</f>
        <v>223</v>
      </c>
      <c r="N31" s="12">
        <f>[1]帳戶交易資料按人別帳號日期排序加總!T4140</f>
        <v>9309800</v>
      </c>
      <c r="O31" s="12">
        <f>[1]帳戶交易資料按人別帳號日期排序加總!U4140</f>
        <v>12305900</v>
      </c>
      <c r="P31" s="11">
        <f t="shared" si="0"/>
        <v>-12</v>
      </c>
      <c r="Q31" s="12">
        <f t="shared" si="1"/>
        <v>2996100</v>
      </c>
      <c r="R31" s="13">
        <v>0</v>
      </c>
      <c r="S31"/>
      <c r="T31"/>
      <c r="U31"/>
    </row>
    <row r="32" spans="1:21" ht="33.75" customHeight="1">
      <c r="A32" s="39">
        <v>22</v>
      </c>
      <c r="B32" s="80"/>
      <c r="C32" s="74"/>
      <c r="D32" s="84"/>
      <c r="E32" s="25" t="s">
        <v>48</v>
      </c>
      <c r="F32" s="47">
        <v>5510</v>
      </c>
      <c r="G32" s="47">
        <v>346136</v>
      </c>
      <c r="H32" s="47">
        <v>951004</v>
      </c>
      <c r="I32" s="47" t="s">
        <v>8</v>
      </c>
      <c r="J32" s="47" t="s">
        <v>211</v>
      </c>
      <c r="K32" s="9" t="s">
        <v>232</v>
      </c>
      <c r="L32" s="12">
        <f>[1]帳戶交易資料按人別帳號日期排序加總!R3981</f>
        <v>39</v>
      </c>
      <c r="M32" s="12">
        <f>[1]帳戶交易資料按人別帳號日期排序加總!S3981</f>
        <v>0</v>
      </c>
      <c r="N32" s="12">
        <f>[1]帳戶交易資料按人別帳號日期排序加總!T3981</f>
        <v>2062700</v>
      </c>
      <c r="O32" s="12">
        <f>[1]帳戶交易資料按人別帳號日期排序加總!U3981</f>
        <v>0</v>
      </c>
      <c r="P32" s="11">
        <f t="shared" si="0"/>
        <v>39</v>
      </c>
      <c r="Q32" s="12">
        <f t="shared" si="1"/>
        <v>-2062700</v>
      </c>
      <c r="R32" s="13">
        <f>-Q32/P32/1000</f>
        <v>52.889743589743588</v>
      </c>
      <c r="S32"/>
      <c r="T32"/>
      <c r="U32"/>
    </row>
    <row r="33" spans="1:21" ht="42" customHeight="1">
      <c r="A33" s="39">
        <v>23</v>
      </c>
      <c r="B33" s="78" t="s">
        <v>49</v>
      </c>
      <c r="C33" s="73" t="s">
        <v>50</v>
      </c>
      <c r="D33" s="82" t="s">
        <v>31</v>
      </c>
      <c r="E33" s="25" t="s">
        <v>51</v>
      </c>
      <c r="F33" s="47">
        <v>9608</v>
      </c>
      <c r="G33" s="47">
        <v>26911</v>
      </c>
      <c r="H33" s="47">
        <v>950503</v>
      </c>
      <c r="I33" s="47" t="s">
        <v>214</v>
      </c>
      <c r="J33" s="47" t="s">
        <v>211</v>
      </c>
      <c r="K33" s="9" t="s">
        <v>248</v>
      </c>
      <c r="L33" s="12">
        <f>[1]帳戶交易資料按人別帳號日期排序加總!R4189</f>
        <v>50</v>
      </c>
      <c r="M33" s="12">
        <f>[1]帳戶交易資料按人別帳號日期排序加總!S4189</f>
        <v>56</v>
      </c>
      <c r="N33" s="12">
        <f>[1]帳戶交易資料按人別帳號日期排序加總!T4189</f>
        <v>1815700</v>
      </c>
      <c r="O33" s="12">
        <f>[1]帳戶交易資料按人別帳號日期排序加總!U4189</f>
        <v>2006400</v>
      </c>
      <c r="P33" s="11">
        <f t="shared" si="0"/>
        <v>-6</v>
      </c>
      <c r="Q33" s="12">
        <f t="shared" si="1"/>
        <v>190700</v>
      </c>
      <c r="R33" s="13">
        <v>0</v>
      </c>
      <c r="S33"/>
      <c r="T33"/>
      <c r="U33"/>
    </row>
    <row r="34" spans="1:21" ht="115.5" customHeight="1">
      <c r="A34" s="39">
        <v>24</v>
      </c>
      <c r="B34" s="80"/>
      <c r="C34" s="74"/>
      <c r="D34" s="84"/>
      <c r="E34" s="25" t="s">
        <v>47</v>
      </c>
      <c r="F34" s="47">
        <v>8450</v>
      </c>
      <c r="G34" s="47">
        <v>1350291</v>
      </c>
      <c r="H34" s="47">
        <v>960321</v>
      </c>
      <c r="I34" s="47" t="s">
        <v>214</v>
      </c>
      <c r="J34" s="47" t="s">
        <v>211</v>
      </c>
      <c r="K34" s="9" t="s">
        <v>245</v>
      </c>
      <c r="L34" s="12">
        <f>[1]帳戶交易資料按人別帳號日期排序加總!R4151</f>
        <v>621</v>
      </c>
      <c r="M34" s="12">
        <f>[1]帳戶交易資料按人別帳號日期排序加總!S4151</f>
        <v>0</v>
      </c>
      <c r="N34" s="12">
        <f>[1]帳戶交易資料按人別帳號日期排序加總!T4151</f>
        <v>43260500</v>
      </c>
      <c r="O34" s="12">
        <f>[1]帳戶交易資料按人別帳號日期排序加總!U4151</f>
        <v>0</v>
      </c>
      <c r="P34" s="11">
        <f t="shared" si="0"/>
        <v>621</v>
      </c>
      <c r="Q34" s="12">
        <f t="shared" si="1"/>
        <v>-43260500</v>
      </c>
      <c r="R34" s="13">
        <f t="shared" ref="R34:R41" si="3">-Q34/P34/1000</f>
        <v>69.662640901771326</v>
      </c>
      <c r="S34"/>
      <c r="T34"/>
      <c r="U34"/>
    </row>
    <row r="35" spans="1:21" ht="46.5" customHeight="1">
      <c r="A35" s="39">
        <v>25</v>
      </c>
      <c r="B35" s="78" t="s">
        <v>52</v>
      </c>
      <c r="C35" s="73" t="s">
        <v>53</v>
      </c>
      <c r="D35" s="82" t="s">
        <v>31</v>
      </c>
      <c r="E35" s="25" t="s">
        <v>54</v>
      </c>
      <c r="F35" s="47" t="s">
        <v>55</v>
      </c>
      <c r="G35" s="47">
        <v>2529</v>
      </c>
      <c r="H35" s="47">
        <v>950331</v>
      </c>
      <c r="I35" s="47" t="s">
        <v>214</v>
      </c>
      <c r="J35" s="47" t="s">
        <v>211</v>
      </c>
      <c r="K35" s="9" t="s">
        <v>253</v>
      </c>
      <c r="L35" s="12">
        <f>[1]帳戶交易資料按人別帳號日期排序加總!R4492</f>
        <v>165</v>
      </c>
      <c r="M35" s="12">
        <f>[1]帳戶交易資料按人別帳號日期排序加總!S4492</f>
        <v>126</v>
      </c>
      <c r="N35" s="12">
        <f>[1]帳戶交易資料按人別帳號日期排序加總!T4492</f>
        <v>6617400</v>
      </c>
      <c r="O35" s="12">
        <f>[1]帳戶交易資料按人別帳號日期排序加總!U4492</f>
        <v>3729600</v>
      </c>
      <c r="P35" s="11">
        <f t="shared" si="0"/>
        <v>39</v>
      </c>
      <c r="Q35" s="12">
        <f t="shared" si="1"/>
        <v>-2887800</v>
      </c>
      <c r="R35" s="13">
        <f t="shared" si="3"/>
        <v>74.046153846153842</v>
      </c>
      <c r="S35"/>
      <c r="T35"/>
      <c r="U35"/>
    </row>
    <row r="36" spans="1:21" ht="171" customHeight="1">
      <c r="A36" s="39">
        <v>26</v>
      </c>
      <c r="B36" s="79"/>
      <c r="C36" s="81"/>
      <c r="D36" s="83"/>
      <c r="E36" s="25" t="s">
        <v>251</v>
      </c>
      <c r="F36" s="47">
        <v>9465</v>
      </c>
      <c r="G36" s="47">
        <v>439</v>
      </c>
      <c r="H36" s="47">
        <v>950411</v>
      </c>
      <c r="I36" s="47" t="s">
        <v>214</v>
      </c>
      <c r="J36" s="47" t="s">
        <v>338</v>
      </c>
      <c r="K36" s="9" t="s">
        <v>284</v>
      </c>
      <c r="L36" s="12">
        <f>[1]帳戶交易資料按人別帳號日期排序加總!R4420</f>
        <v>335</v>
      </c>
      <c r="M36" s="12">
        <f>[1]帳戶交易資料按人別帳號日期排序加總!S4420</f>
        <v>198</v>
      </c>
      <c r="N36" s="12">
        <f>[1]帳戶交易資料按人別帳號日期排序加總!T4420</f>
        <v>15955700</v>
      </c>
      <c r="O36" s="12">
        <f>[1]帳戶交易資料按人別帳號日期排序加總!U4420</f>
        <v>7366950</v>
      </c>
      <c r="P36" s="11">
        <f t="shared" si="0"/>
        <v>137</v>
      </c>
      <c r="Q36" s="12">
        <f t="shared" si="1"/>
        <v>-8588750</v>
      </c>
      <c r="R36" s="13">
        <f t="shared" si="3"/>
        <v>62.691605839416056</v>
      </c>
      <c r="S36"/>
      <c r="T36"/>
      <c r="U36"/>
    </row>
    <row r="37" spans="1:21" ht="45" customHeight="1">
      <c r="A37" s="39">
        <v>27</v>
      </c>
      <c r="B37" s="79"/>
      <c r="C37" s="81"/>
      <c r="D37" s="83"/>
      <c r="E37" s="25" t="s">
        <v>250</v>
      </c>
      <c r="F37" s="47"/>
      <c r="G37" s="47"/>
      <c r="H37" s="47"/>
      <c r="I37" s="47" t="s">
        <v>222</v>
      </c>
      <c r="J37" s="47" t="s">
        <v>224</v>
      </c>
      <c r="K37" s="9" t="s">
        <v>247</v>
      </c>
      <c r="L37" s="12">
        <f>[1]帳戶交易資料按人別帳號日期排序加總!R28245</f>
        <v>0</v>
      </c>
      <c r="M37" s="12">
        <v>0</v>
      </c>
      <c r="N37" s="12">
        <f>[1]帳戶交易資料按人別帳號日期排序加總!T28245</f>
        <v>0</v>
      </c>
      <c r="O37" s="12">
        <v>0</v>
      </c>
      <c r="P37" s="12">
        <f>[1]帳戶交易資料按人別帳號日期排序加總!V28245</f>
        <v>0</v>
      </c>
      <c r="Q37" s="12">
        <f>[1]帳戶交易資料按人別帳號日期排序加總!W28245</f>
        <v>0</v>
      </c>
      <c r="R37" s="13">
        <v>0</v>
      </c>
      <c r="S37"/>
      <c r="T37"/>
      <c r="U37"/>
    </row>
    <row r="38" spans="1:21" ht="44.25" customHeight="1">
      <c r="A38" s="39">
        <v>28</v>
      </c>
      <c r="B38" s="80"/>
      <c r="C38" s="74"/>
      <c r="D38" s="84"/>
      <c r="E38" s="25" t="s">
        <v>51</v>
      </c>
      <c r="F38" s="47">
        <v>9608</v>
      </c>
      <c r="G38" s="47">
        <v>26018</v>
      </c>
      <c r="H38" s="47">
        <v>960118</v>
      </c>
      <c r="I38" s="47" t="s">
        <v>219</v>
      </c>
      <c r="J38" s="47" t="s">
        <v>211</v>
      </c>
      <c r="K38" s="9" t="s">
        <v>249</v>
      </c>
      <c r="L38" s="12">
        <f>[1]帳戶交易資料按人別帳號日期排序加總!R4438</f>
        <v>34</v>
      </c>
      <c r="M38" s="12">
        <f>[1]帳戶交易資料按人別帳號日期排序加總!S4438</f>
        <v>10</v>
      </c>
      <c r="N38" s="12">
        <f>[1]帳戶交易資料按人別帳號日期排序加總!T4438</f>
        <v>2274100</v>
      </c>
      <c r="O38" s="12">
        <f>[1]帳戶交易資料按人別帳號日期排序加總!U4438</f>
        <v>716000</v>
      </c>
      <c r="P38" s="11">
        <f t="shared" si="0"/>
        <v>24</v>
      </c>
      <c r="Q38" s="12">
        <f t="shared" si="1"/>
        <v>-1558100</v>
      </c>
      <c r="R38" s="13">
        <f t="shared" si="3"/>
        <v>64.920833333333334</v>
      </c>
      <c r="S38"/>
      <c r="T38"/>
      <c r="U38"/>
    </row>
    <row r="39" spans="1:21" ht="142.5" customHeight="1">
      <c r="A39" s="39">
        <v>29</v>
      </c>
      <c r="B39" s="78" t="s">
        <v>56</v>
      </c>
      <c r="C39" s="73" t="s">
        <v>57</v>
      </c>
      <c r="D39" s="82" t="s">
        <v>31</v>
      </c>
      <c r="E39" s="25" t="s">
        <v>47</v>
      </c>
      <c r="F39" s="47">
        <v>8450</v>
      </c>
      <c r="G39" s="47">
        <v>1353531</v>
      </c>
      <c r="H39" s="47">
        <v>950925</v>
      </c>
      <c r="I39" s="47" t="s">
        <v>214</v>
      </c>
      <c r="J39" s="47" t="s">
        <v>210</v>
      </c>
      <c r="K39" s="9" t="s">
        <v>254</v>
      </c>
      <c r="L39" s="12">
        <f>[1]帳戶交易資料按人別帳號日期排序加總!R4708</f>
        <v>623</v>
      </c>
      <c r="M39" s="12">
        <f>[1]帳戶交易資料按人別帳號日期排序加總!S4708</f>
        <v>0</v>
      </c>
      <c r="N39" s="12">
        <f>[1]帳戶交易資料按人別帳號日期排序加總!T4708</f>
        <v>40807000</v>
      </c>
      <c r="O39" s="12">
        <f>[1]帳戶交易資料按人別帳號日期排序加總!U4708</f>
        <v>0</v>
      </c>
      <c r="P39" s="11">
        <f t="shared" si="0"/>
        <v>623</v>
      </c>
      <c r="Q39" s="12">
        <f t="shared" si="1"/>
        <v>-40807000</v>
      </c>
      <c r="R39" s="13">
        <f t="shared" si="3"/>
        <v>65.500802568218305</v>
      </c>
      <c r="S39"/>
      <c r="T39"/>
      <c r="U39"/>
    </row>
    <row r="40" spans="1:21" ht="39.75" customHeight="1">
      <c r="A40" s="39">
        <v>30</v>
      </c>
      <c r="B40" s="80"/>
      <c r="C40" s="74"/>
      <c r="D40" s="84"/>
      <c r="E40" s="25" t="s">
        <v>34</v>
      </c>
      <c r="F40" s="47" t="s">
        <v>58</v>
      </c>
      <c r="G40" s="47">
        <v>59768</v>
      </c>
      <c r="H40" s="47">
        <v>960124</v>
      </c>
      <c r="I40" s="47" t="s">
        <v>8</v>
      </c>
      <c r="J40" s="47" t="s">
        <v>211</v>
      </c>
      <c r="K40" s="9" t="s">
        <v>252</v>
      </c>
      <c r="L40" s="12">
        <f>[1]帳戶交易資料按人別帳號日期排序加總!R4893</f>
        <v>327</v>
      </c>
      <c r="M40" s="12">
        <f>[1]帳戶交易資料按人別帳號日期排序加總!S4893</f>
        <v>322</v>
      </c>
      <c r="N40" s="12">
        <f>[1]帳戶交易資料按人別帳號日期排序加總!T4893</f>
        <v>23239100</v>
      </c>
      <c r="O40" s="12">
        <f>[1]帳戶交易資料按人別帳號日期排序加總!U4893</f>
        <v>22667200</v>
      </c>
      <c r="P40" s="11">
        <f t="shared" si="0"/>
        <v>5</v>
      </c>
      <c r="Q40" s="12">
        <f t="shared" si="1"/>
        <v>-571900</v>
      </c>
      <c r="R40" s="13">
        <f t="shared" si="3"/>
        <v>114.38</v>
      </c>
      <c r="S40"/>
      <c r="T40"/>
      <c r="U40"/>
    </row>
    <row r="41" spans="1:21" ht="203.25" customHeight="1">
      <c r="A41" s="39">
        <v>31</v>
      </c>
      <c r="B41" s="27" t="s">
        <v>59</v>
      </c>
      <c r="C41" s="26" t="s">
        <v>60</v>
      </c>
      <c r="D41" s="28" t="s">
        <v>31</v>
      </c>
      <c r="E41" s="25" t="s">
        <v>16</v>
      </c>
      <c r="F41" s="47" t="s">
        <v>17</v>
      </c>
      <c r="G41" s="47">
        <v>18989</v>
      </c>
      <c r="H41" s="47">
        <v>950503</v>
      </c>
      <c r="I41" s="47" t="s">
        <v>214</v>
      </c>
      <c r="J41" s="47" t="s">
        <v>210</v>
      </c>
      <c r="K41" s="9" t="s">
        <v>354</v>
      </c>
      <c r="L41" s="12">
        <f>[1]帳戶交易資料按人別帳號日期排序加總!R5068</f>
        <v>145</v>
      </c>
      <c r="M41" s="12">
        <f>[1]帳戶交易資料按人別帳號日期排序加總!S5068</f>
        <v>160</v>
      </c>
      <c r="N41" s="12">
        <f>[1]帳戶交易資料按人別帳號日期排序加總!T5068</f>
        <v>4561250</v>
      </c>
      <c r="O41" s="12">
        <f>[1]帳戶交易資料按人別帳號日期排序加總!U5068</f>
        <v>11284600</v>
      </c>
      <c r="P41" s="11">
        <f t="shared" si="0"/>
        <v>-15</v>
      </c>
      <c r="Q41" s="12">
        <f t="shared" si="1"/>
        <v>6723350</v>
      </c>
      <c r="R41" s="13">
        <f t="shared" si="3"/>
        <v>448.2233333333333</v>
      </c>
      <c r="S41"/>
      <c r="T41"/>
      <c r="U41"/>
    </row>
    <row r="42" spans="1:21" ht="79.5" customHeight="1">
      <c r="A42" s="39">
        <v>32</v>
      </c>
      <c r="B42" s="27" t="s">
        <v>61</v>
      </c>
      <c r="C42" s="26" t="s">
        <v>62</v>
      </c>
      <c r="D42" s="28" t="s">
        <v>7</v>
      </c>
      <c r="E42" s="25" t="s">
        <v>20</v>
      </c>
      <c r="F42" s="47">
        <v>9796</v>
      </c>
      <c r="G42" s="47">
        <v>88939</v>
      </c>
      <c r="H42" s="47">
        <v>950911</v>
      </c>
      <c r="I42" s="47" t="s">
        <v>214</v>
      </c>
      <c r="J42" s="47" t="s">
        <v>210</v>
      </c>
      <c r="K42" s="9" t="s">
        <v>256</v>
      </c>
      <c r="L42" s="12">
        <f>[1]帳戶交易資料按人別帳號日期排序加總!R5509</f>
        <v>896</v>
      </c>
      <c r="M42" s="12">
        <f>[1]帳戶交易資料按人別帳號日期排序加總!S5509</f>
        <v>896</v>
      </c>
      <c r="N42" s="12">
        <f>[1]帳戶交易資料按人別帳號日期排序加總!T5509</f>
        <v>40218750</v>
      </c>
      <c r="O42" s="12">
        <f>[1]帳戶交易資料按人別帳號日期排序加總!U5509</f>
        <v>41343050</v>
      </c>
      <c r="P42" s="11">
        <f t="shared" si="0"/>
        <v>0</v>
      </c>
      <c r="Q42" s="12">
        <f t="shared" si="1"/>
        <v>1124300</v>
      </c>
      <c r="R42" s="13"/>
      <c r="S42"/>
      <c r="T42"/>
      <c r="U42"/>
    </row>
    <row r="43" spans="1:21" ht="90" customHeight="1">
      <c r="A43" s="39">
        <v>33</v>
      </c>
      <c r="B43" s="78" t="s">
        <v>63</v>
      </c>
      <c r="C43" s="73" t="s">
        <v>64</v>
      </c>
      <c r="D43" s="82" t="s">
        <v>269</v>
      </c>
      <c r="E43" s="25" t="s">
        <v>34</v>
      </c>
      <c r="F43" s="47" t="s">
        <v>17</v>
      </c>
      <c r="G43" s="47">
        <v>35056</v>
      </c>
      <c r="H43" s="47">
        <v>950515</v>
      </c>
      <c r="I43" s="47" t="s">
        <v>8</v>
      </c>
      <c r="J43" s="47" t="s">
        <v>210</v>
      </c>
      <c r="K43" s="90" t="s">
        <v>265</v>
      </c>
      <c r="L43" s="12">
        <f>[1]帳戶交易資料按人別帳號日期排序加總!R5954</f>
        <v>10</v>
      </c>
      <c r="M43" s="12">
        <f>[1]帳戶交易資料按人別帳號日期排序加總!S5954</f>
        <v>10</v>
      </c>
      <c r="N43" s="12">
        <f>[1]帳戶交易資料按人別帳號日期排序加總!T5954</f>
        <v>355000</v>
      </c>
      <c r="O43" s="12">
        <f>[1]帳戶交易資料按人別帳號日期排序加總!U5954</f>
        <v>868000</v>
      </c>
      <c r="P43" s="11">
        <f t="shared" si="0"/>
        <v>0</v>
      </c>
      <c r="Q43" s="12">
        <f t="shared" si="1"/>
        <v>513000</v>
      </c>
      <c r="R43" s="13">
        <v>0</v>
      </c>
      <c r="S43"/>
      <c r="T43"/>
      <c r="U43"/>
    </row>
    <row r="44" spans="1:21" ht="77.25" customHeight="1">
      <c r="A44" s="39">
        <v>34</v>
      </c>
      <c r="B44" s="79"/>
      <c r="C44" s="81"/>
      <c r="D44" s="83"/>
      <c r="E44" s="25" t="s">
        <v>20</v>
      </c>
      <c r="F44" s="47">
        <v>9796</v>
      </c>
      <c r="G44" s="47">
        <v>92789</v>
      </c>
      <c r="H44" s="47">
        <v>950518</v>
      </c>
      <c r="I44" s="47" t="s">
        <v>214</v>
      </c>
      <c r="J44" s="47" t="s">
        <v>210</v>
      </c>
      <c r="K44" s="91"/>
      <c r="L44" s="12">
        <f>[1]帳戶交易資料按人別帳號日期排序加總!R5946</f>
        <v>605</v>
      </c>
      <c r="M44" s="12">
        <f>[1]帳戶交易資料按人別帳號日期排序加總!S5946</f>
        <v>613</v>
      </c>
      <c r="N44" s="12">
        <f>[1]帳戶交易資料按人別帳號日期排序加總!T5946</f>
        <v>17652700</v>
      </c>
      <c r="O44" s="12">
        <f>[1]帳戶交易資料按人別帳號日期排序加總!U5946</f>
        <v>32354050</v>
      </c>
      <c r="P44" s="11">
        <f t="shared" si="0"/>
        <v>-8</v>
      </c>
      <c r="Q44" s="12">
        <f t="shared" si="1"/>
        <v>14701350</v>
      </c>
      <c r="R44" s="13">
        <v>0</v>
      </c>
      <c r="S44"/>
      <c r="T44"/>
      <c r="U44"/>
    </row>
    <row r="45" spans="1:21" ht="77.25" customHeight="1">
      <c r="A45" s="39">
        <v>35</v>
      </c>
      <c r="B45" s="80"/>
      <c r="C45" s="74"/>
      <c r="D45" s="84"/>
      <c r="E45" s="25" t="s">
        <v>65</v>
      </c>
      <c r="F45" s="47" t="s">
        <v>66</v>
      </c>
      <c r="G45" s="47">
        <v>174541</v>
      </c>
      <c r="H45" s="47">
        <v>950613</v>
      </c>
      <c r="I45" s="47" t="s">
        <v>214</v>
      </c>
      <c r="J45" s="47" t="s">
        <v>210</v>
      </c>
      <c r="K45" s="92"/>
      <c r="L45" s="12">
        <v>197</v>
      </c>
      <c r="M45" s="12">
        <f>[1]帳戶交易資料按人別帳號日期排序加總!S6140</f>
        <v>280</v>
      </c>
      <c r="N45" s="12">
        <v>5665200</v>
      </c>
      <c r="O45" s="12">
        <f>[1]帳戶交易資料按人別帳號日期排序加總!U6140</f>
        <v>17196050</v>
      </c>
      <c r="P45" s="11">
        <f t="shared" si="0"/>
        <v>-83</v>
      </c>
      <c r="Q45" s="12">
        <f t="shared" si="1"/>
        <v>11530850</v>
      </c>
      <c r="R45" s="13">
        <v>0</v>
      </c>
      <c r="S45"/>
      <c r="T45"/>
      <c r="U45"/>
    </row>
    <row r="46" spans="1:21" ht="68.25" customHeight="1">
      <c r="A46" s="39">
        <v>36</v>
      </c>
      <c r="B46" s="78" t="s">
        <v>67</v>
      </c>
      <c r="C46" s="73" t="s">
        <v>68</v>
      </c>
      <c r="D46" s="82" t="s">
        <v>270</v>
      </c>
      <c r="E46" s="25" t="s">
        <v>20</v>
      </c>
      <c r="F46" s="47">
        <v>9796</v>
      </c>
      <c r="G46" s="47">
        <v>88926</v>
      </c>
      <c r="H46" s="47">
        <v>951023</v>
      </c>
      <c r="I46" s="47" t="s">
        <v>214</v>
      </c>
      <c r="J46" s="47" t="s">
        <v>210</v>
      </c>
      <c r="K46" s="90" t="s">
        <v>266</v>
      </c>
      <c r="L46" s="12">
        <f>[1]帳戶交易資料按人別帳號日期排序加總!R7345</f>
        <v>1677</v>
      </c>
      <c r="M46" s="12">
        <f>[1]帳戶交易資料按人別帳號日期排序加總!S7345</f>
        <v>1074</v>
      </c>
      <c r="N46" s="12">
        <f>[1]帳戶交易資料按人別帳號日期排序加總!T7345</f>
        <v>87814750</v>
      </c>
      <c r="O46" s="12">
        <f>[1]帳戶交易資料按人別帳號日期排序加總!U7345</f>
        <v>82976900</v>
      </c>
      <c r="P46" s="11">
        <f t="shared" si="0"/>
        <v>603</v>
      </c>
      <c r="Q46" s="12">
        <f t="shared" si="1"/>
        <v>-4837850</v>
      </c>
      <c r="R46" s="13">
        <f>-Q46/P46/1000</f>
        <v>8.022968490878938</v>
      </c>
      <c r="S46"/>
      <c r="T46"/>
      <c r="U46"/>
    </row>
    <row r="47" spans="1:21" ht="68.25" customHeight="1">
      <c r="A47" s="39">
        <v>37</v>
      </c>
      <c r="B47" s="79"/>
      <c r="C47" s="81"/>
      <c r="D47" s="83"/>
      <c r="E47" s="25" t="s">
        <v>16</v>
      </c>
      <c r="F47" s="47" t="s">
        <v>17</v>
      </c>
      <c r="G47" s="47">
        <v>63455</v>
      </c>
      <c r="H47" s="47">
        <v>951024</v>
      </c>
      <c r="I47" s="47" t="s">
        <v>214</v>
      </c>
      <c r="J47" s="47" t="s">
        <v>210</v>
      </c>
      <c r="K47" s="91"/>
      <c r="L47" s="12">
        <f>[1]帳戶交易資料按人別帳號日期排序加總!R8291</f>
        <v>1292</v>
      </c>
      <c r="M47" s="12">
        <f>[1]帳戶交易資料按人別帳號日期排序加總!S8291</f>
        <v>349</v>
      </c>
      <c r="N47" s="12">
        <f>[1]帳戶交易資料按人別帳號日期排序加總!T8291</f>
        <v>68873000</v>
      </c>
      <c r="O47" s="12">
        <f>[1]帳戶交易資料按人別帳號日期排序加總!U8291</f>
        <v>23579000</v>
      </c>
      <c r="P47" s="11">
        <f t="shared" si="0"/>
        <v>943</v>
      </c>
      <c r="Q47" s="12">
        <f t="shared" si="1"/>
        <v>-45294000</v>
      </c>
      <c r="R47" s="13">
        <f>-Q47/P47/1000</f>
        <v>48.031813361611881</v>
      </c>
      <c r="S47"/>
      <c r="T47"/>
      <c r="U47"/>
    </row>
    <row r="48" spans="1:21" ht="68.25" customHeight="1">
      <c r="A48" s="39">
        <v>38</v>
      </c>
      <c r="B48" s="79"/>
      <c r="C48" s="81"/>
      <c r="D48" s="83"/>
      <c r="E48" s="25" t="s">
        <v>65</v>
      </c>
      <c r="F48" s="47" t="s">
        <v>66</v>
      </c>
      <c r="G48" s="47">
        <v>215167</v>
      </c>
      <c r="H48" s="47">
        <v>951030</v>
      </c>
      <c r="I48" s="47" t="s">
        <v>214</v>
      </c>
      <c r="J48" s="47" t="s">
        <v>210</v>
      </c>
      <c r="K48" s="91"/>
      <c r="L48" s="12">
        <f>[1]帳戶交易資料按人別帳號日期排序加總!R8593</f>
        <v>31</v>
      </c>
      <c r="M48" s="12">
        <f>[1]帳戶交易資料按人別帳號日期排序加總!S8593</f>
        <v>726</v>
      </c>
      <c r="N48" s="12">
        <f>[1]帳戶交易資料按人別帳號日期排序加總!T8593</f>
        <v>1650400</v>
      </c>
      <c r="O48" s="12">
        <f>[1]帳戶交易資料按人別帳號日期排序加總!U8593</f>
        <v>58586000</v>
      </c>
      <c r="P48" s="11">
        <f t="shared" si="0"/>
        <v>-695</v>
      </c>
      <c r="Q48" s="12">
        <f t="shared" si="1"/>
        <v>56935600</v>
      </c>
      <c r="R48" s="13">
        <v>0</v>
      </c>
      <c r="S48"/>
      <c r="T48"/>
      <c r="U48"/>
    </row>
    <row r="49" spans="1:21" ht="68.25" customHeight="1">
      <c r="A49" s="39">
        <v>39</v>
      </c>
      <c r="B49" s="80"/>
      <c r="C49" s="74"/>
      <c r="D49" s="84"/>
      <c r="E49" s="25" t="s">
        <v>69</v>
      </c>
      <c r="F49" s="47">
        <v>9805</v>
      </c>
      <c r="G49" s="47">
        <v>16737</v>
      </c>
      <c r="H49" s="47">
        <v>951215</v>
      </c>
      <c r="I49" s="47" t="s">
        <v>214</v>
      </c>
      <c r="J49" s="47" t="s">
        <v>210</v>
      </c>
      <c r="K49" s="92"/>
      <c r="L49" s="12">
        <f>[1]帳戶交易資料按人別帳號日期排序加總!R7732</f>
        <v>0</v>
      </c>
      <c r="M49" s="12">
        <f>[1]帳戶交易資料按人別帳號日期排序加總!S7732</f>
        <v>851</v>
      </c>
      <c r="N49" s="12">
        <f>[1]帳戶交易資料按人別帳號日期排序加總!T7732</f>
        <v>0</v>
      </c>
      <c r="O49" s="12">
        <f>[1]帳戶交易資料按人別帳號日期排序加總!U7732</f>
        <v>70144900</v>
      </c>
      <c r="P49" s="11">
        <f t="shared" si="0"/>
        <v>-851</v>
      </c>
      <c r="Q49" s="12">
        <f t="shared" si="1"/>
        <v>70144900</v>
      </c>
      <c r="R49" s="13">
        <v>0</v>
      </c>
      <c r="S49"/>
      <c r="T49"/>
      <c r="U49"/>
    </row>
    <row r="50" spans="1:21" ht="30.75" customHeight="1">
      <c r="A50" s="39">
        <v>40</v>
      </c>
      <c r="B50" s="78" t="s">
        <v>70</v>
      </c>
      <c r="C50" s="73" t="s">
        <v>71</v>
      </c>
      <c r="D50" s="82" t="s">
        <v>7</v>
      </c>
      <c r="E50" s="25" t="s">
        <v>258</v>
      </c>
      <c r="F50" s="47" t="s">
        <v>72</v>
      </c>
      <c r="G50" s="47">
        <v>204810</v>
      </c>
      <c r="H50" s="47">
        <v>950321</v>
      </c>
      <c r="I50" s="47" t="s">
        <v>8</v>
      </c>
      <c r="J50" s="47" t="s">
        <v>210</v>
      </c>
      <c r="K50" s="90" t="s">
        <v>260</v>
      </c>
      <c r="L50" s="12">
        <f>[1]帳戶交易資料按人別帳號日期排序加總!R10152</f>
        <v>1231</v>
      </c>
      <c r="M50" s="12">
        <f>[1]帳戶交易資料按人別帳號日期排序加總!S10152</f>
        <v>744</v>
      </c>
      <c r="N50" s="12">
        <f>[1]帳戶交易資料按人別帳號日期排序加總!T10152</f>
        <v>40052750</v>
      </c>
      <c r="O50" s="12">
        <f>[1]帳戶交易資料按人別帳號日期排序加總!U10152</f>
        <v>37600050</v>
      </c>
      <c r="P50" s="11">
        <f t="shared" si="0"/>
        <v>487</v>
      </c>
      <c r="Q50" s="12">
        <f t="shared" si="1"/>
        <v>-2452700</v>
      </c>
      <c r="R50" s="13">
        <f>-Q50/P50/1000</f>
        <v>5.0363449691991784</v>
      </c>
      <c r="S50"/>
      <c r="T50"/>
      <c r="U50"/>
    </row>
    <row r="51" spans="1:21" ht="30.75" customHeight="1">
      <c r="A51" s="39">
        <v>41</v>
      </c>
      <c r="B51" s="79"/>
      <c r="C51" s="81"/>
      <c r="D51" s="83"/>
      <c r="E51" s="25" t="s">
        <v>73</v>
      </c>
      <c r="F51" s="47">
        <v>6910</v>
      </c>
      <c r="G51" s="47">
        <v>235817</v>
      </c>
      <c r="H51" s="47">
        <v>950630</v>
      </c>
      <c r="I51" s="47" t="s">
        <v>214</v>
      </c>
      <c r="J51" s="47" t="s">
        <v>210</v>
      </c>
      <c r="K51" s="91"/>
      <c r="L51" s="12">
        <f>[1]帳戶交易資料按人別帳號日期排序加總!R9150</f>
        <v>985</v>
      </c>
      <c r="M51" s="12">
        <f>[1]帳戶交易資料按人別帳號日期排序加總!S9150</f>
        <v>1114</v>
      </c>
      <c r="N51" s="12">
        <f>[1]帳戶交易資料按人別帳號日期排序加總!T9150</f>
        <v>37548900</v>
      </c>
      <c r="O51" s="12">
        <f>[1]帳戶交易資料按人別帳號日期排序加總!U9150</f>
        <v>50267550</v>
      </c>
      <c r="P51" s="11">
        <f t="shared" si="0"/>
        <v>-129</v>
      </c>
      <c r="Q51" s="12">
        <f t="shared" si="1"/>
        <v>12718650</v>
      </c>
      <c r="R51" s="13">
        <v>0</v>
      </c>
      <c r="S51"/>
      <c r="T51"/>
      <c r="U51"/>
    </row>
    <row r="52" spans="1:21" ht="30.75" customHeight="1">
      <c r="A52" s="39">
        <v>42</v>
      </c>
      <c r="B52" s="80"/>
      <c r="C52" s="74"/>
      <c r="D52" s="84"/>
      <c r="E52" s="25" t="s">
        <v>74</v>
      </c>
      <c r="F52" s="47" t="s">
        <v>75</v>
      </c>
      <c r="G52" s="47">
        <v>361146</v>
      </c>
      <c r="H52" s="47">
        <v>950904</v>
      </c>
      <c r="I52" s="47" t="s">
        <v>214</v>
      </c>
      <c r="J52" s="47" t="s">
        <v>210</v>
      </c>
      <c r="K52" s="92"/>
      <c r="L52" s="12">
        <f>[1]帳戶交易資料按人別帳號日期排序加總!R10622</f>
        <v>762</v>
      </c>
      <c r="M52" s="12">
        <f>[1]帳戶交易資料按人別帳號日期排序加總!S10622</f>
        <v>250</v>
      </c>
      <c r="N52" s="12">
        <f>[1]帳戶交易資料按人別帳號日期排序加總!T10622</f>
        <v>29656800</v>
      </c>
      <c r="O52" s="12">
        <f>[1]帳戶交易資料按人別帳號日期排序加總!U10622</f>
        <v>11006900</v>
      </c>
      <c r="P52" s="11">
        <f t="shared" si="0"/>
        <v>512</v>
      </c>
      <c r="Q52" s="12">
        <f t="shared" si="1"/>
        <v>-18649900</v>
      </c>
      <c r="R52" s="13">
        <f>-Q52/P52/1000</f>
        <v>36.425585937500003</v>
      </c>
      <c r="S52"/>
      <c r="T52"/>
      <c r="U52"/>
    </row>
    <row r="53" spans="1:21" ht="48" customHeight="1">
      <c r="A53" s="39">
        <v>43</v>
      </c>
      <c r="B53" s="78" t="s">
        <v>76</v>
      </c>
      <c r="C53" s="73" t="s">
        <v>77</v>
      </c>
      <c r="D53" s="82" t="s">
        <v>271</v>
      </c>
      <c r="E53" s="25" t="s">
        <v>259</v>
      </c>
      <c r="F53" s="47" t="s">
        <v>72</v>
      </c>
      <c r="G53" s="47">
        <v>207011</v>
      </c>
      <c r="H53" s="47">
        <v>950324</v>
      </c>
      <c r="I53" s="47" t="s">
        <v>214</v>
      </c>
      <c r="J53" s="47" t="s">
        <v>210</v>
      </c>
      <c r="K53" s="90" t="s">
        <v>261</v>
      </c>
      <c r="L53" s="12">
        <f>[1]帳戶交易資料按人別帳號日期排序加總!R11644</f>
        <v>848</v>
      </c>
      <c r="M53" s="12">
        <f>[1]帳戶交易資料按人別帳號日期排序加總!S11644</f>
        <v>864</v>
      </c>
      <c r="N53" s="12">
        <f>[1]帳戶交易資料按人別帳號日期排序加總!T11644</f>
        <v>30595000</v>
      </c>
      <c r="O53" s="12">
        <f>[1]帳戶交易資料按人別帳號日期排序加總!U11644</f>
        <v>38963650</v>
      </c>
      <c r="P53" s="11">
        <f t="shared" si="0"/>
        <v>-16</v>
      </c>
      <c r="Q53" s="12">
        <f t="shared" si="1"/>
        <v>8368650</v>
      </c>
      <c r="R53" s="13">
        <v>0</v>
      </c>
      <c r="S53"/>
      <c r="T53"/>
      <c r="U53"/>
    </row>
    <row r="54" spans="1:21" ht="48" customHeight="1">
      <c r="A54" s="39">
        <v>44</v>
      </c>
      <c r="B54" s="80"/>
      <c r="C54" s="74"/>
      <c r="D54" s="84"/>
      <c r="E54" s="25" t="s">
        <v>74</v>
      </c>
      <c r="F54" s="47" t="s">
        <v>75</v>
      </c>
      <c r="G54" s="47">
        <v>365841</v>
      </c>
      <c r="H54" s="47">
        <v>950925</v>
      </c>
      <c r="I54" s="47" t="s">
        <v>214</v>
      </c>
      <c r="J54" s="47" t="s">
        <v>210</v>
      </c>
      <c r="K54" s="92"/>
      <c r="L54" s="12">
        <f>[1]帳戶交易資料按人別帳號日期排序加總!R12026</f>
        <v>594</v>
      </c>
      <c r="M54" s="12">
        <f>[1]帳戶交易資料按人別帳號日期排序加總!S12026</f>
        <v>594</v>
      </c>
      <c r="N54" s="12">
        <f>[1]帳戶交易資料按人別帳號日期排序加總!T12026</f>
        <v>31845050</v>
      </c>
      <c r="O54" s="12">
        <f>[1]帳戶交易資料按人別帳號日期排序加總!U12026</f>
        <v>33131200</v>
      </c>
      <c r="P54" s="11">
        <f t="shared" si="0"/>
        <v>0</v>
      </c>
      <c r="Q54" s="12">
        <f t="shared" si="1"/>
        <v>1286150</v>
      </c>
      <c r="R54" s="13">
        <v>0</v>
      </c>
      <c r="S54"/>
      <c r="T54"/>
      <c r="U54"/>
    </row>
    <row r="55" spans="1:21" ht="88.5" customHeight="1">
      <c r="A55" s="39">
        <v>45</v>
      </c>
      <c r="B55" s="78" t="s">
        <v>78</v>
      </c>
      <c r="C55" s="73" t="s">
        <v>79</v>
      </c>
      <c r="D55" s="82" t="s">
        <v>272</v>
      </c>
      <c r="E55" s="25" t="s">
        <v>80</v>
      </c>
      <c r="F55" s="47">
        <v>1035</v>
      </c>
      <c r="G55" s="47">
        <v>663039</v>
      </c>
      <c r="H55" s="47">
        <v>950418</v>
      </c>
      <c r="I55" s="47" t="s">
        <v>8</v>
      </c>
      <c r="J55" s="47" t="s">
        <v>211</v>
      </c>
      <c r="K55" s="90" t="s">
        <v>262</v>
      </c>
      <c r="L55" s="12">
        <f>[1]帳戶交易資料按人別帳號日期排序加總!R12156</f>
        <v>190</v>
      </c>
      <c r="M55" s="12">
        <f>[1]帳戶交易資料按人別帳號日期排序加總!S12156</f>
        <v>93</v>
      </c>
      <c r="N55" s="12">
        <f>[1]帳戶交易資料按人別帳號日期排序加總!T12156</f>
        <v>7839100</v>
      </c>
      <c r="O55" s="12">
        <f>[1]帳戶交易資料按人別帳號日期排序加總!U12156</f>
        <v>4757500</v>
      </c>
      <c r="P55" s="11">
        <f t="shared" si="0"/>
        <v>97</v>
      </c>
      <c r="Q55" s="12">
        <f t="shared" si="1"/>
        <v>-3081600</v>
      </c>
      <c r="R55" s="13">
        <f>-Q55/P55/1000</f>
        <v>31.769072164948454</v>
      </c>
      <c r="S55"/>
      <c r="T55"/>
      <c r="U55"/>
    </row>
    <row r="56" spans="1:21" ht="88.5" customHeight="1">
      <c r="A56" s="39">
        <v>46</v>
      </c>
      <c r="B56" s="80"/>
      <c r="C56" s="74"/>
      <c r="D56" s="84"/>
      <c r="E56" s="25" t="s">
        <v>81</v>
      </c>
      <c r="F56" s="47">
        <v>9624</v>
      </c>
      <c r="G56" s="47">
        <v>6669</v>
      </c>
      <c r="H56" s="47">
        <v>950921</v>
      </c>
      <c r="I56" s="47" t="s">
        <v>214</v>
      </c>
      <c r="J56" s="47" t="s">
        <v>211</v>
      </c>
      <c r="K56" s="92"/>
      <c r="L56" s="12">
        <f>[1]帳戶交易資料按人別帳號日期排序加總!R12338</f>
        <v>205</v>
      </c>
      <c r="M56" s="12">
        <f>[1]帳戶交易資料按人別帳號日期排序加總!S12338</f>
        <v>105</v>
      </c>
      <c r="N56" s="12">
        <f>[1]帳戶交易資料按人別帳號日期排序加總!T12338</f>
        <v>10780100</v>
      </c>
      <c r="O56" s="12">
        <f>[1]帳戶交易資料按人別帳號日期排序加總!U12338</f>
        <v>5080450</v>
      </c>
      <c r="P56" s="11">
        <f t="shared" si="0"/>
        <v>100</v>
      </c>
      <c r="Q56" s="12">
        <f t="shared" si="1"/>
        <v>-5699650</v>
      </c>
      <c r="R56" s="13">
        <f>-Q56/P56/1000</f>
        <v>56.996499999999997</v>
      </c>
      <c r="S56"/>
      <c r="T56"/>
      <c r="U56"/>
    </row>
    <row r="57" spans="1:21" ht="160.5" customHeight="1">
      <c r="A57" s="39">
        <v>47</v>
      </c>
      <c r="B57" s="27" t="s">
        <v>82</v>
      </c>
      <c r="C57" s="26" t="s">
        <v>83</v>
      </c>
      <c r="D57" s="28" t="s">
        <v>31</v>
      </c>
      <c r="E57" s="25" t="s">
        <v>84</v>
      </c>
      <c r="F57" s="47" t="s">
        <v>85</v>
      </c>
      <c r="G57" s="47">
        <v>64197</v>
      </c>
      <c r="H57" s="47">
        <v>950321</v>
      </c>
      <c r="I57" s="47" t="s">
        <v>214</v>
      </c>
      <c r="J57" s="47" t="s">
        <v>210</v>
      </c>
      <c r="K57" s="9" t="s">
        <v>263</v>
      </c>
      <c r="L57" s="12">
        <f>[1]帳戶交易資料按人別帳號日期排序加總!R12711</f>
        <v>566</v>
      </c>
      <c r="M57" s="12">
        <f>[1]帳戶交易資料按人別帳號日期排序加總!S12711</f>
        <v>342</v>
      </c>
      <c r="N57" s="12">
        <f>[1]帳戶交易資料按人別帳號日期排序加總!T12711</f>
        <v>19170000</v>
      </c>
      <c r="O57" s="12">
        <f>[1]帳戶交易資料按人別帳號日期排序加總!U12711</f>
        <v>13227000</v>
      </c>
      <c r="P57" s="11">
        <f t="shared" si="0"/>
        <v>224</v>
      </c>
      <c r="Q57" s="12">
        <f t="shared" si="1"/>
        <v>-5943000</v>
      </c>
      <c r="R57" s="13">
        <f>-Q57/P57/1000</f>
        <v>26.53125</v>
      </c>
      <c r="S57"/>
      <c r="T57"/>
      <c r="U57"/>
    </row>
    <row r="58" spans="1:21" ht="124.5" customHeight="1">
      <c r="A58" s="39">
        <v>48</v>
      </c>
      <c r="B58" s="27" t="s">
        <v>86</v>
      </c>
      <c r="C58" s="26" t="s">
        <v>87</v>
      </c>
      <c r="D58" s="28" t="s">
        <v>31</v>
      </c>
      <c r="E58" s="25" t="s">
        <v>88</v>
      </c>
      <c r="F58" s="47" t="s">
        <v>85</v>
      </c>
      <c r="G58" s="47">
        <v>29624</v>
      </c>
      <c r="H58" s="47">
        <v>950321</v>
      </c>
      <c r="I58" s="47" t="s">
        <v>214</v>
      </c>
      <c r="J58" s="47" t="s">
        <v>210</v>
      </c>
      <c r="K58" s="9" t="s">
        <v>264</v>
      </c>
      <c r="L58" s="12">
        <f>[1]帳戶交易資料按人別帳號日期排序加總!R12956</f>
        <v>325</v>
      </c>
      <c r="M58" s="12">
        <f>[1]帳戶交易資料按人別帳號日期排序加總!S12956</f>
        <v>158</v>
      </c>
      <c r="N58" s="12">
        <f>[1]帳戶交易資料按人別帳號日期排序加總!T12956</f>
        <v>12611650</v>
      </c>
      <c r="O58" s="12">
        <f>[1]帳戶交易資料按人別帳號日期排序加總!U12956</f>
        <v>7130200</v>
      </c>
      <c r="P58" s="11">
        <f t="shared" si="0"/>
        <v>167</v>
      </c>
      <c r="Q58" s="12">
        <f t="shared" si="1"/>
        <v>-5481450</v>
      </c>
      <c r="R58" s="13">
        <f>-Q58/P58/1000</f>
        <v>32.823053892215569</v>
      </c>
      <c r="S58"/>
      <c r="T58"/>
      <c r="U58"/>
    </row>
    <row r="59" spans="1:21" ht="134.25" customHeight="1">
      <c r="A59" s="39">
        <v>49</v>
      </c>
      <c r="B59" s="78" t="s">
        <v>89</v>
      </c>
      <c r="C59" s="73" t="s">
        <v>90</v>
      </c>
      <c r="D59" s="82" t="s">
        <v>31</v>
      </c>
      <c r="E59" s="25" t="s">
        <v>91</v>
      </c>
      <c r="F59" s="47" t="s">
        <v>92</v>
      </c>
      <c r="G59" s="47">
        <v>53562</v>
      </c>
      <c r="H59" s="47">
        <v>950321</v>
      </c>
      <c r="I59" s="47" t="s">
        <v>8</v>
      </c>
      <c r="J59" s="47" t="s">
        <v>210</v>
      </c>
      <c r="K59" s="90" t="s">
        <v>299</v>
      </c>
      <c r="L59" s="12">
        <f>[1]帳戶交易資料按人別帳號日期排序加總!R13457</f>
        <v>165</v>
      </c>
      <c r="M59" s="12">
        <f>[1]帳戶交易資料按人別帳號日期排序加總!S13457</f>
        <v>0</v>
      </c>
      <c r="N59" s="12">
        <f>[1]帳戶交易資料按人別帳號日期排序加總!T13457</f>
        <v>4790600</v>
      </c>
      <c r="O59" s="12">
        <f>[1]帳戶交易資料按人別帳號日期排序加總!U13457</f>
        <v>0</v>
      </c>
      <c r="P59" s="11">
        <f t="shared" si="0"/>
        <v>165</v>
      </c>
      <c r="Q59" s="12">
        <f t="shared" si="1"/>
        <v>-4790600</v>
      </c>
      <c r="R59" s="13">
        <f>-Q59/P59/1000</f>
        <v>29.033939393939391</v>
      </c>
      <c r="S59"/>
      <c r="T59"/>
      <c r="U59"/>
    </row>
    <row r="60" spans="1:21" ht="134.25" customHeight="1">
      <c r="A60" s="39">
        <v>50</v>
      </c>
      <c r="B60" s="80"/>
      <c r="C60" s="74"/>
      <c r="D60" s="84"/>
      <c r="E60" s="25" t="s">
        <v>93</v>
      </c>
      <c r="F60" s="47">
        <v>1166</v>
      </c>
      <c r="G60" s="47">
        <v>753562</v>
      </c>
      <c r="H60" s="47">
        <v>950426</v>
      </c>
      <c r="I60" s="47" t="s">
        <v>214</v>
      </c>
      <c r="J60" s="47" t="s">
        <v>210</v>
      </c>
      <c r="K60" s="92"/>
      <c r="L60" s="12">
        <f>[1]帳戶交易資料按人別帳號日期排序加總!R13371</f>
        <v>487</v>
      </c>
      <c r="M60" s="12">
        <f>[1]帳戶交易資料按人別帳號日期排序加總!S13371</f>
        <v>506</v>
      </c>
      <c r="N60" s="12">
        <f>[1]帳戶交易資料按人別帳號日期排序加總!T13371</f>
        <v>22667900</v>
      </c>
      <c r="O60" s="12">
        <f>[1]帳戶交易資料按人別帳號日期排序加總!U13371</f>
        <v>27028900</v>
      </c>
      <c r="P60" s="11">
        <f t="shared" si="0"/>
        <v>-19</v>
      </c>
      <c r="Q60" s="12">
        <f t="shared" si="1"/>
        <v>4361000</v>
      </c>
      <c r="R60" s="13">
        <v>0</v>
      </c>
      <c r="S60"/>
      <c r="T60"/>
      <c r="U60"/>
    </row>
    <row r="61" spans="1:21" ht="123.75" customHeight="1">
      <c r="A61" s="39">
        <v>51</v>
      </c>
      <c r="B61" s="78" t="s">
        <v>94</v>
      </c>
      <c r="C61" s="73" t="s">
        <v>95</v>
      </c>
      <c r="D61" s="82" t="s">
        <v>31</v>
      </c>
      <c r="E61" s="25" t="s">
        <v>34</v>
      </c>
      <c r="F61" s="47" t="s">
        <v>17</v>
      </c>
      <c r="G61" s="47">
        <v>57775</v>
      </c>
      <c r="H61" s="47">
        <v>950320</v>
      </c>
      <c r="I61" s="47" t="s">
        <v>8</v>
      </c>
      <c r="J61" s="47" t="s">
        <v>211</v>
      </c>
      <c r="K61" s="9" t="s">
        <v>286</v>
      </c>
      <c r="L61" s="12">
        <f>[1]帳戶交易資料按人別帳號日期排序加總!R14637</f>
        <v>135</v>
      </c>
      <c r="M61" s="12">
        <f>[1]帳戶交易資料按人別帳號日期排序加總!S14637</f>
        <v>10</v>
      </c>
      <c r="N61" s="12">
        <f>[1]帳戶交易資料按人別帳號日期排序加總!T14637</f>
        <v>4137500</v>
      </c>
      <c r="O61" s="12">
        <f>[1]帳戶交易資料按人別帳號日期排序加總!U14637</f>
        <v>331000</v>
      </c>
      <c r="P61" s="11">
        <f t="shared" si="0"/>
        <v>125</v>
      </c>
      <c r="Q61" s="12">
        <f t="shared" si="1"/>
        <v>-3806500</v>
      </c>
      <c r="R61" s="13">
        <f>-Q61/P61/1000</f>
        <v>30.452000000000002</v>
      </c>
      <c r="S61"/>
      <c r="T61"/>
      <c r="U61"/>
    </row>
    <row r="62" spans="1:21" ht="57.75" customHeight="1">
      <c r="A62" s="39">
        <v>52</v>
      </c>
      <c r="B62" s="79"/>
      <c r="C62" s="81"/>
      <c r="D62" s="83"/>
      <c r="E62" s="25" t="s">
        <v>96</v>
      </c>
      <c r="F62" s="47">
        <v>8844</v>
      </c>
      <c r="G62" s="47">
        <v>514686</v>
      </c>
      <c r="H62" s="47">
        <v>950321</v>
      </c>
      <c r="I62" s="47" t="s">
        <v>214</v>
      </c>
      <c r="J62" s="47" t="s">
        <v>211</v>
      </c>
      <c r="K62" s="9" t="s">
        <v>285</v>
      </c>
      <c r="L62" s="12">
        <f>[1]帳戶交易資料按人別帳號日期排序加總!R14162</f>
        <v>883</v>
      </c>
      <c r="M62" s="12">
        <f>[1]帳戶交易資料按人別帳號日期排序加總!S14162</f>
        <v>799</v>
      </c>
      <c r="N62" s="12">
        <f>[1]帳戶交易資料按人別帳號日期排序加總!T14162</f>
        <v>49421050</v>
      </c>
      <c r="O62" s="12">
        <f>[1]帳戶交易資料按人別帳號日期排序加總!U14162</f>
        <v>47918600</v>
      </c>
      <c r="P62" s="11">
        <f t="shared" si="0"/>
        <v>84</v>
      </c>
      <c r="Q62" s="12">
        <f t="shared" si="1"/>
        <v>-1502450</v>
      </c>
      <c r="R62" s="13">
        <f>-Q62/P62/1000</f>
        <v>17.886309523809523</v>
      </c>
      <c r="S62"/>
      <c r="T62"/>
      <c r="U62"/>
    </row>
    <row r="63" spans="1:21" ht="156.75" customHeight="1">
      <c r="A63" s="39">
        <v>53</v>
      </c>
      <c r="B63" s="80"/>
      <c r="C63" s="74"/>
      <c r="D63" s="84"/>
      <c r="E63" s="25" t="s">
        <v>20</v>
      </c>
      <c r="F63" s="47">
        <v>9796</v>
      </c>
      <c r="G63" s="47">
        <v>207891</v>
      </c>
      <c r="H63" s="47">
        <v>950606</v>
      </c>
      <c r="I63" s="47" t="s">
        <v>214</v>
      </c>
      <c r="J63" s="47" t="s">
        <v>210</v>
      </c>
      <c r="K63" s="9" t="s">
        <v>287</v>
      </c>
      <c r="L63" s="12">
        <f>[1]帳戶交易資料按人別帳號日期排序加總!R14590</f>
        <v>246</v>
      </c>
      <c r="M63" s="12">
        <f>[1]帳戶交易資料按人別帳號日期排序加總!S14590</f>
        <v>341</v>
      </c>
      <c r="N63" s="12">
        <f>[1]帳戶交易資料按人別帳號日期排序加總!T14590</f>
        <v>12183600</v>
      </c>
      <c r="O63" s="12">
        <f>[1]帳戶交易資料按人別帳號日期排序加總!U14590</f>
        <v>18627450</v>
      </c>
      <c r="P63" s="11">
        <f t="shared" si="0"/>
        <v>-95</v>
      </c>
      <c r="Q63" s="12">
        <f t="shared" si="1"/>
        <v>6443850</v>
      </c>
      <c r="R63" s="13">
        <v>0</v>
      </c>
      <c r="S63"/>
      <c r="T63"/>
      <c r="U63"/>
    </row>
    <row r="64" spans="1:21" ht="55.5" customHeight="1">
      <c r="A64" s="39">
        <v>54</v>
      </c>
      <c r="B64" s="78" t="s">
        <v>97</v>
      </c>
      <c r="C64" s="73" t="s">
        <v>98</v>
      </c>
      <c r="D64" s="82" t="s">
        <v>31</v>
      </c>
      <c r="E64" s="25" t="s">
        <v>99</v>
      </c>
      <c r="F64" s="47" t="s">
        <v>100</v>
      </c>
      <c r="G64" s="47">
        <v>77969</v>
      </c>
      <c r="H64" s="47">
        <v>950317</v>
      </c>
      <c r="I64" s="47" t="s">
        <v>214</v>
      </c>
      <c r="J64" s="47" t="s">
        <v>211</v>
      </c>
      <c r="K64" s="9" t="s">
        <v>288</v>
      </c>
      <c r="L64" s="12">
        <f>[1]帳戶交易資料按人別帳號日期排序加總!R14800</f>
        <v>7</v>
      </c>
      <c r="M64" s="12">
        <f>[1]帳戶交易資料按人別帳號日期排序加總!S14800</f>
        <v>85</v>
      </c>
      <c r="N64" s="12">
        <f>[1]帳戶交易資料按人別帳號日期排序加總!T14800</f>
        <v>552800</v>
      </c>
      <c r="O64" s="12">
        <f>[1]帳戶交易資料按人別帳號日期排序加總!U14800</f>
        <v>5302000</v>
      </c>
      <c r="P64" s="11">
        <f t="shared" si="0"/>
        <v>-78</v>
      </c>
      <c r="Q64" s="12">
        <f t="shared" si="1"/>
        <v>4749200</v>
      </c>
      <c r="R64" s="13">
        <v>0</v>
      </c>
      <c r="S64"/>
      <c r="T64"/>
      <c r="U64"/>
    </row>
    <row r="65" spans="1:21" ht="189.75" customHeight="1">
      <c r="A65" s="39">
        <v>55</v>
      </c>
      <c r="B65" s="79"/>
      <c r="C65" s="81"/>
      <c r="D65" s="83"/>
      <c r="E65" s="25" t="s">
        <v>74</v>
      </c>
      <c r="F65" s="47" t="s">
        <v>75</v>
      </c>
      <c r="G65" s="47">
        <v>366183</v>
      </c>
      <c r="H65" s="47">
        <v>951115</v>
      </c>
      <c r="I65" s="47" t="s">
        <v>214</v>
      </c>
      <c r="J65" s="47" t="s">
        <v>210</v>
      </c>
      <c r="K65" s="9" t="s">
        <v>291</v>
      </c>
      <c r="L65" s="12">
        <f>[1]帳戶交易資料按人別帳號日期排序加總!R14915</f>
        <v>54</v>
      </c>
      <c r="M65" s="12">
        <f>[1]帳戶交易資料按人別帳號日期排序加總!S14915</f>
        <v>0</v>
      </c>
      <c r="N65" s="12">
        <f>[1]帳戶交易資料按人別帳號日期排序加總!T14915</f>
        <v>3001600</v>
      </c>
      <c r="O65" s="12">
        <f>[1]帳戶交易資料按人別帳號日期排序加總!U14915</f>
        <v>0</v>
      </c>
      <c r="P65" s="11">
        <f t="shared" si="0"/>
        <v>54</v>
      </c>
      <c r="Q65" s="12">
        <f t="shared" si="1"/>
        <v>-3001600</v>
      </c>
      <c r="R65" s="13">
        <f t="shared" ref="R65:R78" si="4">-Q65/P65/1000</f>
        <v>55.585185185185182</v>
      </c>
      <c r="S65"/>
      <c r="T65"/>
      <c r="U65"/>
    </row>
    <row r="66" spans="1:21" ht="65.25" customHeight="1">
      <c r="A66" s="39">
        <v>56</v>
      </c>
      <c r="B66" s="80"/>
      <c r="C66" s="74"/>
      <c r="D66" s="84"/>
      <c r="E66" s="25" t="s">
        <v>101</v>
      </c>
      <c r="F66" s="47" t="s">
        <v>102</v>
      </c>
      <c r="G66" s="47">
        <v>331823</v>
      </c>
      <c r="H66" s="47">
        <v>960103</v>
      </c>
      <c r="I66" s="47" t="s">
        <v>8</v>
      </c>
      <c r="J66" s="47" t="s">
        <v>211</v>
      </c>
      <c r="K66" s="9" t="s">
        <v>293</v>
      </c>
      <c r="L66" s="12">
        <f>[1]帳戶交易資料按人別帳號日期排序加總!R14866</f>
        <v>53</v>
      </c>
      <c r="M66" s="12">
        <f>[1]帳戶交易資料按人別帳號日期排序加總!S14866</f>
        <v>5</v>
      </c>
      <c r="N66" s="12">
        <f>[1]帳戶交易資料按人別帳號日期排序加總!T14866</f>
        <v>3505000</v>
      </c>
      <c r="O66" s="12">
        <f>[1]帳戶交易資料按人別帳號日期排序加總!U14866</f>
        <v>258000</v>
      </c>
      <c r="P66" s="11">
        <f t="shared" si="0"/>
        <v>48</v>
      </c>
      <c r="Q66" s="12">
        <f t="shared" si="1"/>
        <v>-3247000</v>
      </c>
      <c r="R66" s="13">
        <f t="shared" si="4"/>
        <v>67.645833333333329</v>
      </c>
      <c r="S66"/>
      <c r="T66"/>
      <c r="U66"/>
    </row>
    <row r="67" spans="1:21" ht="188.25" customHeight="1">
      <c r="A67" s="39">
        <v>57</v>
      </c>
      <c r="B67" s="78" t="s">
        <v>103</v>
      </c>
      <c r="C67" s="73" t="s">
        <v>104</v>
      </c>
      <c r="D67" s="82" t="s">
        <v>31</v>
      </c>
      <c r="E67" s="25" t="s">
        <v>74</v>
      </c>
      <c r="F67" s="47" t="s">
        <v>75</v>
      </c>
      <c r="G67" s="47">
        <v>363542</v>
      </c>
      <c r="H67" s="47">
        <v>950321</v>
      </c>
      <c r="I67" s="47" t="s">
        <v>214</v>
      </c>
      <c r="J67" s="47" t="s">
        <v>210</v>
      </c>
      <c r="K67" s="9" t="s">
        <v>289</v>
      </c>
      <c r="L67" s="12">
        <f>[1]帳戶交易資料按人別帳號日期排序加總!R15036</f>
        <v>85</v>
      </c>
      <c r="M67" s="12">
        <f>[1]帳戶交易資料按人別帳號日期排序加總!S15036</f>
        <v>35</v>
      </c>
      <c r="N67" s="12">
        <f>[1]帳戶交易資料按人別帳號日期排序加總!T15036</f>
        <v>3556400</v>
      </c>
      <c r="O67" s="12">
        <f>[1]帳戶交易資料按人別帳號日期排序加總!U15036</f>
        <v>1677000</v>
      </c>
      <c r="P67" s="11">
        <f t="shared" si="0"/>
        <v>50</v>
      </c>
      <c r="Q67" s="12">
        <f t="shared" si="1"/>
        <v>-1879400</v>
      </c>
      <c r="R67" s="13">
        <f t="shared" si="4"/>
        <v>37.588000000000001</v>
      </c>
      <c r="S67"/>
      <c r="T67"/>
      <c r="U67"/>
    </row>
    <row r="68" spans="1:21" ht="63.75" customHeight="1">
      <c r="A68" s="39">
        <v>58</v>
      </c>
      <c r="B68" s="80"/>
      <c r="C68" s="74"/>
      <c r="D68" s="84"/>
      <c r="E68" s="25" t="s">
        <v>105</v>
      </c>
      <c r="F68" s="47">
        <v>8840</v>
      </c>
      <c r="G68" s="47">
        <v>101310</v>
      </c>
      <c r="H68" s="47">
        <v>950511</v>
      </c>
      <c r="I68" s="47" t="s">
        <v>8</v>
      </c>
      <c r="J68" s="47" t="s">
        <v>211</v>
      </c>
      <c r="K68" s="9" t="s">
        <v>290</v>
      </c>
      <c r="L68" s="12">
        <f>[1]帳戶交易資料按人別帳號日期排序加總!R14961</f>
        <v>33</v>
      </c>
      <c r="M68" s="12">
        <f>[1]帳戶交易資料按人別帳號日期排序加總!S14961</f>
        <v>12</v>
      </c>
      <c r="N68" s="12">
        <f>[1]帳戶交易資料按人別帳號日期排序加總!T14961</f>
        <v>1629250</v>
      </c>
      <c r="O68" s="12">
        <f>[1]帳戶交易資料按人別帳號日期排序加總!U14961</f>
        <v>690200</v>
      </c>
      <c r="P68" s="11">
        <f t="shared" si="0"/>
        <v>21</v>
      </c>
      <c r="Q68" s="12">
        <f t="shared" si="1"/>
        <v>-939050</v>
      </c>
      <c r="R68" s="13">
        <f t="shared" si="4"/>
        <v>44.716666666666661</v>
      </c>
      <c r="S68"/>
      <c r="T68"/>
      <c r="U68"/>
    </row>
    <row r="69" spans="1:21" ht="306" customHeight="1">
      <c r="A69" s="39">
        <v>59</v>
      </c>
      <c r="B69" s="27" t="s">
        <v>106</v>
      </c>
      <c r="C69" s="26" t="s">
        <v>107</v>
      </c>
      <c r="D69" s="28" t="s">
        <v>31</v>
      </c>
      <c r="E69" s="25" t="s">
        <v>74</v>
      </c>
      <c r="F69" s="47" t="s">
        <v>75</v>
      </c>
      <c r="G69" s="47">
        <v>366879</v>
      </c>
      <c r="H69" s="47">
        <v>960103</v>
      </c>
      <c r="I69" s="47" t="s">
        <v>214</v>
      </c>
      <c r="J69" s="47" t="s">
        <v>212</v>
      </c>
      <c r="K69" s="9" t="s">
        <v>302</v>
      </c>
      <c r="L69" s="12">
        <f>[1]帳戶交易資料按人別帳號日期排序加總!R15065</f>
        <v>58</v>
      </c>
      <c r="M69" s="12">
        <f>[1]帳戶交易資料按人別帳號日期排序加總!S15065</f>
        <v>0</v>
      </c>
      <c r="N69" s="12">
        <f>[1]帳戶交易資料按人別帳號日期排序加總!T15065</f>
        <v>4825900</v>
      </c>
      <c r="O69" s="12">
        <f>[1]帳戶交易資料按人別帳號日期排序加總!U15065</f>
        <v>0</v>
      </c>
      <c r="P69" s="11">
        <f t="shared" si="0"/>
        <v>58</v>
      </c>
      <c r="Q69" s="12">
        <f t="shared" si="1"/>
        <v>-4825900</v>
      </c>
      <c r="R69" s="13">
        <f t="shared" si="4"/>
        <v>83.205172413793107</v>
      </c>
      <c r="S69"/>
      <c r="T69"/>
      <c r="U69"/>
    </row>
    <row r="70" spans="1:21" ht="279.75" customHeight="1">
      <c r="A70" s="67">
        <v>60</v>
      </c>
      <c r="B70" s="78" t="s">
        <v>108</v>
      </c>
      <c r="C70" s="73" t="s">
        <v>109</v>
      </c>
      <c r="D70" s="82" t="s">
        <v>31</v>
      </c>
      <c r="E70" s="87" t="s">
        <v>74</v>
      </c>
      <c r="F70" s="73" t="s">
        <v>75</v>
      </c>
      <c r="G70" s="73">
        <v>364279</v>
      </c>
      <c r="H70" s="73">
        <v>950407</v>
      </c>
      <c r="I70" s="73" t="s">
        <v>214</v>
      </c>
      <c r="J70" s="73" t="s">
        <v>212</v>
      </c>
      <c r="K70" s="48" t="s">
        <v>297</v>
      </c>
      <c r="L70" s="69">
        <f>[1]帳戶交易資料按人別帳號日期排序加總!R15161</f>
        <v>120</v>
      </c>
      <c r="M70" s="69">
        <f>[1]帳戶交易資料按人別帳號日期排序加總!S15161</f>
        <v>93</v>
      </c>
      <c r="N70" s="69">
        <f>[1]帳戶交易資料按人別帳號日期排序加總!T15161</f>
        <v>5362600</v>
      </c>
      <c r="O70" s="69">
        <f>[1]帳戶交易資料按人別帳號日期排序加總!U15161</f>
        <v>4776900</v>
      </c>
      <c r="P70" s="85">
        <f>L70-M70</f>
        <v>27</v>
      </c>
      <c r="Q70" s="69">
        <f>O70-N70</f>
        <v>-585700</v>
      </c>
      <c r="R70" s="71">
        <f>-Q70/P70/1000</f>
        <v>21.69259259259259</v>
      </c>
      <c r="S70"/>
      <c r="T70"/>
      <c r="U70"/>
    </row>
    <row r="71" spans="1:21" ht="153" customHeight="1">
      <c r="A71" s="68"/>
      <c r="B71" s="80"/>
      <c r="C71" s="74"/>
      <c r="D71" s="84"/>
      <c r="E71" s="88"/>
      <c r="F71" s="74"/>
      <c r="G71" s="74"/>
      <c r="H71" s="74"/>
      <c r="I71" s="74"/>
      <c r="J71" s="74"/>
      <c r="K71" s="49" t="s">
        <v>355</v>
      </c>
      <c r="L71" s="70"/>
      <c r="M71" s="70"/>
      <c r="N71" s="70"/>
      <c r="O71" s="70"/>
      <c r="P71" s="86"/>
      <c r="Q71" s="70"/>
      <c r="R71" s="72"/>
      <c r="S71"/>
      <c r="T71"/>
      <c r="U71"/>
    </row>
    <row r="72" spans="1:21" ht="278.25" customHeight="1">
      <c r="A72" s="39">
        <v>61</v>
      </c>
      <c r="B72" s="78" t="s">
        <v>110</v>
      </c>
      <c r="C72" s="73" t="s">
        <v>111</v>
      </c>
      <c r="D72" s="82" t="s">
        <v>31</v>
      </c>
      <c r="E72" s="25" t="s">
        <v>112</v>
      </c>
      <c r="F72" s="47" t="s">
        <v>85</v>
      </c>
      <c r="G72" s="47">
        <v>70958</v>
      </c>
      <c r="H72" s="47">
        <v>950321</v>
      </c>
      <c r="I72" s="47" t="s">
        <v>8</v>
      </c>
      <c r="J72" s="47" t="s">
        <v>206</v>
      </c>
      <c r="K72" s="9" t="s">
        <v>351</v>
      </c>
      <c r="L72" s="12">
        <f>[1]帳戶交易資料按人別帳號日期排序加總!R15494</f>
        <v>220</v>
      </c>
      <c r="M72" s="12">
        <f>[1]帳戶交易資料按人別帳號日期排序加總!S15494</f>
        <v>65</v>
      </c>
      <c r="N72" s="12">
        <f>[1]帳戶交易資料按人別帳號日期排序加總!T15494</f>
        <v>6842650</v>
      </c>
      <c r="O72" s="12">
        <f>[1]帳戶交易資料按人別帳號日期排序加總!U15494</f>
        <v>2581150</v>
      </c>
      <c r="P72" s="11">
        <f t="shared" si="0"/>
        <v>155</v>
      </c>
      <c r="Q72" s="12">
        <f t="shared" si="1"/>
        <v>-4261500</v>
      </c>
      <c r="R72" s="13">
        <f t="shared" si="4"/>
        <v>27.493548387096773</v>
      </c>
      <c r="S72"/>
      <c r="T72"/>
      <c r="U72"/>
    </row>
    <row r="73" spans="1:21" ht="90.75" customHeight="1">
      <c r="A73" s="39">
        <v>62</v>
      </c>
      <c r="B73" s="79"/>
      <c r="C73" s="81"/>
      <c r="D73" s="83"/>
      <c r="E73" s="25" t="s">
        <v>113</v>
      </c>
      <c r="F73" s="47">
        <v>9833</v>
      </c>
      <c r="G73" s="47">
        <v>315510</v>
      </c>
      <c r="H73" s="47">
        <v>950605</v>
      </c>
      <c r="I73" s="47" t="s">
        <v>8</v>
      </c>
      <c r="J73" s="47" t="s">
        <v>213</v>
      </c>
      <c r="K73" s="9" t="s">
        <v>294</v>
      </c>
      <c r="L73" s="12">
        <f>[1]帳戶交易資料按人別帳號日期排序加總!R15280</f>
        <v>112</v>
      </c>
      <c r="M73" s="12">
        <f>[1]帳戶交易資料按人別帳號日期排序加總!S15280</f>
        <v>59</v>
      </c>
      <c r="N73" s="12">
        <f>[1]帳戶交易資料按人別帳號日期排序加總!T15280</f>
        <v>5298350</v>
      </c>
      <c r="O73" s="12">
        <f>[1]帳戶交易資料按人別帳號日期排序加總!U15280</f>
        <v>2898350</v>
      </c>
      <c r="P73" s="11">
        <f t="shared" si="0"/>
        <v>53</v>
      </c>
      <c r="Q73" s="12">
        <f t="shared" si="1"/>
        <v>-2400000</v>
      </c>
      <c r="R73" s="13">
        <f t="shared" si="4"/>
        <v>45.283018867924525</v>
      </c>
      <c r="S73"/>
      <c r="T73"/>
      <c r="U73"/>
    </row>
    <row r="74" spans="1:21" ht="162" customHeight="1">
      <c r="A74" s="39">
        <v>63</v>
      </c>
      <c r="B74" s="80"/>
      <c r="C74" s="74"/>
      <c r="D74" s="84"/>
      <c r="E74" s="25" t="s">
        <v>74</v>
      </c>
      <c r="F74" s="47" t="s">
        <v>75</v>
      </c>
      <c r="G74" s="47">
        <v>365317</v>
      </c>
      <c r="H74" s="47">
        <v>950802</v>
      </c>
      <c r="I74" s="47" t="s">
        <v>214</v>
      </c>
      <c r="J74" s="47" t="s">
        <v>209</v>
      </c>
      <c r="K74" s="9" t="s">
        <v>295</v>
      </c>
      <c r="L74" s="12">
        <f>[1]帳戶交易資料按人別帳號日期排序加總!R15369</f>
        <v>102</v>
      </c>
      <c r="M74" s="12">
        <f>[1]帳戶交易資料按人別帳號日期排序加總!S15369</f>
        <v>79</v>
      </c>
      <c r="N74" s="12">
        <f>[1]帳戶交易資料按人別帳號日期排序加總!T15369</f>
        <v>4201400</v>
      </c>
      <c r="O74" s="12">
        <f>[1]帳戶交易資料按人別帳號日期排序加總!U15369</f>
        <v>3998200</v>
      </c>
      <c r="P74" s="11">
        <f t="shared" si="0"/>
        <v>23</v>
      </c>
      <c r="Q74" s="12">
        <f t="shared" si="1"/>
        <v>-203200</v>
      </c>
      <c r="R74" s="13">
        <f t="shared" si="4"/>
        <v>8.8347826086956527</v>
      </c>
      <c r="S74"/>
      <c r="T74"/>
      <c r="U74"/>
    </row>
    <row r="75" spans="1:21" ht="128.25">
      <c r="A75" s="39">
        <v>64</v>
      </c>
      <c r="B75" s="27" t="s">
        <v>114</v>
      </c>
      <c r="C75" s="26" t="s">
        <v>115</v>
      </c>
      <c r="D75" s="28" t="s">
        <v>31</v>
      </c>
      <c r="E75" s="25" t="s">
        <v>116</v>
      </c>
      <c r="F75" s="47">
        <v>9898</v>
      </c>
      <c r="G75" s="47">
        <v>498896</v>
      </c>
      <c r="H75" s="47">
        <v>951222</v>
      </c>
      <c r="I75" s="47" t="s">
        <v>214</v>
      </c>
      <c r="J75" s="47" t="s">
        <v>210</v>
      </c>
      <c r="K75" s="9" t="s">
        <v>296</v>
      </c>
      <c r="L75" s="12">
        <f>[1]帳戶交易資料按人別帳號日期排序加總!R15548</f>
        <v>106</v>
      </c>
      <c r="M75" s="12">
        <f>[1]帳戶交易資料按人別帳號日期排序加總!S15548</f>
        <v>0</v>
      </c>
      <c r="N75" s="12">
        <f>[1]帳戶交易資料按人別帳號日期排序加總!T15548</f>
        <v>9586400</v>
      </c>
      <c r="O75" s="12">
        <f>[1]帳戶交易資料按人別帳號日期排序加總!U15548</f>
        <v>0</v>
      </c>
      <c r="P75" s="11">
        <f t="shared" si="0"/>
        <v>106</v>
      </c>
      <c r="Q75" s="12">
        <f t="shared" si="1"/>
        <v>-9586400</v>
      </c>
      <c r="R75" s="13">
        <f t="shared" si="4"/>
        <v>90.437735849056594</v>
      </c>
      <c r="S75"/>
      <c r="T75"/>
      <c r="U75"/>
    </row>
    <row r="76" spans="1:21" ht="303.75" customHeight="1">
      <c r="A76" s="39">
        <v>65</v>
      </c>
      <c r="B76" s="27" t="s">
        <v>117</v>
      </c>
      <c r="C76" s="26" t="s">
        <v>118</v>
      </c>
      <c r="D76" s="28" t="s">
        <v>31</v>
      </c>
      <c r="E76" s="25" t="s">
        <v>116</v>
      </c>
      <c r="F76" s="47">
        <v>9898</v>
      </c>
      <c r="G76" s="47">
        <v>506500</v>
      </c>
      <c r="H76" s="47">
        <v>951024</v>
      </c>
      <c r="I76" s="47" t="s">
        <v>214</v>
      </c>
      <c r="J76" s="47" t="s">
        <v>210</v>
      </c>
      <c r="K76" s="9" t="s">
        <v>298</v>
      </c>
      <c r="L76" s="12">
        <f>[1]帳戶交易資料按人別帳號日期排序加總!R15614</f>
        <v>98</v>
      </c>
      <c r="M76" s="12">
        <f>[1]帳戶交易資料按人別帳號日期排序加總!S15614</f>
        <v>13</v>
      </c>
      <c r="N76" s="12">
        <f>[1]帳戶交易資料按人別帳號日期排序加總!T15614</f>
        <v>7799500</v>
      </c>
      <c r="O76" s="12">
        <f>[1]帳戶交易資料按人別帳號日期排序加總!U15614</f>
        <v>770600</v>
      </c>
      <c r="P76" s="11">
        <f t="shared" si="0"/>
        <v>85</v>
      </c>
      <c r="Q76" s="12">
        <f t="shared" si="1"/>
        <v>-7028900</v>
      </c>
      <c r="R76" s="13">
        <f t="shared" si="4"/>
        <v>82.692941176470583</v>
      </c>
      <c r="S76"/>
      <c r="T76"/>
      <c r="U76"/>
    </row>
    <row r="77" spans="1:21" ht="192.75" customHeight="1">
      <c r="A77" s="39">
        <v>66</v>
      </c>
      <c r="B77" s="78" t="s">
        <v>119</v>
      </c>
      <c r="C77" s="73" t="s">
        <v>120</v>
      </c>
      <c r="D77" s="82" t="s">
        <v>31</v>
      </c>
      <c r="E77" s="25" t="s">
        <v>300</v>
      </c>
      <c r="F77" s="47" t="s">
        <v>121</v>
      </c>
      <c r="G77" s="47">
        <v>14015</v>
      </c>
      <c r="H77" s="47">
        <v>951020</v>
      </c>
      <c r="I77" s="47" t="s">
        <v>214</v>
      </c>
      <c r="J77" s="47" t="s">
        <v>210</v>
      </c>
      <c r="K77" s="9" t="s">
        <v>301</v>
      </c>
      <c r="L77" s="12">
        <f>[1]帳戶交易資料按人別帳號日期排序加總!R15706</f>
        <v>138</v>
      </c>
      <c r="M77" s="12">
        <f>[1]帳戶交易資料按人別帳號日期排序加總!S15706</f>
        <v>33</v>
      </c>
      <c r="N77" s="12">
        <f>[1]帳戶交易資料按人別帳號日期排序加總!T15706</f>
        <v>8989700</v>
      </c>
      <c r="O77" s="12">
        <f>[1]帳戶交易資料按人別帳號日期排序加總!U15706</f>
        <v>1909000</v>
      </c>
      <c r="P77" s="11">
        <f t="shared" si="0"/>
        <v>105</v>
      </c>
      <c r="Q77" s="12">
        <f t="shared" si="1"/>
        <v>-7080700</v>
      </c>
      <c r="R77" s="13">
        <f t="shared" si="4"/>
        <v>67.435238095238091</v>
      </c>
      <c r="S77"/>
      <c r="T77"/>
      <c r="U77"/>
    </row>
    <row r="78" spans="1:21" ht="176.25" customHeight="1">
      <c r="A78" s="39">
        <v>67</v>
      </c>
      <c r="B78" s="80"/>
      <c r="C78" s="74"/>
      <c r="D78" s="84"/>
      <c r="E78" s="25" t="s">
        <v>74</v>
      </c>
      <c r="F78" s="47" t="s">
        <v>75</v>
      </c>
      <c r="G78" s="47">
        <v>366976</v>
      </c>
      <c r="H78" s="47">
        <v>960108</v>
      </c>
      <c r="I78" s="47" t="s">
        <v>8</v>
      </c>
      <c r="J78" s="47" t="s">
        <v>211</v>
      </c>
      <c r="K78" s="9" t="s">
        <v>305</v>
      </c>
      <c r="L78" s="12">
        <f>[1]帳戶交易資料按人別帳號日期排序加總!R15743</f>
        <v>78</v>
      </c>
      <c r="M78" s="12">
        <f>[1]帳戶交易資料按人別帳號日期排序加總!S15743</f>
        <v>0</v>
      </c>
      <c r="N78" s="12">
        <f>[1]帳戶交易資料按人別帳號日期排序加總!T15743</f>
        <v>6529900</v>
      </c>
      <c r="O78" s="12">
        <f>[1]帳戶交易資料按人別帳號日期排序加總!U15743</f>
        <v>0</v>
      </c>
      <c r="P78" s="11">
        <f t="shared" ref="P78:P121" si="5">L78-M78</f>
        <v>78</v>
      </c>
      <c r="Q78" s="12">
        <f t="shared" ref="Q78:Q121" si="6">O78-N78</f>
        <v>-6529900</v>
      </c>
      <c r="R78" s="13">
        <f t="shared" si="4"/>
        <v>83.716666666666669</v>
      </c>
      <c r="S78"/>
      <c r="T78"/>
      <c r="U78"/>
    </row>
    <row r="79" spans="1:21" ht="135" customHeight="1">
      <c r="A79" s="39">
        <v>68</v>
      </c>
      <c r="B79" s="78" t="s">
        <v>122</v>
      </c>
      <c r="C79" s="73" t="s">
        <v>123</v>
      </c>
      <c r="D79" s="82" t="s">
        <v>31</v>
      </c>
      <c r="E79" s="25" t="s">
        <v>124</v>
      </c>
      <c r="F79" s="47">
        <v>9663</v>
      </c>
      <c r="G79" s="47">
        <v>53181</v>
      </c>
      <c r="H79" s="47">
        <v>950302</v>
      </c>
      <c r="I79" s="47" t="s">
        <v>214</v>
      </c>
      <c r="J79" s="47" t="s">
        <v>211</v>
      </c>
      <c r="K79" s="9" t="s">
        <v>304</v>
      </c>
      <c r="L79" s="12">
        <f>[1]帳戶交易資料按人別帳號日期排序加總!R15885</f>
        <v>81</v>
      </c>
      <c r="M79" s="12">
        <f>[1]帳戶交易資料按人別帳號日期排序加總!S15885</f>
        <v>81</v>
      </c>
      <c r="N79" s="12">
        <f>[1]帳戶交易資料按人別帳號日期排序加總!T15885</f>
        <v>2829400</v>
      </c>
      <c r="O79" s="12">
        <f>[1]帳戶交易資料按人別帳號日期排序加總!U15885</f>
        <v>2653900</v>
      </c>
      <c r="P79" s="11">
        <f t="shared" si="5"/>
        <v>0</v>
      </c>
      <c r="Q79" s="12">
        <f t="shared" si="6"/>
        <v>-175500</v>
      </c>
      <c r="R79" s="13">
        <v>0</v>
      </c>
      <c r="S79"/>
      <c r="T79"/>
      <c r="U79"/>
    </row>
    <row r="80" spans="1:21" ht="197.25" customHeight="1">
      <c r="A80" s="39">
        <v>69</v>
      </c>
      <c r="B80" s="80"/>
      <c r="C80" s="74"/>
      <c r="D80" s="84"/>
      <c r="E80" s="25" t="s">
        <v>125</v>
      </c>
      <c r="F80" s="47" t="s">
        <v>126</v>
      </c>
      <c r="G80" s="47">
        <v>14911</v>
      </c>
      <c r="H80" s="47">
        <v>950404</v>
      </c>
      <c r="I80" s="47" t="s">
        <v>214</v>
      </c>
      <c r="J80" s="47" t="s">
        <v>209</v>
      </c>
      <c r="K80" s="9" t="s">
        <v>303</v>
      </c>
      <c r="L80" s="12">
        <f>[1]帳戶交易資料按人別帳號日期排序加總!R16294</f>
        <v>576</v>
      </c>
      <c r="M80" s="12">
        <f>[1]帳戶交易資料按人別帳號日期排序加總!S16294</f>
        <v>198</v>
      </c>
      <c r="N80" s="12">
        <f>[1]帳戶交易資料按人別帳號日期排序加總!T16294</f>
        <v>26922150</v>
      </c>
      <c r="O80" s="12">
        <f>[1]帳戶交易資料按人別帳號日期排序加總!U16294</f>
        <v>11150150</v>
      </c>
      <c r="P80" s="11">
        <f t="shared" si="5"/>
        <v>378</v>
      </c>
      <c r="Q80" s="12">
        <f t="shared" si="6"/>
        <v>-15772000</v>
      </c>
      <c r="R80" s="13">
        <f>-Q80/P80/1000</f>
        <v>41.724867724867728</v>
      </c>
      <c r="S80"/>
      <c r="T80"/>
      <c r="U80"/>
    </row>
    <row r="81" spans="1:21" ht="300" customHeight="1">
      <c r="A81" s="39">
        <v>70</v>
      </c>
      <c r="B81" s="27" t="s">
        <v>127</v>
      </c>
      <c r="C81" s="26" t="s">
        <v>128</v>
      </c>
      <c r="D81" s="28" t="s">
        <v>31</v>
      </c>
      <c r="E81" s="25" t="s">
        <v>125</v>
      </c>
      <c r="F81" s="47" t="s">
        <v>126</v>
      </c>
      <c r="G81" s="47">
        <v>47988</v>
      </c>
      <c r="H81" s="47">
        <v>960125</v>
      </c>
      <c r="I81" s="47" t="s">
        <v>214</v>
      </c>
      <c r="J81" s="47" t="s">
        <v>211</v>
      </c>
      <c r="K81" s="9" t="s">
        <v>306</v>
      </c>
      <c r="L81" s="12">
        <f>[1]帳戶交易資料按人別帳號日期排序加總!R16323</f>
        <v>61</v>
      </c>
      <c r="M81" s="12">
        <f>[1]帳戶交易資料按人別帳號日期排序加總!S16323</f>
        <v>0</v>
      </c>
      <c r="N81" s="12">
        <f>[1]帳戶交易資料按人別帳號日期排序加總!T16323</f>
        <v>4416000</v>
      </c>
      <c r="O81" s="12">
        <f>[1]帳戶交易資料按人別帳號日期排序加總!U16323</f>
        <v>0</v>
      </c>
      <c r="P81" s="11">
        <f t="shared" si="5"/>
        <v>61</v>
      </c>
      <c r="Q81" s="12">
        <f t="shared" si="6"/>
        <v>-4416000</v>
      </c>
      <c r="R81" s="13">
        <f>-Q81/P81/1000</f>
        <v>72.393442622950829</v>
      </c>
      <c r="S81"/>
      <c r="T81"/>
      <c r="U81"/>
    </row>
    <row r="82" spans="1:21" ht="69" customHeight="1">
      <c r="A82" s="39">
        <v>71</v>
      </c>
      <c r="B82" s="78" t="s">
        <v>129</v>
      </c>
      <c r="C82" s="73" t="s">
        <v>130</v>
      </c>
      <c r="D82" s="82" t="s">
        <v>31</v>
      </c>
      <c r="E82" s="25" t="s">
        <v>16</v>
      </c>
      <c r="F82" s="47" t="s">
        <v>17</v>
      </c>
      <c r="G82" s="47">
        <v>40889</v>
      </c>
      <c r="H82" s="47">
        <v>950328</v>
      </c>
      <c r="I82" s="47" t="s">
        <v>8</v>
      </c>
      <c r="J82" s="47" t="s">
        <v>211</v>
      </c>
      <c r="K82" s="9" t="s">
        <v>345</v>
      </c>
      <c r="L82" s="12">
        <f>[1]帳戶交易資料按人別帳號日期排序加總!R16439</f>
        <v>70</v>
      </c>
      <c r="M82" s="12">
        <f>[1]帳戶交易資料按人別帳號日期排序加總!S16439</f>
        <v>0</v>
      </c>
      <c r="N82" s="12">
        <f>[1]帳戶交易資料按人別帳號日期排序加總!T16439</f>
        <v>2226400</v>
      </c>
      <c r="O82" s="12">
        <f>[1]帳戶交易資料按人別帳號日期排序加總!U16439</f>
        <v>0</v>
      </c>
      <c r="P82" s="11">
        <f t="shared" si="5"/>
        <v>70</v>
      </c>
      <c r="Q82" s="12">
        <f t="shared" si="6"/>
        <v>-2226400</v>
      </c>
      <c r="R82" s="13">
        <f>-Q82/P82/1000</f>
        <v>31.805714285714288</v>
      </c>
      <c r="S82"/>
      <c r="T82"/>
      <c r="U82"/>
    </row>
    <row r="83" spans="1:21" ht="204" customHeight="1">
      <c r="A83" s="39">
        <v>72</v>
      </c>
      <c r="B83" s="80"/>
      <c r="C83" s="74"/>
      <c r="D83" s="84"/>
      <c r="E83" s="25" t="s">
        <v>20</v>
      </c>
      <c r="F83" s="47">
        <v>9796</v>
      </c>
      <c r="G83" s="47">
        <v>39797</v>
      </c>
      <c r="H83" s="47">
        <v>950502</v>
      </c>
      <c r="I83" s="47" t="s">
        <v>214</v>
      </c>
      <c r="J83" s="47" t="s">
        <v>210</v>
      </c>
      <c r="K83" s="9" t="s">
        <v>346</v>
      </c>
      <c r="L83" s="12">
        <f>[1]帳戶交易資料按人別帳號日期排序加總!R16412</f>
        <v>120</v>
      </c>
      <c r="M83" s="12">
        <f>[1]帳戶交易資料按人別帳號日期排序加總!S16412</f>
        <v>42</v>
      </c>
      <c r="N83" s="12">
        <f>[1]帳戶交易資料按人別帳號日期排序加總!T16412</f>
        <v>6643850</v>
      </c>
      <c r="O83" s="12">
        <f>[1]帳戶交易資料按人別帳號日期排序加總!U16412</f>
        <v>2117500</v>
      </c>
      <c r="P83" s="11">
        <f t="shared" si="5"/>
        <v>78</v>
      </c>
      <c r="Q83" s="12">
        <f t="shared" si="6"/>
        <v>-4526350</v>
      </c>
      <c r="R83" s="13">
        <f>-Q83/P83/1000</f>
        <v>58.0301282051282</v>
      </c>
      <c r="S83"/>
      <c r="T83"/>
      <c r="U83"/>
    </row>
    <row r="84" spans="1:21" ht="43.5" customHeight="1">
      <c r="A84" s="39">
        <v>73</v>
      </c>
      <c r="B84" s="75" t="s">
        <v>131</v>
      </c>
      <c r="C84" s="76" t="s">
        <v>132</v>
      </c>
      <c r="D84" s="77" t="s">
        <v>31</v>
      </c>
      <c r="E84" s="29" t="s">
        <v>133</v>
      </c>
      <c r="F84" s="30" t="s">
        <v>134</v>
      </c>
      <c r="G84" s="31">
        <v>105021</v>
      </c>
      <c r="H84" s="31">
        <v>951002</v>
      </c>
      <c r="I84" s="47" t="s">
        <v>214</v>
      </c>
      <c r="J84" s="47" t="s">
        <v>211</v>
      </c>
      <c r="K84" s="9" t="s">
        <v>310</v>
      </c>
      <c r="L84" s="12">
        <f>[1]帳戶交易資料按人別帳號日期排序加總!R16872</f>
        <v>112</v>
      </c>
      <c r="M84" s="12">
        <f>[1]帳戶交易資料按人別帳號日期排序加總!S16872</f>
        <v>73</v>
      </c>
      <c r="N84" s="12">
        <f>[1]帳戶交易資料按人別帳號日期排序加總!T16872</f>
        <v>5828150</v>
      </c>
      <c r="O84" s="12">
        <f>[1]帳戶交易資料按人別帳號日期排序加總!U16872</f>
        <v>4640900</v>
      </c>
      <c r="P84" s="11">
        <f t="shared" si="5"/>
        <v>39</v>
      </c>
      <c r="Q84" s="12">
        <f t="shared" si="6"/>
        <v>-1187250</v>
      </c>
      <c r="R84" s="13">
        <f>-Q84/P84/1000</f>
        <v>30.44230769230769</v>
      </c>
      <c r="S84"/>
      <c r="T84"/>
      <c r="U84"/>
    </row>
    <row r="85" spans="1:21" ht="38.25" customHeight="1">
      <c r="A85" s="39">
        <v>74</v>
      </c>
      <c r="B85" s="75"/>
      <c r="C85" s="76"/>
      <c r="D85" s="77"/>
      <c r="E85" s="29" t="s">
        <v>48</v>
      </c>
      <c r="F85" s="30" t="s">
        <v>135</v>
      </c>
      <c r="G85" s="31">
        <v>70064</v>
      </c>
      <c r="H85" s="31">
        <v>951018</v>
      </c>
      <c r="I85" s="47" t="s">
        <v>8</v>
      </c>
      <c r="J85" s="47" t="s">
        <v>213</v>
      </c>
      <c r="K85" s="9" t="s">
        <v>307</v>
      </c>
      <c r="L85" s="12">
        <f>[1]帳戶交易資料按人別帳號日期排序加總!R16453</f>
        <v>5</v>
      </c>
      <c r="M85" s="12">
        <f>[1]帳戶交易資料按人別帳號日期排序加總!S16453</f>
        <v>5</v>
      </c>
      <c r="N85" s="12">
        <f>[1]帳戶交易資料按人別帳號日期排序加總!T16453</f>
        <v>228650</v>
      </c>
      <c r="O85" s="12">
        <f>[1]帳戶交易資料按人別帳號日期排序加總!U16453</f>
        <v>253750</v>
      </c>
      <c r="P85" s="11">
        <f t="shared" si="5"/>
        <v>0</v>
      </c>
      <c r="Q85" s="12">
        <f t="shared" si="6"/>
        <v>25100</v>
      </c>
      <c r="R85" s="13">
        <v>0</v>
      </c>
      <c r="S85"/>
      <c r="T85"/>
      <c r="U85"/>
    </row>
    <row r="86" spans="1:21" ht="179.25" customHeight="1">
      <c r="A86" s="39">
        <v>75</v>
      </c>
      <c r="B86" s="75"/>
      <c r="C86" s="76"/>
      <c r="D86" s="77"/>
      <c r="E86" s="29" t="s">
        <v>136</v>
      </c>
      <c r="F86" s="30" t="s">
        <v>137</v>
      </c>
      <c r="G86" s="31">
        <v>8087</v>
      </c>
      <c r="H86" s="31">
        <v>951018</v>
      </c>
      <c r="I86" s="47" t="s">
        <v>214</v>
      </c>
      <c r="J86" s="25" t="s">
        <v>352</v>
      </c>
      <c r="K86" s="9" t="s">
        <v>308</v>
      </c>
      <c r="L86" s="12">
        <f>[1]帳戶交易資料按人別帳號日期排序加總!R16505</f>
        <v>151</v>
      </c>
      <c r="M86" s="12">
        <f>[1]帳戶交易資料按人別帳號日期排序加總!S16505</f>
        <v>1</v>
      </c>
      <c r="N86" s="12">
        <f>[1]帳戶交易資料按人別帳號日期排序加總!T16505</f>
        <v>12957500</v>
      </c>
      <c r="O86" s="12">
        <f>[1]帳戶交易資料按人別帳號日期排序加總!U16505</f>
        <v>48850</v>
      </c>
      <c r="P86" s="11">
        <f t="shared" si="5"/>
        <v>150</v>
      </c>
      <c r="Q86" s="12">
        <f t="shared" si="6"/>
        <v>-12908650</v>
      </c>
      <c r="R86" s="13">
        <f t="shared" ref="R86:R94" si="7">-Q86/P86/1000</f>
        <v>86.057666666666677</v>
      </c>
      <c r="S86"/>
      <c r="T86"/>
      <c r="U86"/>
    </row>
    <row r="87" spans="1:21" ht="209.25" customHeight="1">
      <c r="A87" s="39">
        <v>76</v>
      </c>
      <c r="B87" s="78" t="s">
        <v>138</v>
      </c>
      <c r="C87" s="73" t="s">
        <v>139</v>
      </c>
      <c r="D87" s="82" t="s">
        <v>31</v>
      </c>
      <c r="E87" s="25" t="s">
        <v>140</v>
      </c>
      <c r="F87" s="47">
        <v>6910</v>
      </c>
      <c r="G87" s="47">
        <v>210175</v>
      </c>
      <c r="H87" s="47">
        <v>950320</v>
      </c>
      <c r="I87" s="47" t="s">
        <v>214</v>
      </c>
      <c r="J87" s="47" t="s">
        <v>211</v>
      </c>
      <c r="K87" s="9" t="s">
        <v>323</v>
      </c>
      <c r="L87" s="12">
        <f>[1]帳戶交易資料按人別帳號日期排序加總!R17627</f>
        <v>1596</v>
      </c>
      <c r="M87" s="12">
        <f>[1]帳戶交易資料按人別帳號日期排序加總!S17627</f>
        <v>540</v>
      </c>
      <c r="N87" s="12">
        <f>[1]帳戶交易資料按人別帳號日期排序加總!T17627</f>
        <v>91861500</v>
      </c>
      <c r="O87" s="12">
        <f>[1]帳戶交易資料按人別帳號日期排序加總!U17627</f>
        <v>44609400</v>
      </c>
      <c r="P87" s="11">
        <f t="shared" si="5"/>
        <v>1056</v>
      </c>
      <c r="Q87" s="12">
        <f t="shared" si="6"/>
        <v>-47252100</v>
      </c>
      <c r="R87" s="13">
        <f t="shared" si="7"/>
        <v>44.746306818181814</v>
      </c>
      <c r="S87"/>
      <c r="T87"/>
      <c r="U87"/>
    </row>
    <row r="88" spans="1:21" ht="63.75" customHeight="1">
      <c r="A88" s="39">
        <v>77</v>
      </c>
      <c r="B88" s="80"/>
      <c r="C88" s="74"/>
      <c r="D88" s="84"/>
      <c r="E88" s="25" t="s">
        <v>9</v>
      </c>
      <c r="F88" s="47" t="s">
        <v>10</v>
      </c>
      <c r="G88" s="47">
        <v>88222</v>
      </c>
      <c r="H88" s="47">
        <v>950323</v>
      </c>
      <c r="I88" s="47" t="s">
        <v>214</v>
      </c>
      <c r="J88" s="47" t="s">
        <v>211</v>
      </c>
      <c r="K88" s="9" t="s">
        <v>309</v>
      </c>
      <c r="L88" s="12">
        <f>[1]帳戶交易資料按人別帳號日期排序加總!R17712</f>
        <v>175</v>
      </c>
      <c r="M88" s="12">
        <f>[1]帳戶交易資料按人別帳號日期排序加總!S17712</f>
        <v>85</v>
      </c>
      <c r="N88" s="12">
        <f>[1]帳戶交易資料按人別帳號日期排序加總!T17712</f>
        <v>7447900</v>
      </c>
      <c r="O88" s="12">
        <f>[1]帳戶交易資料按人別帳號日期排序加總!U17712</f>
        <v>5949500</v>
      </c>
      <c r="P88" s="11">
        <f t="shared" si="5"/>
        <v>90</v>
      </c>
      <c r="Q88" s="12">
        <f t="shared" si="6"/>
        <v>-1498400</v>
      </c>
      <c r="R88" s="13">
        <f t="shared" si="7"/>
        <v>16.648888888888891</v>
      </c>
      <c r="S88"/>
      <c r="T88"/>
      <c r="U88"/>
    </row>
    <row r="89" spans="1:21" ht="39" customHeight="1">
      <c r="A89" s="39">
        <v>78</v>
      </c>
      <c r="B89" s="75" t="s">
        <v>141</v>
      </c>
      <c r="C89" s="76" t="s">
        <v>142</v>
      </c>
      <c r="D89" s="77" t="s">
        <v>31</v>
      </c>
      <c r="E89" s="25" t="s">
        <v>143</v>
      </c>
      <c r="F89" s="47">
        <v>9623</v>
      </c>
      <c r="G89" s="47">
        <v>273383</v>
      </c>
      <c r="H89" s="47">
        <v>950322</v>
      </c>
      <c r="I89" s="47" t="s">
        <v>214</v>
      </c>
      <c r="J89" s="47" t="s">
        <v>213</v>
      </c>
      <c r="K89" s="9" t="s">
        <v>311</v>
      </c>
      <c r="L89" s="12">
        <f>[1]帳戶交易資料按人別帳號日期排序加總!R18146</f>
        <v>175</v>
      </c>
      <c r="M89" s="12">
        <f>[1]帳戶交易資料按人別帳號日期排序加總!S18146</f>
        <v>158</v>
      </c>
      <c r="N89" s="12">
        <f>[1]帳戶交易資料按人別帳號日期排序加總!T18146</f>
        <v>7712400</v>
      </c>
      <c r="O89" s="12">
        <f>[1]帳戶交易資料按人別帳號日期排序加總!U18146</f>
        <v>8406750</v>
      </c>
      <c r="P89" s="11">
        <f t="shared" si="5"/>
        <v>17</v>
      </c>
      <c r="Q89" s="12">
        <f t="shared" si="6"/>
        <v>694350</v>
      </c>
      <c r="R89" s="13">
        <f t="shared" si="7"/>
        <v>-40.844117647058823</v>
      </c>
      <c r="S89"/>
      <c r="T89"/>
      <c r="U89"/>
    </row>
    <row r="90" spans="1:21" ht="142.5">
      <c r="A90" s="39">
        <v>79</v>
      </c>
      <c r="B90" s="75"/>
      <c r="C90" s="76"/>
      <c r="D90" s="77"/>
      <c r="E90" s="25" t="s">
        <v>140</v>
      </c>
      <c r="F90" s="47">
        <v>6910</v>
      </c>
      <c r="G90" s="47">
        <v>211585</v>
      </c>
      <c r="H90" s="47">
        <v>950403</v>
      </c>
      <c r="I90" s="47" t="s">
        <v>214</v>
      </c>
      <c r="J90" s="47" t="s">
        <v>210</v>
      </c>
      <c r="K90" s="9" t="s">
        <v>312</v>
      </c>
      <c r="L90" s="12">
        <f>[1]帳戶交易資料按人別帳號日期排序加總!R17913</f>
        <v>254</v>
      </c>
      <c r="M90" s="12">
        <f>[1]帳戶交易資料按人別帳號日期排序加總!S17913</f>
        <v>178</v>
      </c>
      <c r="N90" s="12">
        <f>[1]帳戶交易資料按人別帳號日期排序加總!T17913</f>
        <v>12287450</v>
      </c>
      <c r="O90" s="12">
        <f>[1]帳戶交易資料按人別帳號日期排序加總!U17913</f>
        <v>8296050</v>
      </c>
      <c r="P90" s="11">
        <f t="shared" si="5"/>
        <v>76</v>
      </c>
      <c r="Q90" s="12">
        <f t="shared" si="6"/>
        <v>-3991400</v>
      </c>
      <c r="R90" s="13">
        <f t="shared" si="7"/>
        <v>52.518421052631581</v>
      </c>
      <c r="S90"/>
      <c r="T90"/>
      <c r="U90"/>
    </row>
    <row r="91" spans="1:21" ht="117.75" customHeight="1">
      <c r="A91" s="39">
        <v>80</v>
      </c>
      <c r="B91" s="78" t="s">
        <v>144</v>
      </c>
      <c r="C91" s="73" t="s">
        <v>145</v>
      </c>
      <c r="D91" s="82" t="s">
        <v>31</v>
      </c>
      <c r="E91" s="25" t="s">
        <v>146</v>
      </c>
      <c r="F91" s="47">
        <v>9887</v>
      </c>
      <c r="G91" s="47">
        <v>1165883</v>
      </c>
      <c r="H91" s="47">
        <v>950321</v>
      </c>
      <c r="I91" s="47" t="s">
        <v>214</v>
      </c>
      <c r="J91" s="47" t="s">
        <v>210</v>
      </c>
      <c r="K91" s="9" t="s">
        <v>313</v>
      </c>
      <c r="L91" s="12">
        <f>[1]帳戶交易資料按人別帳號日期排序加總!R18550</f>
        <v>507</v>
      </c>
      <c r="M91" s="12">
        <f>[1]帳戶交易資料按人別帳號日期排序加總!S18550</f>
        <v>265</v>
      </c>
      <c r="N91" s="12">
        <f>[1]帳戶交易資料按人別帳號日期排序加總!T18550</f>
        <v>22576200</v>
      </c>
      <c r="O91" s="12">
        <f>[1]帳戶交易資料按人別帳號日期排序加總!U18550</f>
        <v>17916750</v>
      </c>
      <c r="P91" s="11">
        <f t="shared" si="5"/>
        <v>242</v>
      </c>
      <c r="Q91" s="12">
        <f t="shared" si="6"/>
        <v>-4659450</v>
      </c>
      <c r="R91" s="13">
        <f t="shared" si="7"/>
        <v>19.25392561983471</v>
      </c>
      <c r="S91"/>
      <c r="T91"/>
      <c r="U91"/>
    </row>
    <row r="92" spans="1:21" ht="69" customHeight="1">
      <c r="A92" s="39">
        <v>81</v>
      </c>
      <c r="B92" s="80"/>
      <c r="C92" s="74"/>
      <c r="D92" s="84"/>
      <c r="E92" s="25" t="s">
        <v>220</v>
      </c>
      <c r="F92" s="25" t="s">
        <v>147</v>
      </c>
      <c r="G92" s="47">
        <v>1105485</v>
      </c>
      <c r="H92" s="47">
        <v>950411</v>
      </c>
      <c r="I92" s="47" t="s">
        <v>214</v>
      </c>
      <c r="J92" s="47" t="s">
        <v>211</v>
      </c>
      <c r="K92" s="9" t="s">
        <v>314</v>
      </c>
      <c r="L92" s="12">
        <f>[1]帳戶交易資料按人別帳號日期排序加總!R18152</f>
        <v>5</v>
      </c>
      <c r="M92" s="12">
        <f>[1]帳戶交易資料按人別帳號日期排序加總!S18152</f>
        <v>0</v>
      </c>
      <c r="N92" s="12">
        <f>[1]帳戶交易資料按人別帳號日期排序加總!T18152</f>
        <v>190750</v>
      </c>
      <c r="O92" s="12">
        <f>[1]帳戶交易資料按人別帳號日期排序加總!U18152</f>
        <v>0</v>
      </c>
      <c r="P92" s="11">
        <f t="shared" si="5"/>
        <v>5</v>
      </c>
      <c r="Q92" s="12">
        <f t="shared" si="6"/>
        <v>-190750</v>
      </c>
      <c r="R92" s="13">
        <f t="shared" si="7"/>
        <v>38.15</v>
      </c>
      <c r="S92"/>
      <c r="T92"/>
      <c r="U92"/>
    </row>
    <row r="93" spans="1:21" ht="161.25" customHeight="1">
      <c r="A93" s="39">
        <v>82</v>
      </c>
      <c r="B93" s="27" t="s">
        <v>148</v>
      </c>
      <c r="C93" s="26" t="s">
        <v>149</v>
      </c>
      <c r="D93" s="28" t="s">
        <v>40</v>
      </c>
      <c r="E93" s="25" t="s">
        <v>150</v>
      </c>
      <c r="F93" s="47" t="s">
        <v>151</v>
      </c>
      <c r="G93" s="47">
        <v>303300</v>
      </c>
      <c r="H93" s="47">
        <v>950406</v>
      </c>
      <c r="I93" s="47" t="s">
        <v>214</v>
      </c>
      <c r="J93" s="47" t="s">
        <v>210</v>
      </c>
      <c r="K93" s="9" t="s">
        <v>315</v>
      </c>
      <c r="L93" s="12">
        <f>[1]帳戶交易資料按人別帳號日期排序加總!R18778</f>
        <v>222</v>
      </c>
      <c r="M93" s="12">
        <f>[1]帳戶交易資料按人別帳號日期排序加總!S18778</f>
        <v>192</v>
      </c>
      <c r="N93" s="12">
        <f>[1]帳戶交易資料按人別帳號日期排序加總!T18778</f>
        <v>8323850</v>
      </c>
      <c r="O93" s="12">
        <f>[1]帳戶交易資料按人別帳號日期排序加總!U18778</f>
        <v>10491550</v>
      </c>
      <c r="P93" s="11">
        <f t="shared" si="5"/>
        <v>30</v>
      </c>
      <c r="Q93" s="12">
        <f t="shared" si="6"/>
        <v>2167700</v>
      </c>
      <c r="R93" s="13">
        <f t="shared" si="7"/>
        <v>-72.256666666666675</v>
      </c>
      <c r="S93"/>
      <c r="T93"/>
      <c r="U93"/>
    </row>
    <row r="94" spans="1:21" ht="48.75" customHeight="1">
      <c r="A94" s="39">
        <v>83</v>
      </c>
      <c r="B94" s="78" t="s">
        <v>152</v>
      </c>
      <c r="C94" s="73" t="s">
        <v>153</v>
      </c>
      <c r="D94" s="82" t="s">
        <v>7</v>
      </c>
      <c r="E94" s="25" t="s">
        <v>74</v>
      </c>
      <c r="F94" s="47" t="s">
        <v>75</v>
      </c>
      <c r="G94" s="47">
        <v>361133</v>
      </c>
      <c r="H94" s="47">
        <v>950731</v>
      </c>
      <c r="I94" s="47" t="s">
        <v>214</v>
      </c>
      <c r="J94" s="47" t="s">
        <v>210</v>
      </c>
      <c r="K94" s="9" t="s">
        <v>318</v>
      </c>
      <c r="L94" s="12">
        <f>[1]帳戶交易資料按人別帳號日期排序加總!R19148</f>
        <v>1195</v>
      </c>
      <c r="M94" s="12">
        <f>[1]帳戶交易資料按人別帳號日期排序加總!S19148</f>
        <v>925</v>
      </c>
      <c r="N94" s="12">
        <f>[1]帳戶交易資料按人別帳號日期排序加總!T19148</f>
        <v>56880200</v>
      </c>
      <c r="O94" s="12">
        <f>[1]帳戶交易資料按人別帳號日期排序加總!U19148</f>
        <v>36313300</v>
      </c>
      <c r="P94" s="11">
        <f t="shared" si="5"/>
        <v>270</v>
      </c>
      <c r="Q94" s="12">
        <f t="shared" si="6"/>
        <v>-20566900</v>
      </c>
      <c r="R94" s="13">
        <f t="shared" si="7"/>
        <v>76.173703703703708</v>
      </c>
      <c r="S94"/>
      <c r="T94"/>
      <c r="U94"/>
    </row>
    <row r="95" spans="1:21" ht="51.75" customHeight="1">
      <c r="A95" s="39">
        <v>84</v>
      </c>
      <c r="B95" s="79"/>
      <c r="C95" s="81"/>
      <c r="D95" s="83"/>
      <c r="E95" s="25" t="s">
        <v>154</v>
      </c>
      <c r="F95" s="47">
        <v>9471</v>
      </c>
      <c r="G95" s="47">
        <v>15683</v>
      </c>
      <c r="H95" s="47">
        <v>950927</v>
      </c>
      <c r="I95" s="47" t="s">
        <v>155</v>
      </c>
      <c r="J95" s="47" t="s">
        <v>211</v>
      </c>
      <c r="K95" s="9" t="s">
        <v>316</v>
      </c>
      <c r="L95" s="12">
        <f>[1]帳戶交易資料按人別帳號日期排序加總!R18784</f>
        <v>3</v>
      </c>
      <c r="M95" s="12">
        <f>[1]帳戶交易資料按人別帳號日期排序加總!S18784</f>
        <v>3</v>
      </c>
      <c r="N95" s="12">
        <f>[1]帳戶交易資料按人別帳號日期排序加總!T18784</f>
        <v>137700</v>
      </c>
      <c r="O95" s="12">
        <f>[1]帳戶交易資料按人別帳號日期排序加總!U18784</f>
        <v>125550.00000000001</v>
      </c>
      <c r="P95" s="11">
        <f t="shared" si="5"/>
        <v>0</v>
      </c>
      <c r="Q95" s="12">
        <f t="shared" si="6"/>
        <v>-12149.999999999985</v>
      </c>
      <c r="R95" s="13">
        <v>0</v>
      </c>
      <c r="S95"/>
      <c r="T95"/>
      <c r="U95"/>
    </row>
    <row r="96" spans="1:21" ht="51.75" customHeight="1">
      <c r="A96" s="39">
        <v>85</v>
      </c>
      <c r="B96" s="80"/>
      <c r="C96" s="74"/>
      <c r="D96" s="84"/>
      <c r="E96" s="25" t="s">
        <v>156</v>
      </c>
      <c r="F96" s="47">
        <v>9887</v>
      </c>
      <c r="G96" s="47">
        <v>1141069</v>
      </c>
      <c r="H96" s="47">
        <v>951127</v>
      </c>
      <c r="I96" s="47" t="s">
        <v>214</v>
      </c>
      <c r="J96" s="47" t="s">
        <v>211</v>
      </c>
      <c r="K96" s="9" t="s">
        <v>317</v>
      </c>
      <c r="L96" s="12">
        <f>[1]帳戶交易資料按人別帳號日期排序加總!R18861</f>
        <v>50</v>
      </c>
      <c r="M96" s="12">
        <f>[1]帳戶交易資料按人別帳號日期排序加總!S18861</f>
        <v>50</v>
      </c>
      <c r="N96" s="12">
        <f>[1]帳戶交易資料按人別帳號日期排序加總!T18861</f>
        <v>3970700</v>
      </c>
      <c r="O96" s="12">
        <f>[1]帳戶交易資料按人別帳號日期排序加總!U18861</f>
        <v>3584500</v>
      </c>
      <c r="P96" s="11">
        <f t="shared" si="5"/>
        <v>0</v>
      </c>
      <c r="Q96" s="12">
        <f t="shared" si="6"/>
        <v>-386200</v>
      </c>
      <c r="R96" s="13">
        <v>0</v>
      </c>
      <c r="S96"/>
      <c r="T96"/>
      <c r="U96"/>
    </row>
    <row r="97" spans="1:21" ht="124.5" customHeight="1">
      <c r="A97" s="39">
        <v>86</v>
      </c>
      <c r="B97" s="78" t="s">
        <v>157</v>
      </c>
      <c r="C97" s="73" t="s">
        <v>158</v>
      </c>
      <c r="D97" s="82" t="s">
        <v>7</v>
      </c>
      <c r="E97" s="25" t="s">
        <v>74</v>
      </c>
      <c r="F97" s="47" t="s">
        <v>75</v>
      </c>
      <c r="G97" s="47">
        <v>346129</v>
      </c>
      <c r="H97" s="47">
        <v>950310</v>
      </c>
      <c r="I97" s="47" t="s">
        <v>214</v>
      </c>
      <c r="J97" s="47" t="s">
        <v>210</v>
      </c>
      <c r="K97" s="9" t="s">
        <v>321</v>
      </c>
      <c r="L97" s="12">
        <f>[1]帳戶交易資料按人別帳號日期排序加總!R20731</f>
        <v>2749</v>
      </c>
      <c r="M97" s="12">
        <f>[1]帳戶交易資料按人別帳號日期排序加總!S20731</f>
        <v>2529</v>
      </c>
      <c r="N97" s="12">
        <f>[1]帳戶交易資料按人別帳號日期排序加總!T20731</f>
        <v>98203400</v>
      </c>
      <c r="O97" s="12">
        <f>[1]帳戶交易資料按人別帳號日期排序加總!U20731</f>
        <v>141536150</v>
      </c>
      <c r="P97" s="11">
        <f t="shared" si="5"/>
        <v>220</v>
      </c>
      <c r="Q97" s="12">
        <f t="shared" si="6"/>
        <v>43332750</v>
      </c>
      <c r="R97" s="13">
        <f>-Q97/P97/1000</f>
        <v>-196.96704545454543</v>
      </c>
      <c r="S97"/>
      <c r="T97"/>
      <c r="U97"/>
    </row>
    <row r="98" spans="1:21" ht="37.5" customHeight="1">
      <c r="A98" s="39">
        <v>87</v>
      </c>
      <c r="B98" s="80"/>
      <c r="C98" s="74"/>
      <c r="D98" s="84"/>
      <c r="E98" s="25" t="s">
        <v>26</v>
      </c>
      <c r="F98" s="47">
        <v>5720</v>
      </c>
      <c r="G98" s="47">
        <v>342920</v>
      </c>
      <c r="H98" s="47">
        <v>951102</v>
      </c>
      <c r="I98" s="47" t="s">
        <v>155</v>
      </c>
      <c r="J98" s="47" t="s">
        <v>211</v>
      </c>
      <c r="K98" s="9" t="s">
        <v>319</v>
      </c>
      <c r="L98" s="12">
        <f>[1]帳戶交易資料按人別帳號日期排序加總!R19245</f>
        <v>137</v>
      </c>
      <c r="M98" s="12">
        <f>[1]帳戶交易資料按人別帳號日期排序加總!S19245</f>
        <v>120</v>
      </c>
      <c r="N98" s="12">
        <f>[1]帳戶交易資料按人別帳號日期排序加總!T19245</f>
        <v>7609000</v>
      </c>
      <c r="O98" s="12">
        <f>[1]帳戶交易資料按人別帳號日期排序加總!U19245</f>
        <v>5730200</v>
      </c>
      <c r="P98" s="11">
        <f t="shared" si="5"/>
        <v>17</v>
      </c>
      <c r="Q98" s="12">
        <f t="shared" si="6"/>
        <v>-1878800</v>
      </c>
      <c r="R98" s="13">
        <f>-Q98/P98/1000</f>
        <v>110.51764705882353</v>
      </c>
      <c r="S98"/>
      <c r="T98"/>
      <c r="U98"/>
    </row>
    <row r="99" spans="1:21" ht="41.25" customHeight="1">
      <c r="A99" s="39">
        <v>88</v>
      </c>
      <c r="B99" s="78" t="s">
        <v>159</v>
      </c>
      <c r="C99" s="73" t="s">
        <v>160</v>
      </c>
      <c r="D99" s="82" t="s">
        <v>273</v>
      </c>
      <c r="E99" s="25" t="s">
        <v>161</v>
      </c>
      <c r="F99" s="47" t="s">
        <v>162</v>
      </c>
      <c r="G99" s="47">
        <v>213026</v>
      </c>
      <c r="H99" s="47">
        <v>950310</v>
      </c>
      <c r="I99" s="47" t="s">
        <v>214</v>
      </c>
      <c r="J99" s="47" t="s">
        <v>213</v>
      </c>
      <c r="K99" s="9" t="s">
        <v>233</v>
      </c>
      <c r="L99" s="12">
        <f>[1]帳戶交易資料按人別帳號日期排序加總!R20845</f>
        <v>290</v>
      </c>
      <c r="M99" s="12">
        <f>[1]帳戶交易資料按人別帳號日期排序加總!S20845</f>
        <v>302</v>
      </c>
      <c r="N99" s="12">
        <f>[1]帳戶交易資料按人別帳號日期排序加總!T20845</f>
        <v>9365450</v>
      </c>
      <c r="O99" s="12">
        <f>[1]帳戶交易資料按人別帳號日期排序加總!U20845</f>
        <v>10805600</v>
      </c>
      <c r="P99" s="11">
        <f t="shared" si="5"/>
        <v>-12</v>
      </c>
      <c r="Q99" s="12">
        <f t="shared" si="6"/>
        <v>1440150</v>
      </c>
      <c r="R99" s="13">
        <v>0</v>
      </c>
      <c r="S99"/>
      <c r="T99"/>
      <c r="U99"/>
    </row>
    <row r="100" spans="1:21" ht="134.25" customHeight="1">
      <c r="A100" s="39">
        <v>89</v>
      </c>
      <c r="B100" s="80"/>
      <c r="C100" s="74"/>
      <c r="D100" s="84"/>
      <c r="E100" s="25" t="s">
        <v>74</v>
      </c>
      <c r="F100" s="47" t="s">
        <v>75</v>
      </c>
      <c r="G100" s="47">
        <v>346080</v>
      </c>
      <c r="H100" s="47">
        <v>950313</v>
      </c>
      <c r="I100" s="47" t="s">
        <v>214</v>
      </c>
      <c r="J100" s="47" t="s">
        <v>210</v>
      </c>
      <c r="K100" s="9" t="s">
        <v>320</v>
      </c>
      <c r="L100" s="12">
        <f>[1]帳戶交易資料按人別帳號日期排序加總!R21569</f>
        <v>1153</v>
      </c>
      <c r="M100" s="12">
        <f>[1]帳戶交易資料按人別帳號日期排序加總!S21569</f>
        <v>796</v>
      </c>
      <c r="N100" s="12">
        <f>[1]帳戶交易資料按人別帳號日期排序加總!T21569</f>
        <v>59349950</v>
      </c>
      <c r="O100" s="12">
        <f>[1]帳戶交易資料按人別帳號日期排序加總!U21569</f>
        <v>39902400</v>
      </c>
      <c r="P100" s="11">
        <f t="shared" si="5"/>
        <v>357</v>
      </c>
      <c r="Q100" s="12">
        <f t="shared" si="6"/>
        <v>-19447550</v>
      </c>
      <c r="R100" s="13">
        <f>-Q100/P100/1000</f>
        <v>54.474929971988793</v>
      </c>
      <c r="S100"/>
      <c r="T100"/>
      <c r="U100"/>
    </row>
    <row r="101" spans="1:21" ht="142.5" customHeight="1">
      <c r="A101" s="39">
        <v>90</v>
      </c>
      <c r="B101" s="27" t="s">
        <v>163</v>
      </c>
      <c r="C101" s="26" t="s">
        <v>164</v>
      </c>
      <c r="D101" s="28" t="s">
        <v>274</v>
      </c>
      <c r="E101" s="25" t="s">
        <v>74</v>
      </c>
      <c r="F101" s="47" t="s">
        <v>75</v>
      </c>
      <c r="G101" s="47">
        <v>346035</v>
      </c>
      <c r="H101" s="47">
        <v>950314</v>
      </c>
      <c r="I101" s="47" t="s">
        <v>214</v>
      </c>
      <c r="J101" s="47" t="s">
        <v>210</v>
      </c>
      <c r="K101" s="9" t="s">
        <v>320</v>
      </c>
      <c r="L101" s="12">
        <f>[1]帳戶交易資料按人別帳號日期排序加總!R22294</f>
        <v>879</v>
      </c>
      <c r="M101" s="12">
        <f>[1]帳戶交易資料按人別帳號日期排序加總!S22294</f>
        <v>656</v>
      </c>
      <c r="N101" s="12">
        <f>[1]帳戶交易資料按人別帳號日期排序加總!T22294</f>
        <v>45675250</v>
      </c>
      <c r="O101" s="12">
        <f>[1]帳戶交易資料按人別帳號日期排序加總!U22294</f>
        <v>37994450</v>
      </c>
      <c r="P101" s="11">
        <f t="shared" si="5"/>
        <v>223</v>
      </c>
      <c r="Q101" s="12">
        <f t="shared" si="6"/>
        <v>-7680800</v>
      </c>
      <c r="R101" s="13">
        <f>-Q101/P101/1000</f>
        <v>34.44304932735426</v>
      </c>
      <c r="S101"/>
      <c r="T101"/>
      <c r="U101"/>
    </row>
    <row r="102" spans="1:21" ht="146.25" customHeight="1">
      <c r="A102" s="39">
        <v>91</v>
      </c>
      <c r="B102" s="27" t="s">
        <v>165</v>
      </c>
      <c r="C102" s="26" t="s">
        <v>166</v>
      </c>
      <c r="D102" s="28" t="s">
        <v>275</v>
      </c>
      <c r="E102" s="25" t="s">
        <v>74</v>
      </c>
      <c r="F102" s="47" t="s">
        <v>75</v>
      </c>
      <c r="G102" s="47">
        <v>346051</v>
      </c>
      <c r="H102" s="47">
        <v>950217</v>
      </c>
      <c r="I102" s="47" t="s">
        <v>214</v>
      </c>
      <c r="J102" s="47" t="s">
        <v>210</v>
      </c>
      <c r="K102" s="9" t="s">
        <v>320</v>
      </c>
      <c r="L102" s="12">
        <f>[1]帳戶交易資料按人別帳號日期排序加總!R22392</f>
        <v>156</v>
      </c>
      <c r="M102" s="12">
        <f>[1]帳戶交易資料按人別帳號日期排序加總!S22392</f>
        <v>156</v>
      </c>
      <c r="N102" s="12">
        <f>[1]帳戶交易資料按人別帳號日期排序加總!T22392</f>
        <v>3653600</v>
      </c>
      <c r="O102" s="12">
        <f>[1]帳戶交易資料按人別帳號日期排序加總!U22392</f>
        <v>4668850</v>
      </c>
      <c r="P102" s="11">
        <f t="shared" si="5"/>
        <v>0</v>
      </c>
      <c r="Q102" s="12">
        <f t="shared" si="6"/>
        <v>1015250</v>
      </c>
      <c r="R102" s="13">
        <v>0</v>
      </c>
      <c r="S102"/>
      <c r="T102"/>
      <c r="U102"/>
    </row>
    <row r="103" spans="1:21" ht="69.75" customHeight="1">
      <c r="A103" s="39">
        <v>92</v>
      </c>
      <c r="B103" s="27" t="s">
        <v>167</v>
      </c>
      <c r="C103" s="26" t="s">
        <v>168</v>
      </c>
      <c r="D103" s="28" t="s">
        <v>276</v>
      </c>
      <c r="E103" s="25" t="s">
        <v>74</v>
      </c>
      <c r="F103" s="47" t="s">
        <v>75</v>
      </c>
      <c r="G103" s="47">
        <v>348088</v>
      </c>
      <c r="H103" s="47"/>
      <c r="I103" s="47" t="s">
        <v>214</v>
      </c>
      <c r="J103" s="47" t="s">
        <v>208</v>
      </c>
      <c r="K103" s="40" t="s">
        <v>257</v>
      </c>
      <c r="L103" s="12">
        <f>[1]帳戶交易資料按人別帳號日期排序加總!R28310</f>
        <v>0</v>
      </c>
      <c r="M103" s="12">
        <f>[1]帳戶交易資料按人別帳號日期排序加總!S28310</f>
        <v>0</v>
      </c>
      <c r="N103" s="12">
        <f>[1]帳戶交易資料按人別帳號日期排序加總!T28310</f>
        <v>0</v>
      </c>
      <c r="O103" s="12">
        <f>[1]帳戶交易資料按人別帳號日期排序加總!U28310</f>
        <v>0</v>
      </c>
      <c r="P103" s="12">
        <f>[1]帳戶交易資料按人別帳號日期排序加總!V28310</f>
        <v>0</v>
      </c>
      <c r="Q103" s="12">
        <f>[1]帳戶交易資料按人別帳號日期排序加總!W28310</f>
        <v>0</v>
      </c>
      <c r="R103" s="13">
        <v>0</v>
      </c>
      <c r="S103"/>
      <c r="T103"/>
      <c r="U103"/>
    </row>
    <row r="104" spans="1:21" ht="73.5" customHeight="1">
      <c r="A104" s="39">
        <v>93</v>
      </c>
      <c r="B104" s="78" t="s">
        <v>169</v>
      </c>
      <c r="C104" s="73" t="s">
        <v>170</v>
      </c>
      <c r="D104" s="82" t="s">
        <v>171</v>
      </c>
      <c r="E104" s="25" t="s">
        <v>172</v>
      </c>
      <c r="F104" s="47">
        <v>6205</v>
      </c>
      <c r="G104" s="47">
        <v>168</v>
      </c>
      <c r="H104" s="47">
        <v>950317</v>
      </c>
      <c r="I104" s="47" t="s">
        <v>214</v>
      </c>
      <c r="J104" s="47" t="s">
        <v>208</v>
      </c>
      <c r="K104" s="90" t="s">
        <v>322</v>
      </c>
      <c r="L104" s="12">
        <f>[1]帳戶交易資料按人別帳號日期排序加總!R23492</f>
        <v>1637</v>
      </c>
      <c r="M104" s="12">
        <f>[1]帳戶交易資料按人別帳號日期排序加總!S23492</f>
        <v>1561</v>
      </c>
      <c r="N104" s="12">
        <f>[1]帳戶交易資料按人別帳號日期排序加總!T23492</f>
        <v>76704750</v>
      </c>
      <c r="O104" s="12">
        <f>[1]帳戶交易資料按人別帳號日期排序加總!U23492</f>
        <v>77590650</v>
      </c>
      <c r="P104" s="11">
        <f t="shared" si="5"/>
        <v>76</v>
      </c>
      <c r="Q104" s="12">
        <f t="shared" si="6"/>
        <v>885900</v>
      </c>
      <c r="R104" s="13">
        <f>-Q104/P104/1000</f>
        <v>-11.656578947368422</v>
      </c>
      <c r="S104"/>
      <c r="T104"/>
      <c r="U104"/>
    </row>
    <row r="105" spans="1:21" ht="73.5" customHeight="1">
      <c r="A105" s="39">
        <v>94</v>
      </c>
      <c r="B105" s="79"/>
      <c r="C105" s="81"/>
      <c r="D105" s="83"/>
      <c r="E105" s="25" t="s">
        <v>173</v>
      </c>
      <c r="F105" s="47" t="s">
        <v>174</v>
      </c>
      <c r="G105" s="47">
        <v>77</v>
      </c>
      <c r="H105" s="47">
        <v>950320</v>
      </c>
      <c r="I105" s="47" t="s">
        <v>8</v>
      </c>
      <c r="J105" s="47" t="s">
        <v>208</v>
      </c>
      <c r="K105" s="91"/>
      <c r="L105" s="12">
        <f>[1]帳戶交易資料按人別帳號日期排序加總!R23979</f>
        <v>394</v>
      </c>
      <c r="M105" s="12">
        <f>[1]帳戶交易資料按人別帳號日期排序加總!S23979</f>
        <v>394</v>
      </c>
      <c r="N105" s="12">
        <f>[1]帳戶交易資料按人別帳號日期排序加總!T23979</f>
        <v>18481950</v>
      </c>
      <c r="O105" s="12">
        <f>[1]帳戶交易資料按人別帳號日期排序加總!U23979</f>
        <v>20879400</v>
      </c>
      <c r="P105" s="11">
        <f t="shared" si="5"/>
        <v>0</v>
      </c>
      <c r="Q105" s="12">
        <f t="shared" si="6"/>
        <v>2397450</v>
      </c>
      <c r="R105" s="13">
        <v>0</v>
      </c>
      <c r="S105"/>
      <c r="T105"/>
      <c r="U105"/>
    </row>
    <row r="106" spans="1:21" ht="73.5" customHeight="1">
      <c r="A106" s="39">
        <v>95</v>
      </c>
      <c r="B106" s="80"/>
      <c r="C106" s="74"/>
      <c r="D106" s="84"/>
      <c r="E106" s="25" t="s">
        <v>175</v>
      </c>
      <c r="F106" s="47" t="s">
        <v>176</v>
      </c>
      <c r="G106" s="47">
        <v>14307</v>
      </c>
      <c r="H106" s="47">
        <v>950320</v>
      </c>
      <c r="I106" s="47" t="s">
        <v>214</v>
      </c>
      <c r="J106" s="47" t="s">
        <v>208</v>
      </c>
      <c r="K106" s="92"/>
      <c r="L106" s="12">
        <f>[1]帳戶交易資料按人別帳號日期排序加總!R28161</f>
        <v>1506</v>
      </c>
      <c r="M106" s="12">
        <f>[1]帳戶交易資料按人別帳號日期排序加總!S28161</f>
        <v>1330</v>
      </c>
      <c r="N106" s="12">
        <f>[1]帳戶交易資料按人別帳號日期排序加總!T28161</f>
        <v>80970550</v>
      </c>
      <c r="O106" s="12">
        <f>[1]帳戶交易資料按人別帳號日期排序加總!U28161</f>
        <v>69615400</v>
      </c>
      <c r="P106" s="11">
        <f t="shared" si="5"/>
        <v>176</v>
      </c>
      <c r="Q106" s="12">
        <f t="shared" si="6"/>
        <v>-11355150</v>
      </c>
      <c r="R106" s="13">
        <f>-Q106/P106/1000</f>
        <v>64.517897727272725</v>
      </c>
      <c r="S106"/>
      <c r="T106"/>
      <c r="U106"/>
    </row>
    <row r="107" spans="1:21" ht="72.75" customHeight="1">
      <c r="A107" s="39">
        <v>96</v>
      </c>
      <c r="B107" s="78" t="s">
        <v>177</v>
      </c>
      <c r="C107" s="73" t="s">
        <v>178</v>
      </c>
      <c r="D107" s="82" t="s">
        <v>277</v>
      </c>
      <c r="E107" s="25" t="s">
        <v>179</v>
      </c>
      <c r="F107" s="47">
        <v>9647</v>
      </c>
      <c r="G107" s="47">
        <v>211363</v>
      </c>
      <c r="H107" s="47">
        <v>950109</v>
      </c>
      <c r="I107" s="47" t="s">
        <v>214</v>
      </c>
      <c r="J107" s="47" t="s">
        <v>208</v>
      </c>
      <c r="K107" s="9" t="s">
        <v>324</v>
      </c>
      <c r="L107" s="12">
        <f>[1]帳戶交易資料按人別帳號日期排序加總!R28452</f>
        <v>190</v>
      </c>
      <c r="M107" s="12">
        <v>0</v>
      </c>
      <c r="N107" s="12">
        <f>[1]帳戶交易資料按人別帳號日期排序加總!T28452</f>
        <v>8376800</v>
      </c>
      <c r="O107" s="12">
        <v>0</v>
      </c>
      <c r="P107" s="11">
        <f t="shared" si="5"/>
        <v>190</v>
      </c>
      <c r="Q107" s="12">
        <f t="shared" si="6"/>
        <v>-8376800</v>
      </c>
      <c r="R107" s="13">
        <v>44.08</v>
      </c>
      <c r="S107"/>
      <c r="T107"/>
      <c r="U107"/>
    </row>
    <row r="108" spans="1:21" ht="33" customHeight="1">
      <c r="A108" s="39">
        <v>97</v>
      </c>
      <c r="B108" s="79"/>
      <c r="C108" s="81"/>
      <c r="D108" s="83"/>
      <c r="E108" s="25" t="s">
        <v>180</v>
      </c>
      <c r="F108" s="47" t="s">
        <v>181</v>
      </c>
      <c r="G108" s="47">
        <v>34775</v>
      </c>
      <c r="H108" s="47">
        <v>950529</v>
      </c>
      <c r="I108" s="47" t="s">
        <v>8</v>
      </c>
      <c r="J108" s="47" t="s">
        <v>208</v>
      </c>
      <c r="K108" s="90" t="s">
        <v>356</v>
      </c>
      <c r="L108" s="12">
        <f>[1]帳戶交易資料按人別帳號日期排序加總!R28512</f>
        <v>65</v>
      </c>
      <c r="M108" s="12">
        <f>[1]帳戶交易資料按人別帳號日期排序加總!S28512</f>
        <v>65</v>
      </c>
      <c r="N108" s="12">
        <f>[1]帳戶交易資料按人別帳號日期排序加總!T28512</f>
        <v>2145000</v>
      </c>
      <c r="O108" s="12">
        <f>[1]帳戶交易資料按人別帳號日期排序加總!U28512</f>
        <v>5034600</v>
      </c>
      <c r="P108" s="11">
        <f t="shared" si="5"/>
        <v>0</v>
      </c>
      <c r="Q108" s="12">
        <f t="shared" si="6"/>
        <v>2889600</v>
      </c>
      <c r="R108" s="13">
        <v>0</v>
      </c>
      <c r="S108"/>
      <c r="T108"/>
      <c r="U108"/>
    </row>
    <row r="109" spans="1:21" ht="33" customHeight="1">
      <c r="A109" s="39">
        <v>98</v>
      </c>
      <c r="B109" s="80"/>
      <c r="C109" s="74"/>
      <c r="D109" s="84"/>
      <c r="E109" s="25" t="s">
        <v>182</v>
      </c>
      <c r="F109" s="47">
        <v>5724</v>
      </c>
      <c r="G109" s="47">
        <v>1704</v>
      </c>
      <c r="H109" s="47">
        <v>950804</v>
      </c>
      <c r="I109" s="47" t="s">
        <v>214</v>
      </c>
      <c r="J109" s="47" t="s">
        <v>208</v>
      </c>
      <c r="K109" s="92"/>
      <c r="L109" s="12">
        <f>[1]帳戶交易資料按人別帳號日期排序加總!R28316</f>
        <v>0</v>
      </c>
      <c r="M109" s="12">
        <f>[1]帳戶交易資料按人別帳號日期排序加總!S28316</f>
        <v>1009</v>
      </c>
      <c r="N109" s="12">
        <f>[1]帳戶交易資料按人別帳號日期排序加總!T28316</f>
        <v>0</v>
      </c>
      <c r="O109" s="12">
        <f>[1]帳戶交易資料按人別帳號日期排序加總!U28316</f>
        <v>42831800</v>
      </c>
      <c r="P109" s="11">
        <f t="shared" si="5"/>
        <v>-1009</v>
      </c>
      <c r="Q109" s="12">
        <f t="shared" si="6"/>
        <v>42831800</v>
      </c>
      <c r="R109" s="13">
        <v>0</v>
      </c>
      <c r="S109"/>
      <c r="T109"/>
      <c r="U109"/>
    </row>
    <row r="110" spans="1:21" ht="39.75" customHeight="1">
      <c r="A110" s="39">
        <v>99</v>
      </c>
      <c r="B110" s="78" t="s">
        <v>183</v>
      </c>
      <c r="C110" s="73" t="s">
        <v>184</v>
      </c>
      <c r="D110" s="82" t="s">
        <v>278</v>
      </c>
      <c r="E110" s="25" t="s">
        <v>185</v>
      </c>
      <c r="F110" s="47" t="s">
        <v>186</v>
      </c>
      <c r="G110" s="47">
        <v>377</v>
      </c>
      <c r="H110" s="47">
        <v>950104</v>
      </c>
      <c r="I110" s="47" t="s">
        <v>214</v>
      </c>
      <c r="J110" s="47" t="s">
        <v>208</v>
      </c>
      <c r="K110" s="9" t="s">
        <v>326</v>
      </c>
      <c r="L110" s="12">
        <f>[1]帳戶交易資料按人別帳號日期排序加總!R29113</f>
        <v>542</v>
      </c>
      <c r="M110" s="12">
        <f>[1]帳戶交易資料按人別帳號日期排序加總!S29113</f>
        <v>318</v>
      </c>
      <c r="N110" s="12">
        <f>[1]帳戶交易資料按人別帳號日期排序加總!T29113</f>
        <v>25643800</v>
      </c>
      <c r="O110" s="12">
        <f>[1]帳戶交易資料按人別帳號日期排序加總!U29113</f>
        <v>13329600</v>
      </c>
      <c r="P110" s="11">
        <f t="shared" si="5"/>
        <v>224</v>
      </c>
      <c r="Q110" s="12">
        <f t="shared" si="6"/>
        <v>-12314200</v>
      </c>
      <c r="R110" s="13">
        <f>-Q110/P110/1000</f>
        <v>54.974107142857143</v>
      </c>
      <c r="S110"/>
      <c r="T110"/>
      <c r="U110"/>
    </row>
    <row r="111" spans="1:21" ht="39.75" customHeight="1">
      <c r="A111" s="39">
        <v>100</v>
      </c>
      <c r="B111" s="79"/>
      <c r="C111" s="81"/>
      <c r="D111" s="83"/>
      <c r="E111" s="25" t="s">
        <v>182</v>
      </c>
      <c r="F111" s="47">
        <v>5724</v>
      </c>
      <c r="G111" s="47">
        <v>84501</v>
      </c>
      <c r="H111" s="47">
        <v>950620</v>
      </c>
      <c r="I111" s="47" t="s">
        <v>214</v>
      </c>
      <c r="J111" s="47" t="s">
        <v>208</v>
      </c>
      <c r="K111" s="9" t="s">
        <v>328</v>
      </c>
      <c r="L111" s="12">
        <f>[1]帳戶交易資料按人別帳號日期排序加總!R28729</f>
        <v>1129</v>
      </c>
      <c r="M111" s="12">
        <f>[1]帳戶交易資料按人別帳號日期排序加總!S28729</f>
        <v>1</v>
      </c>
      <c r="N111" s="12">
        <f>[1]帳戶交易資料按人別帳號日期排序加總!T28729</f>
        <v>46107250</v>
      </c>
      <c r="O111" s="12">
        <f>[1]帳戶交易資料按人別帳號日期排序加總!U28729</f>
        <v>27050</v>
      </c>
      <c r="P111" s="11">
        <f t="shared" si="5"/>
        <v>1128</v>
      </c>
      <c r="Q111" s="12">
        <f t="shared" si="6"/>
        <v>-46080200</v>
      </c>
      <c r="R111" s="13">
        <f>-Q111/P111/1000</f>
        <v>40.851241134751767</v>
      </c>
      <c r="S111"/>
      <c r="T111"/>
      <c r="U111"/>
    </row>
    <row r="112" spans="1:21" ht="39.75" customHeight="1">
      <c r="A112" s="39">
        <v>101</v>
      </c>
      <c r="B112" s="79"/>
      <c r="C112" s="81"/>
      <c r="D112" s="83"/>
      <c r="E112" s="25" t="s">
        <v>187</v>
      </c>
      <c r="F112" s="47" t="s">
        <v>188</v>
      </c>
      <c r="G112" s="47">
        <v>25770</v>
      </c>
      <c r="H112" s="47">
        <v>951014</v>
      </c>
      <c r="I112" s="47" t="s">
        <v>214</v>
      </c>
      <c r="J112" s="47" t="s">
        <v>208</v>
      </c>
      <c r="K112" s="9" t="s">
        <v>325</v>
      </c>
      <c r="L112" s="12">
        <f>[1]帳戶交易資料按人別帳號日期排序加總!R29382</f>
        <v>265</v>
      </c>
      <c r="M112" s="12">
        <f>[1]帳戶交易資料按人別帳號日期排序加總!S29382</f>
        <v>205</v>
      </c>
      <c r="N112" s="12">
        <f>[1]帳戶交易資料按人別帳號日期排序加總!T29382</f>
        <v>14735900</v>
      </c>
      <c r="O112" s="12">
        <f>[1]帳戶交易資料按人別帳號日期排序加總!U29382</f>
        <v>11663250</v>
      </c>
      <c r="P112" s="11">
        <f t="shared" si="5"/>
        <v>60</v>
      </c>
      <c r="Q112" s="12">
        <f t="shared" si="6"/>
        <v>-3072650</v>
      </c>
      <c r="R112" s="13">
        <f>-Q112/P112/1000</f>
        <v>51.210833333333333</v>
      </c>
      <c r="S112"/>
      <c r="T112"/>
      <c r="U112"/>
    </row>
    <row r="113" spans="1:21" ht="39.75" customHeight="1">
      <c r="A113" s="39">
        <v>102</v>
      </c>
      <c r="B113" s="80"/>
      <c r="C113" s="74"/>
      <c r="D113" s="84"/>
      <c r="E113" s="25" t="s">
        <v>189</v>
      </c>
      <c r="F113" s="47">
        <v>9356</v>
      </c>
      <c r="G113" s="47">
        <v>9633</v>
      </c>
      <c r="H113" s="47">
        <v>960507</v>
      </c>
      <c r="I113" s="47" t="s">
        <v>8</v>
      </c>
      <c r="J113" s="47" t="s">
        <v>208</v>
      </c>
      <c r="K113" s="9" t="s">
        <v>327</v>
      </c>
      <c r="L113" s="12">
        <f>[1]帳戶交易資料按人別帳號日期排序加總!R28806</f>
        <v>0</v>
      </c>
      <c r="M113" s="12">
        <f>[1]帳戶交易資料按人別帳號日期排序加總!S28806</f>
        <v>139</v>
      </c>
      <c r="N113" s="12">
        <f>[1]帳戶交易資料按人別帳號日期排序加總!T28806</f>
        <v>0</v>
      </c>
      <c r="O113" s="12">
        <f>[1]帳戶交易資料按人別帳號日期排序加總!U28806</f>
        <v>6933050</v>
      </c>
      <c r="P113" s="11">
        <f t="shared" si="5"/>
        <v>-139</v>
      </c>
      <c r="Q113" s="12">
        <f t="shared" si="6"/>
        <v>6933050</v>
      </c>
      <c r="R113" s="13">
        <v>0</v>
      </c>
      <c r="S113"/>
      <c r="T113"/>
      <c r="U113"/>
    </row>
    <row r="114" spans="1:21" ht="82.5" customHeight="1">
      <c r="A114" s="39">
        <v>103</v>
      </c>
      <c r="B114" s="78" t="s">
        <v>190</v>
      </c>
      <c r="C114" s="73" t="s">
        <v>191</v>
      </c>
      <c r="D114" s="82" t="s">
        <v>279</v>
      </c>
      <c r="E114" s="25" t="s">
        <v>180</v>
      </c>
      <c r="F114" s="47" t="s">
        <v>181</v>
      </c>
      <c r="G114" s="47">
        <v>34856</v>
      </c>
      <c r="H114" s="47">
        <v>950424</v>
      </c>
      <c r="I114" s="47" t="s">
        <v>8</v>
      </c>
      <c r="J114" s="47" t="s">
        <v>208</v>
      </c>
      <c r="K114" s="9" t="s">
        <v>329</v>
      </c>
      <c r="L114" s="12">
        <f>[1]帳戶交易資料按人別帳號日期排序加總!R29388</f>
        <v>0</v>
      </c>
      <c r="M114" s="12">
        <f>[1]帳戶交易資料按人別帳號日期排序加總!S29388</f>
        <v>5</v>
      </c>
      <c r="N114" s="12">
        <f>[1]帳戶交易資料按人別帳號日期排序加總!T29388</f>
        <v>0</v>
      </c>
      <c r="O114" s="12">
        <f>[1]帳戶交易資料按人別帳號日期排序加總!U29388</f>
        <v>206000</v>
      </c>
      <c r="P114" s="11">
        <f t="shared" si="5"/>
        <v>-5</v>
      </c>
      <c r="Q114" s="12">
        <f t="shared" si="6"/>
        <v>206000</v>
      </c>
      <c r="R114" s="13">
        <v>0</v>
      </c>
      <c r="S114"/>
      <c r="T114"/>
      <c r="U114"/>
    </row>
    <row r="115" spans="1:21" ht="73.5" customHeight="1">
      <c r="A115" s="39">
        <v>104</v>
      </c>
      <c r="B115" s="80"/>
      <c r="C115" s="74"/>
      <c r="D115" s="84"/>
      <c r="E115" s="25" t="s">
        <v>192</v>
      </c>
      <c r="F115" s="47" t="s">
        <v>193</v>
      </c>
      <c r="G115" s="47">
        <v>53931</v>
      </c>
      <c r="H115" s="47">
        <v>951014</v>
      </c>
      <c r="I115" s="47" t="s">
        <v>214</v>
      </c>
      <c r="J115" s="47" t="s">
        <v>208</v>
      </c>
      <c r="K115" s="9" t="s">
        <v>330</v>
      </c>
      <c r="L115" s="12">
        <f>[1]帳戶交易資料按人別帳號日期排序加總!R29700</f>
        <v>400</v>
      </c>
      <c r="M115" s="12">
        <f>[1]帳戶交易資料按人別帳號日期排序加總!S29700</f>
        <v>592</v>
      </c>
      <c r="N115" s="12">
        <f>[1]帳戶交易資料按人別帳號日期排序加總!T29700</f>
        <v>19025400</v>
      </c>
      <c r="O115" s="12">
        <f>[1]帳戶交易資料按人別帳號日期排序加總!U29700</f>
        <v>27911450</v>
      </c>
      <c r="P115" s="11">
        <f t="shared" si="5"/>
        <v>-192</v>
      </c>
      <c r="Q115" s="12">
        <f t="shared" si="6"/>
        <v>8886050</v>
      </c>
      <c r="R115" s="13">
        <v>0</v>
      </c>
      <c r="S115"/>
      <c r="T115"/>
      <c r="U115"/>
    </row>
    <row r="116" spans="1:21" ht="84" customHeight="1">
      <c r="A116" s="39">
        <v>105</v>
      </c>
      <c r="B116" s="27" t="s">
        <v>194</v>
      </c>
      <c r="C116" s="26" t="s">
        <v>195</v>
      </c>
      <c r="D116" s="28" t="s">
        <v>280</v>
      </c>
      <c r="E116" s="25" t="s">
        <v>43</v>
      </c>
      <c r="F116" s="47" t="s">
        <v>181</v>
      </c>
      <c r="G116" s="47">
        <v>71990</v>
      </c>
      <c r="H116" s="47">
        <v>950929</v>
      </c>
      <c r="I116" s="47" t="s">
        <v>214</v>
      </c>
      <c r="J116" s="47" t="s">
        <v>208</v>
      </c>
      <c r="K116" s="9" t="s">
        <v>334</v>
      </c>
      <c r="L116" s="12">
        <v>407</v>
      </c>
      <c r="M116" s="12">
        <v>411</v>
      </c>
      <c r="N116" s="12">
        <v>17715700</v>
      </c>
      <c r="O116" s="12">
        <v>23606000</v>
      </c>
      <c r="P116" s="11">
        <f t="shared" si="5"/>
        <v>-4</v>
      </c>
      <c r="Q116" s="12">
        <f t="shared" si="6"/>
        <v>5890300</v>
      </c>
      <c r="R116" s="13">
        <v>0</v>
      </c>
      <c r="S116"/>
      <c r="T116"/>
      <c r="U116"/>
    </row>
    <row r="117" spans="1:21" ht="73.5" customHeight="1">
      <c r="A117" s="39">
        <v>106</v>
      </c>
      <c r="B117" s="27" t="s">
        <v>196</v>
      </c>
      <c r="C117" s="25" t="s">
        <v>197</v>
      </c>
      <c r="D117" s="28" t="s">
        <v>198</v>
      </c>
      <c r="E117" s="25" t="s">
        <v>182</v>
      </c>
      <c r="F117" s="47">
        <v>5724</v>
      </c>
      <c r="G117" s="47">
        <v>109156</v>
      </c>
      <c r="H117" s="47">
        <v>951013</v>
      </c>
      <c r="I117" s="47" t="s">
        <v>214</v>
      </c>
      <c r="J117" s="47" t="s">
        <v>208</v>
      </c>
      <c r="K117" s="9" t="s">
        <v>335</v>
      </c>
      <c r="L117" s="12">
        <f>[1]帳戶交易資料按人別帳號日期排序加總!R30175</f>
        <v>579</v>
      </c>
      <c r="M117" s="12">
        <f>[1]帳戶交易資料按人別帳號日期排序加總!S30175</f>
        <v>0</v>
      </c>
      <c r="N117" s="12">
        <f>[1]帳戶交易資料按人別帳號日期排序加總!T30175</f>
        <v>26679300</v>
      </c>
      <c r="O117" s="12">
        <f>[1]帳戶交易資料按人別帳號日期排序加總!U30175</f>
        <v>0</v>
      </c>
      <c r="P117" s="11">
        <f t="shared" si="5"/>
        <v>579</v>
      </c>
      <c r="Q117" s="12">
        <f t="shared" si="6"/>
        <v>-26679300</v>
      </c>
      <c r="R117" s="13">
        <f>-Q117/P117/1000</f>
        <v>46.078238341968913</v>
      </c>
      <c r="S117"/>
      <c r="T117"/>
      <c r="U117"/>
    </row>
    <row r="118" spans="1:21" ht="42.75">
      <c r="A118" s="39">
        <v>107</v>
      </c>
      <c r="B118" s="27" t="s">
        <v>199</v>
      </c>
      <c r="C118" s="26" t="s">
        <v>200</v>
      </c>
      <c r="D118" s="28" t="s">
        <v>280</v>
      </c>
      <c r="E118" s="25" t="s">
        <v>182</v>
      </c>
      <c r="F118" s="47">
        <v>5724</v>
      </c>
      <c r="G118" s="47">
        <v>98717</v>
      </c>
      <c r="H118" s="47">
        <v>950330</v>
      </c>
      <c r="I118" s="47" t="s">
        <v>214</v>
      </c>
      <c r="J118" s="47" t="s">
        <v>208</v>
      </c>
      <c r="K118" s="9" t="s">
        <v>331</v>
      </c>
      <c r="L118" s="12">
        <f>[1]帳戶交易資料按人別帳號日期排序加總!R30375</f>
        <v>269</v>
      </c>
      <c r="M118" s="12">
        <f>[1]帳戶交易資料按人別帳號日期排序加總!S30375</f>
        <v>865</v>
      </c>
      <c r="N118" s="12">
        <f>[1]帳戶交易資料按人別帳號日期排序加總!T30375</f>
        <v>10808200</v>
      </c>
      <c r="O118" s="12">
        <f>[1]帳戶交易資料按人別帳號日期排序加總!U30375</f>
        <v>39000250</v>
      </c>
      <c r="P118" s="11">
        <f t="shared" si="5"/>
        <v>-596</v>
      </c>
      <c r="Q118" s="12">
        <f t="shared" si="6"/>
        <v>28192050</v>
      </c>
      <c r="R118" s="13">
        <v>0</v>
      </c>
      <c r="S118"/>
      <c r="T118"/>
      <c r="U118"/>
    </row>
    <row r="119" spans="1:21" ht="55.5" customHeight="1">
      <c r="A119" s="39">
        <v>108</v>
      </c>
      <c r="B119" s="75" t="s">
        <v>201</v>
      </c>
      <c r="C119" s="76" t="s">
        <v>202</v>
      </c>
      <c r="D119" s="77" t="s">
        <v>281</v>
      </c>
      <c r="E119" s="25" t="s">
        <v>203</v>
      </c>
      <c r="F119" s="47" t="s">
        <v>204</v>
      </c>
      <c r="G119" s="47">
        <v>31823</v>
      </c>
      <c r="H119" s="47">
        <v>950523</v>
      </c>
      <c r="I119" s="47" t="s">
        <v>8</v>
      </c>
      <c r="J119" s="47" t="s">
        <v>208</v>
      </c>
      <c r="K119" s="9" t="s">
        <v>332</v>
      </c>
      <c r="L119" s="12">
        <f>[1]帳戶交易資料按人別帳號日期排序加總!R30540</f>
        <v>0</v>
      </c>
      <c r="M119" s="12">
        <f>[1]帳戶交易資料按人別帳號日期排序加總!S30540</f>
        <v>55</v>
      </c>
      <c r="N119" s="12">
        <f>[1]帳戶交易資料按人別帳號日期排序加總!T30540</f>
        <v>0</v>
      </c>
      <c r="O119" s="12">
        <f>[1]帳戶交易資料按人別帳號日期排序加總!U30540</f>
        <v>1928200</v>
      </c>
      <c r="P119" s="11">
        <f t="shared" si="5"/>
        <v>-55</v>
      </c>
      <c r="Q119" s="12">
        <f t="shared" si="6"/>
        <v>1928200</v>
      </c>
      <c r="R119" s="13">
        <v>0</v>
      </c>
      <c r="S119"/>
      <c r="T119"/>
      <c r="U119"/>
    </row>
    <row r="120" spans="1:21" ht="55.5" customHeight="1">
      <c r="A120" s="39">
        <v>109</v>
      </c>
      <c r="B120" s="75"/>
      <c r="C120" s="76"/>
      <c r="D120" s="77"/>
      <c r="E120" s="25" t="s">
        <v>182</v>
      </c>
      <c r="F120" s="47">
        <v>5724</v>
      </c>
      <c r="G120" s="47">
        <v>68323</v>
      </c>
      <c r="H120" s="47">
        <v>951025</v>
      </c>
      <c r="I120" s="47" t="s">
        <v>214</v>
      </c>
      <c r="J120" s="47" t="s">
        <v>208</v>
      </c>
      <c r="K120" s="9" t="s">
        <v>332</v>
      </c>
      <c r="L120" s="12">
        <f>[1]帳戶交易資料按人別帳號日期排序加總!R30492</f>
        <v>65</v>
      </c>
      <c r="M120" s="12">
        <f>[1]帳戶交易資料按人別帳號日期排序加總!S30492</f>
        <v>326</v>
      </c>
      <c r="N120" s="12">
        <f>[1]帳戶交易資料按人別帳號日期排序加總!T30492</f>
        <v>3481500</v>
      </c>
      <c r="O120" s="12">
        <f>[1]帳戶交易資料按人別帳號日期排序加總!U30492</f>
        <v>19200900</v>
      </c>
      <c r="P120" s="11">
        <f t="shared" si="5"/>
        <v>-261</v>
      </c>
      <c r="Q120" s="12">
        <f t="shared" si="6"/>
        <v>15719400</v>
      </c>
      <c r="R120" s="13">
        <v>0</v>
      </c>
      <c r="S120"/>
      <c r="T120"/>
      <c r="U120"/>
    </row>
    <row r="121" spans="1:21" ht="55.5" customHeight="1">
      <c r="A121" s="39">
        <v>110</v>
      </c>
      <c r="B121" s="75"/>
      <c r="C121" s="76"/>
      <c r="D121" s="77"/>
      <c r="E121" s="25" t="s">
        <v>180</v>
      </c>
      <c r="F121" s="47" t="s">
        <v>181</v>
      </c>
      <c r="G121" s="47">
        <v>82277</v>
      </c>
      <c r="H121" s="47">
        <v>960208</v>
      </c>
      <c r="I121" s="47" t="s">
        <v>8</v>
      </c>
      <c r="J121" s="47" t="s">
        <v>208</v>
      </c>
      <c r="K121" s="9" t="s">
        <v>333</v>
      </c>
      <c r="L121" s="12">
        <f>[1]帳戶交易資料按人別帳號日期排序加總!R30523</f>
        <v>0</v>
      </c>
      <c r="M121" s="12">
        <f>[1]帳戶交易資料按人別帳號日期排序加總!S30523</f>
        <v>81</v>
      </c>
      <c r="N121" s="12">
        <f>[1]帳戶交易資料按人別帳號日期排序加總!T30523</f>
        <v>0</v>
      </c>
      <c r="O121" s="12">
        <f>[1]帳戶交易資料按人別帳號日期排序加總!U30523</f>
        <v>6089500</v>
      </c>
      <c r="P121" s="11">
        <f t="shared" si="5"/>
        <v>-81</v>
      </c>
      <c r="Q121" s="12">
        <f t="shared" si="6"/>
        <v>6089500</v>
      </c>
      <c r="R121" s="13">
        <v>0</v>
      </c>
      <c r="S121"/>
      <c r="T121"/>
      <c r="U121"/>
    </row>
  </sheetData>
  <mergeCells count="155">
    <mergeCell ref="K104:K106"/>
    <mergeCell ref="K108:K109"/>
    <mergeCell ref="K59:K60"/>
    <mergeCell ref="B14:B16"/>
    <mergeCell ref="C14:C16"/>
    <mergeCell ref="D14:D16"/>
    <mergeCell ref="K15:K16"/>
    <mergeCell ref="B31:B32"/>
    <mergeCell ref="C31:C32"/>
    <mergeCell ref="D31:D32"/>
    <mergeCell ref="B33:B34"/>
    <mergeCell ref="C33:C34"/>
    <mergeCell ref="D33:D34"/>
    <mergeCell ref="B23:B24"/>
    <mergeCell ref="C23:C24"/>
    <mergeCell ref="D23:D24"/>
    <mergeCell ref="B25:B27"/>
    <mergeCell ref="C25:C27"/>
    <mergeCell ref="D25:D27"/>
    <mergeCell ref="B28:B29"/>
    <mergeCell ref="C28:C29"/>
    <mergeCell ref="D28:D29"/>
    <mergeCell ref="B43:B45"/>
    <mergeCell ref="C43:C45"/>
    <mergeCell ref="E3:R3"/>
    <mergeCell ref="E5:R5"/>
    <mergeCell ref="E6:R6"/>
    <mergeCell ref="E7:R7"/>
    <mergeCell ref="B10:B13"/>
    <mergeCell ref="C10:C13"/>
    <mergeCell ref="D10:D13"/>
    <mergeCell ref="E4:R4"/>
    <mergeCell ref="K10:K13"/>
    <mergeCell ref="D43:D45"/>
    <mergeCell ref="B46:B49"/>
    <mergeCell ref="C46:C49"/>
    <mergeCell ref="D46:D49"/>
    <mergeCell ref="B35:B38"/>
    <mergeCell ref="C35:C38"/>
    <mergeCell ref="D35:D38"/>
    <mergeCell ref="B39:B40"/>
    <mergeCell ref="C39:C40"/>
    <mergeCell ref="D39:D40"/>
    <mergeCell ref="D55:D56"/>
    <mergeCell ref="B59:B60"/>
    <mergeCell ref="C59:C60"/>
    <mergeCell ref="D59:D60"/>
    <mergeCell ref="B50:B52"/>
    <mergeCell ref="C50:C52"/>
    <mergeCell ref="D50:D52"/>
    <mergeCell ref="B53:B54"/>
    <mergeCell ref="C53:C54"/>
    <mergeCell ref="D53:D54"/>
    <mergeCell ref="B72:B74"/>
    <mergeCell ref="C72:C74"/>
    <mergeCell ref="D72:D74"/>
    <mergeCell ref="B61:B63"/>
    <mergeCell ref="C61:C63"/>
    <mergeCell ref="D61:D63"/>
    <mergeCell ref="B64:B66"/>
    <mergeCell ref="C64:C66"/>
    <mergeCell ref="D64:D66"/>
    <mergeCell ref="B82:B83"/>
    <mergeCell ref="C82:C83"/>
    <mergeCell ref="D82:D83"/>
    <mergeCell ref="B84:B86"/>
    <mergeCell ref="C84:C86"/>
    <mergeCell ref="D84:D86"/>
    <mergeCell ref="B77:B78"/>
    <mergeCell ref="C77:C78"/>
    <mergeCell ref="D77:D78"/>
    <mergeCell ref="B79:B80"/>
    <mergeCell ref="C79:C80"/>
    <mergeCell ref="D79:D80"/>
    <mergeCell ref="B91:B92"/>
    <mergeCell ref="C91:C92"/>
    <mergeCell ref="D91:D92"/>
    <mergeCell ref="B94:B96"/>
    <mergeCell ref="C94:C96"/>
    <mergeCell ref="D94:D96"/>
    <mergeCell ref="B87:B88"/>
    <mergeCell ref="C87:C88"/>
    <mergeCell ref="D87:D88"/>
    <mergeCell ref="B89:B90"/>
    <mergeCell ref="C89:C90"/>
    <mergeCell ref="D89:D90"/>
    <mergeCell ref="B104:B106"/>
    <mergeCell ref="C104:C106"/>
    <mergeCell ref="D104:D106"/>
    <mergeCell ref="B107:B109"/>
    <mergeCell ref="C107:C109"/>
    <mergeCell ref="D107:D109"/>
    <mergeCell ref="B97:B98"/>
    <mergeCell ref="C97:C98"/>
    <mergeCell ref="D97:D98"/>
    <mergeCell ref="B99:B100"/>
    <mergeCell ref="C99:C100"/>
    <mergeCell ref="D99:D100"/>
    <mergeCell ref="B119:B121"/>
    <mergeCell ref="C119:C121"/>
    <mergeCell ref="D119:D121"/>
    <mergeCell ref="B110:B113"/>
    <mergeCell ref="C110:C113"/>
    <mergeCell ref="D110:D113"/>
    <mergeCell ref="B114:B115"/>
    <mergeCell ref="C114:C115"/>
    <mergeCell ref="D114:D115"/>
    <mergeCell ref="E70:E71"/>
    <mergeCell ref="D70:D71"/>
    <mergeCell ref="C70:C71"/>
    <mergeCell ref="B70:B71"/>
    <mergeCell ref="M20:M21"/>
    <mergeCell ref="N20:N21"/>
    <mergeCell ref="O20:O21"/>
    <mergeCell ref="P20:P21"/>
    <mergeCell ref="E8:M8"/>
    <mergeCell ref="K43:K45"/>
    <mergeCell ref="K46:K49"/>
    <mergeCell ref="K50:K52"/>
    <mergeCell ref="K53:K54"/>
    <mergeCell ref="I20:I21"/>
    <mergeCell ref="H20:H21"/>
    <mergeCell ref="G20:G21"/>
    <mergeCell ref="F20:F21"/>
    <mergeCell ref="E20:E21"/>
    <mergeCell ref="K55:K56"/>
    <mergeCell ref="B67:B68"/>
    <mergeCell ref="C67:C68"/>
    <mergeCell ref="D67:D68"/>
    <mergeCell ref="B55:B56"/>
    <mergeCell ref="C55:C56"/>
    <mergeCell ref="A70:A71"/>
    <mergeCell ref="Q20:Q21"/>
    <mergeCell ref="R20:R21"/>
    <mergeCell ref="J20:J21"/>
    <mergeCell ref="B18:B19"/>
    <mergeCell ref="C18:C19"/>
    <mergeCell ref="D18:D19"/>
    <mergeCell ref="L20:L21"/>
    <mergeCell ref="A20:A21"/>
    <mergeCell ref="B20:B22"/>
    <mergeCell ref="C20:C22"/>
    <mergeCell ref="D20:D22"/>
    <mergeCell ref="R70:R71"/>
    <mergeCell ref="Q70:Q71"/>
    <mergeCell ref="P70:P71"/>
    <mergeCell ref="O70:O71"/>
    <mergeCell ref="N70:N71"/>
    <mergeCell ref="M70:M71"/>
    <mergeCell ref="L70:L71"/>
    <mergeCell ref="J70:J71"/>
    <mergeCell ref="I70:I71"/>
    <mergeCell ref="H70:H71"/>
    <mergeCell ref="G70:G71"/>
    <mergeCell ref="F70:F71"/>
  </mergeCells>
  <phoneticPr fontId="2" type="noConversion"/>
  <printOptions horizontalCentered="1"/>
  <pageMargins left="1.3385826771653544" right="0.74803149606299213" top="0.70866141732283472" bottom="0.6692913385826772" header="0.51181102362204722" footer="0.31496062992125984"/>
  <pageSetup paperSize="8" scale="72" fitToHeight="0" orientation="landscape" r:id="rId1"/>
  <headerFooter alignWithMargins="0">
    <oddFooter>&amp;C第&amp;P頁，共&amp;N頁</oddFooter>
  </headerFooter>
  <rowBreaks count="2" manualBreakCount="2">
    <brk id="19" max="17" man="1"/>
    <brk id="22" max="1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帳戶資料總表</vt:lpstr>
      <vt:lpstr>帳戶資料總表!Print_Area</vt:lpstr>
      <vt:lpstr>帳戶資料總表!Print_Titles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tph</dc:creator>
  <cp:lastModifiedBy>tphcp001</cp:lastModifiedBy>
  <cp:lastPrinted>2017-10-20T09:14:03Z</cp:lastPrinted>
  <dcterms:created xsi:type="dcterms:W3CDTF">2017-09-22T09:08:04Z</dcterms:created>
  <dcterms:modified xsi:type="dcterms:W3CDTF">2017-10-24T01:23:51Z</dcterms:modified>
</cp:coreProperties>
</file>