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DATE\tom\cloudbox\old\"/>
    </mc:Choice>
  </mc:AlternateContent>
  <bookViews>
    <workbookView xWindow="0" yWindow="0" windowWidth="18380" windowHeight="8650"/>
  </bookViews>
  <sheets>
    <sheet name="工作表1" sheetId="1" r:id="rId1"/>
  </sheet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66" i="1" l="1"/>
  <c r="G260" i="1" l="1"/>
  <c r="G252" i="1"/>
  <c r="G239" i="1"/>
  <c r="G215" i="1"/>
  <c r="G188" i="1"/>
  <c r="G76" i="1"/>
  <c r="G72" i="1"/>
  <c r="G57" i="1"/>
  <c r="G52" i="1"/>
  <c r="G2" i="1" l="1"/>
  <c r="G264" i="1"/>
  <c r="F264" i="1"/>
  <c r="F239" i="1"/>
  <c r="F260" i="1"/>
  <c r="F215" i="1"/>
  <c r="F188" i="1"/>
  <c r="F76" i="1"/>
  <c r="F72" i="1"/>
  <c r="F52" i="1"/>
  <c r="F57" i="1"/>
  <c r="F2" i="1"/>
  <c r="F252" i="1"/>
  <c r="F225" i="1" l="1"/>
  <c r="F266" i="1" s="1"/>
  <c r="H261" i="1"/>
  <c r="H235" i="1" l="1"/>
  <c r="H232" i="1"/>
  <c r="H227" i="1"/>
  <c r="H230" i="1"/>
  <c r="H229" i="1"/>
  <c r="H226" i="1"/>
  <c r="H259" i="1"/>
  <c r="H258" i="1"/>
  <c r="H257" i="1"/>
  <c r="H256" i="1"/>
  <c r="H255" i="1"/>
  <c r="H254" i="1"/>
  <c r="H251" i="1"/>
  <c r="H250" i="1"/>
  <c r="H249" i="1"/>
  <c r="H247" i="1"/>
  <c r="H246" i="1"/>
  <c r="H245" i="1"/>
  <c r="H244" i="1"/>
  <c r="H243" i="1"/>
  <c r="H242" i="1"/>
  <c r="H241" i="1"/>
  <c r="H240" i="1"/>
  <c r="H224" i="1"/>
  <c r="H223" i="1"/>
  <c r="H222" i="1"/>
  <c r="H221" i="1"/>
  <c r="H220" i="1"/>
  <c r="H219" i="1"/>
  <c r="H218" i="1"/>
  <c r="H217" i="1"/>
  <c r="H216" i="1"/>
  <c r="H214" i="1"/>
  <c r="H213" i="1"/>
  <c r="H212" i="1"/>
  <c r="H211" i="1"/>
  <c r="H210" i="1"/>
  <c r="H209" i="1"/>
  <c r="H208" i="1"/>
  <c r="H207" i="1"/>
  <c r="H206" i="1"/>
  <c r="H205" i="1"/>
  <c r="H204" i="1"/>
  <c r="H203" i="1"/>
  <c r="H202" i="1"/>
  <c r="H201" i="1"/>
  <c r="H200" i="1"/>
  <c r="H199" i="1"/>
  <c r="H198" i="1"/>
  <c r="H197" i="1"/>
  <c r="H196" i="1"/>
  <c r="H195" i="1"/>
  <c r="H194" i="1"/>
  <c r="H193" i="1"/>
  <c r="H192" i="1"/>
  <c r="H191" i="1"/>
  <c r="H190" i="1"/>
  <c r="H189" i="1"/>
  <c r="H187" i="1"/>
  <c r="H186" i="1"/>
  <c r="H185" i="1"/>
  <c r="H184" i="1"/>
  <c r="H183" i="1"/>
  <c r="H182" i="1"/>
  <c r="H181" i="1"/>
  <c r="H180" i="1"/>
  <c r="H179" i="1"/>
  <c r="H178" i="1"/>
  <c r="H177" i="1"/>
  <c r="H176" i="1"/>
  <c r="H175" i="1"/>
  <c r="H174" i="1"/>
  <c r="H173" i="1"/>
  <c r="H172" i="1"/>
  <c r="H171" i="1"/>
  <c r="H170" i="1"/>
  <c r="H169" i="1"/>
  <c r="H168" i="1"/>
  <c r="H167" i="1"/>
  <c r="H166" i="1"/>
  <c r="H165" i="1"/>
  <c r="H164" i="1"/>
  <c r="H163" i="1"/>
  <c r="H162" i="1"/>
  <c r="H161" i="1"/>
  <c r="H160" i="1"/>
  <c r="H159" i="1"/>
  <c r="H158" i="1"/>
  <c r="H157" i="1"/>
  <c r="H156" i="1"/>
  <c r="H155" i="1"/>
  <c r="H154" i="1"/>
  <c r="H153" i="1"/>
  <c r="H152" i="1"/>
  <c r="H151" i="1"/>
  <c r="H150" i="1"/>
  <c r="H149" i="1"/>
  <c r="H148" i="1"/>
  <c r="H147" i="1"/>
  <c r="H146" i="1"/>
  <c r="H145" i="1"/>
  <c r="H144" i="1"/>
  <c r="H143" i="1"/>
  <c r="H142" i="1"/>
  <c r="H141" i="1"/>
  <c r="H140" i="1"/>
  <c r="H139" i="1"/>
  <c r="H138" i="1"/>
  <c r="H137" i="1"/>
  <c r="H136" i="1"/>
  <c r="H135" i="1"/>
  <c r="H134" i="1"/>
  <c r="H133" i="1"/>
  <c r="H132" i="1"/>
  <c r="H131" i="1"/>
  <c r="H130" i="1"/>
  <c r="H129" i="1"/>
  <c r="H128" i="1"/>
  <c r="H127" i="1"/>
  <c r="H126" i="1"/>
  <c r="H125" i="1"/>
  <c r="H124" i="1"/>
  <c r="H123" i="1"/>
  <c r="H122" i="1"/>
  <c r="H121" i="1"/>
  <c r="H120" i="1"/>
  <c r="H119" i="1"/>
  <c r="H118" i="1"/>
  <c r="H117" i="1"/>
  <c r="H116" i="1"/>
  <c r="H115" i="1"/>
  <c r="H114" i="1"/>
  <c r="H113" i="1"/>
  <c r="H112" i="1"/>
  <c r="H111" i="1"/>
  <c r="H110" i="1"/>
  <c r="H109" i="1"/>
  <c r="H108" i="1"/>
  <c r="H107" i="1"/>
  <c r="H106" i="1"/>
  <c r="H105" i="1"/>
  <c r="H104" i="1"/>
  <c r="H103" i="1"/>
  <c r="H102" i="1"/>
  <c r="H101" i="1"/>
  <c r="H100" i="1"/>
  <c r="H99" i="1"/>
  <c r="H98" i="1"/>
  <c r="H97" i="1"/>
  <c r="H96" i="1"/>
  <c r="H95" i="1"/>
  <c r="H94" i="1"/>
  <c r="H93" i="1"/>
  <c r="H92" i="1"/>
  <c r="H91" i="1"/>
  <c r="H90" i="1"/>
  <c r="H89" i="1"/>
  <c r="H88" i="1"/>
  <c r="H87" i="1"/>
  <c r="H86" i="1"/>
  <c r="H85" i="1"/>
  <c r="H84" i="1"/>
  <c r="H83" i="1"/>
  <c r="H82" i="1"/>
  <c r="H81" i="1"/>
  <c r="H80" i="1"/>
  <c r="H79" i="1"/>
  <c r="H78" i="1"/>
  <c r="H77" i="1"/>
  <c r="H260" i="1" l="1"/>
  <c r="H239" i="1"/>
  <c r="H188" i="1"/>
  <c r="H76" i="1"/>
  <c r="H215" i="1"/>
  <c r="H252" i="1"/>
  <c r="H264" i="1"/>
  <c r="H75" i="1"/>
  <c r="H74" i="1"/>
  <c r="H73" i="1"/>
  <c r="H69" i="1"/>
  <c r="H67" i="1"/>
  <c r="H66" i="1"/>
  <c r="H65" i="1"/>
  <c r="H64" i="1"/>
  <c r="H63" i="1"/>
  <c r="H61" i="1"/>
  <c r="H60" i="1"/>
  <c r="H58" i="1"/>
  <c r="H56" i="1"/>
  <c r="H55" i="1"/>
  <c r="H54" i="1"/>
  <c r="H53" i="1"/>
  <c r="H51" i="1"/>
  <c r="H49" i="1"/>
  <c r="H48" i="1"/>
  <c r="H47" i="1"/>
  <c r="H46" i="1"/>
  <c r="H45" i="1"/>
  <c r="H43" i="1"/>
  <c r="H41" i="1"/>
  <c r="H40" i="1"/>
  <c r="H37" i="1"/>
  <c r="H35" i="1"/>
  <c r="H32" i="1"/>
  <c r="H24" i="1"/>
  <c r="H20" i="1"/>
  <c r="H19" i="1"/>
  <c r="H17" i="1"/>
  <c r="H16" i="1"/>
  <c r="H15" i="1"/>
  <c r="H14" i="1"/>
  <c r="H12" i="1"/>
  <c r="H11" i="1"/>
  <c r="H10" i="1"/>
  <c r="H9" i="1"/>
  <c r="H8" i="1"/>
  <c r="H7" i="1"/>
  <c r="H6" i="1"/>
  <c r="H5" i="1"/>
  <c r="H4" i="1"/>
  <c r="H3" i="1"/>
  <c r="H2" i="1" l="1"/>
  <c r="H72" i="1"/>
  <c r="H52" i="1"/>
  <c r="H57" i="1"/>
  <c r="H225" i="1" l="1"/>
  <c r="G225" i="1"/>
  <c r="G266" i="1" s="1"/>
</calcChain>
</file>

<file path=xl/sharedStrings.xml><?xml version="1.0" encoding="utf-8"?>
<sst xmlns="http://schemas.openxmlformats.org/spreadsheetml/2006/main" count="621" uniqueCount="521">
  <si>
    <t>編號</t>
    <phoneticPr fontId="1" type="noConversion"/>
  </si>
  <si>
    <t>證據出處</t>
    <phoneticPr fontId="1" type="noConversion"/>
  </si>
  <si>
    <t>精神慰撫金</t>
    <phoneticPr fontId="1" type="noConversion"/>
  </si>
  <si>
    <t>被告抗辯</t>
    <phoneticPr fontId="1" type="noConversion"/>
  </si>
  <si>
    <t>原告請求</t>
    <phoneticPr fontId="1" type="noConversion"/>
  </si>
  <si>
    <t>104.1.16</t>
    <phoneticPr fontId="1" type="noConversion"/>
  </si>
  <si>
    <t>104.1.19</t>
    <phoneticPr fontId="1" type="noConversion"/>
  </si>
  <si>
    <t>104.1.30</t>
    <phoneticPr fontId="1" type="noConversion"/>
  </si>
  <si>
    <t>104.2.26</t>
    <phoneticPr fontId="1" type="noConversion"/>
  </si>
  <si>
    <t>104.3.5</t>
    <phoneticPr fontId="1" type="noConversion"/>
  </si>
  <si>
    <t>104.4.10</t>
    <phoneticPr fontId="1" type="noConversion"/>
  </si>
  <si>
    <t>104.4.26</t>
    <phoneticPr fontId="1" type="noConversion"/>
  </si>
  <si>
    <t>104.5.20</t>
    <phoneticPr fontId="1" type="noConversion"/>
  </si>
  <si>
    <t>104.8.11</t>
    <phoneticPr fontId="1" type="noConversion"/>
  </si>
  <si>
    <t>104.10.16</t>
    <phoneticPr fontId="1" type="noConversion"/>
  </si>
  <si>
    <t>104.10.30</t>
    <phoneticPr fontId="1" type="noConversion"/>
  </si>
  <si>
    <t>104.11.6-104.11.11</t>
    <phoneticPr fontId="1" type="noConversion"/>
  </si>
  <si>
    <t>104.11.18</t>
    <phoneticPr fontId="1" type="noConversion"/>
  </si>
  <si>
    <t>104.11.27</t>
    <phoneticPr fontId="1" type="noConversion"/>
  </si>
  <si>
    <t>104.12.9</t>
    <phoneticPr fontId="1" type="noConversion"/>
  </si>
  <si>
    <t>104.12.11</t>
    <phoneticPr fontId="1" type="noConversion"/>
  </si>
  <si>
    <t>104.12.16</t>
    <phoneticPr fontId="1" type="noConversion"/>
  </si>
  <si>
    <t>105.1.8</t>
    <phoneticPr fontId="1" type="noConversion"/>
  </si>
  <si>
    <t>105.2.5</t>
    <phoneticPr fontId="1" type="noConversion"/>
  </si>
  <si>
    <t>105.2.16</t>
    <phoneticPr fontId="1" type="noConversion"/>
  </si>
  <si>
    <t>105.2.17</t>
    <phoneticPr fontId="1" type="noConversion"/>
  </si>
  <si>
    <t>105.3.4</t>
    <phoneticPr fontId="1" type="noConversion"/>
  </si>
  <si>
    <t>105.3.9</t>
    <phoneticPr fontId="1" type="noConversion"/>
  </si>
  <si>
    <t>105.3.16</t>
    <phoneticPr fontId="1" type="noConversion"/>
  </si>
  <si>
    <t>105.4.5</t>
    <phoneticPr fontId="1" type="noConversion"/>
  </si>
  <si>
    <t>105.4.29</t>
    <phoneticPr fontId="1" type="noConversion"/>
  </si>
  <si>
    <t>105.5.11</t>
    <phoneticPr fontId="1" type="noConversion"/>
  </si>
  <si>
    <t>105.5.23</t>
    <phoneticPr fontId="1" type="noConversion"/>
  </si>
  <si>
    <t>105.6.7</t>
    <phoneticPr fontId="1" type="noConversion"/>
  </si>
  <si>
    <t>105.6.24</t>
    <phoneticPr fontId="1" type="noConversion"/>
  </si>
  <si>
    <t>105.6.27</t>
    <phoneticPr fontId="1" type="noConversion"/>
  </si>
  <si>
    <t>105.8.3</t>
    <phoneticPr fontId="1" type="noConversion"/>
  </si>
  <si>
    <t>105.8.17</t>
    <phoneticPr fontId="1" type="noConversion"/>
  </si>
  <si>
    <t>105.8.31</t>
    <phoneticPr fontId="1" type="noConversion"/>
  </si>
  <si>
    <t>105.10.28</t>
    <phoneticPr fontId="1" type="noConversion"/>
  </si>
  <si>
    <t>105.11.11</t>
    <phoneticPr fontId="1" type="noConversion"/>
  </si>
  <si>
    <t>105.11.11-105.11.15</t>
    <phoneticPr fontId="1" type="noConversion"/>
  </si>
  <si>
    <t>105.11.16</t>
    <phoneticPr fontId="1" type="noConversion"/>
  </si>
  <si>
    <t>105.11.23</t>
    <phoneticPr fontId="1" type="noConversion"/>
  </si>
  <si>
    <t>105.11.25</t>
    <phoneticPr fontId="1" type="noConversion"/>
  </si>
  <si>
    <t>105.11.29</t>
    <phoneticPr fontId="1" type="noConversion"/>
  </si>
  <si>
    <t>105.12.2</t>
    <phoneticPr fontId="1" type="noConversion"/>
  </si>
  <si>
    <t>105.12.9</t>
    <phoneticPr fontId="1" type="noConversion"/>
  </si>
  <si>
    <t>104.3.6</t>
    <phoneticPr fontId="1" type="noConversion"/>
  </si>
  <si>
    <t>104.3.10</t>
    <phoneticPr fontId="1" type="noConversion"/>
  </si>
  <si>
    <t>104.3.19</t>
    <phoneticPr fontId="1" type="noConversion"/>
  </si>
  <si>
    <t>104.4.14</t>
    <phoneticPr fontId="1" type="noConversion"/>
  </si>
  <si>
    <t>全部總計</t>
    <phoneticPr fontId="1" type="noConversion"/>
  </si>
  <si>
    <t>104.5.22</t>
    <phoneticPr fontId="1" type="noConversion"/>
  </si>
  <si>
    <t>104.6.4</t>
    <phoneticPr fontId="1" type="noConversion"/>
  </si>
  <si>
    <t>104.6.12</t>
    <phoneticPr fontId="1" type="noConversion"/>
  </si>
  <si>
    <t>104.6.30</t>
    <phoneticPr fontId="1" type="noConversion"/>
  </si>
  <si>
    <t>104.7.23</t>
    <phoneticPr fontId="1" type="noConversion"/>
  </si>
  <si>
    <t>104.8.27</t>
    <phoneticPr fontId="1" type="noConversion"/>
  </si>
  <si>
    <t>104.10.1</t>
    <phoneticPr fontId="1" type="noConversion"/>
  </si>
  <si>
    <t>104.10.22</t>
    <phoneticPr fontId="1" type="noConversion"/>
  </si>
  <si>
    <t>104.12.24</t>
    <phoneticPr fontId="1" type="noConversion"/>
  </si>
  <si>
    <t>105.1.21</t>
    <phoneticPr fontId="1" type="noConversion"/>
  </si>
  <si>
    <t>105.11.30</t>
    <phoneticPr fontId="1" type="noConversion"/>
  </si>
  <si>
    <t>105.12.8</t>
    <phoneticPr fontId="1" type="noConversion"/>
  </si>
  <si>
    <t>105.12.12</t>
    <phoneticPr fontId="1" type="noConversion"/>
  </si>
  <si>
    <t>104.1.23-104.10.2</t>
    <phoneticPr fontId="1" type="noConversion"/>
  </si>
  <si>
    <t>104.10.10-105.11.4</t>
    <phoneticPr fontId="1" type="noConversion"/>
  </si>
  <si>
    <t>105.12.1</t>
    <phoneticPr fontId="1" type="noConversion"/>
  </si>
  <si>
    <t>本院卷第60頁第1張</t>
    <phoneticPr fontId="1" type="noConversion"/>
  </si>
  <si>
    <t>本院卷第60頁第2張</t>
  </si>
  <si>
    <t>本院卷第61頁第1張</t>
  </si>
  <si>
    <t>本院卷第61頁第2張</t>
  </si>
  <si>
    <t>本院卷第62頁第1張</t>
  </si>
  <si>
    <t>本院卷第62頁第2張</t>
  </si>
  <si>
    <t>本院卷第63頁第1張</t>
  </si>
  <si>
    <t>本院卷第63頁第2張</t>
  </si>
  <si>
    <t>本院卷第64頁第1張</t>
  </si>
  <si>
    <t>本院卷第64頁第2張</t>
  </si>
  <si>
    <t>本院卷第65頁第1張</t>
  </si>
  <si>
    <t>本院卷第65頁第2張</t>
  </si>
  <si>
    <t>本院卷第66頁第1張</t>
  </si>
  <si>
    <t>本院卷第66頁第2張</t>
  </si>
  <si>
    <t>本院卷第67頁第1張</t>
  </si>
  <si>
    <t>本院卷第67頁第2張</t>
  </si>
  <si>
    <t>本院卷第68頁第1張</t>
  </si>
  <si>
    <t>本院卷第68頁第2張</t>
  </si>
  <si>
    <t>本院卷第69頁第1張</t>
  </si>
  <si>
    <t>本院卷第69頁第2張</t>
  </si>
  <si>
    <t>本院卷第70頁第1張</t>
  </si>
  <si>
    <t>本院卷第70頁第2張</t>
  </si>
  <si>
    <t>本院卷第71頁第1張</t>
  </si>
  <si>
    <t>本院卷第71頁第2張</t>
  </si>
  <si>
    <t>本院卷第72頁第1張</t>
  </si>
  <si>
    <t>本院卷第72頁第2張</t>
  </si>
  <si>
    <t>本院卷第73頁第1張</t>
  </si>
  <si>
    <t>本院卷第73頁第2張</t>
  </si>
  <si>
    <t>本院卷第74頁第1張</t>
  </si>
  <si>
    <t>本院卷第74頁第2張</t>
  </si>
  <si>
    <t>本院卷第75頁第1張</t>
  </si>
  <si>
    <t>本院卷第75頁第2張</t>
  </si>
  <si>
    <t>本院卷第76頁第1張</t>
  </si>
  <si>
    <t>本院卷第76頁第2張</t>
  </si>
  <si>
    <t>本院卷第77頁第1張</t>
  </si>
  <si>
    <t>本院卷第77頁第2張</t>
  </si>
  <si>
    <t>本院卷第78頁第1張</t>
  </si>
  <si>
    <t>本院卷第78頁第2張</t>
  </si>
  <si>
    <t>本院卷第79頁第1張</t>
  </si>
  <si>
    <t>本院卷第79頁第2張</t>
  </si>
  <si>
    <t>本院卷第80頁第1張</t>
  </si>
  <si>
    <t>本院卷第80頁第2張</t>
  </si>
  <si>
    <t>本院卷第81頁</t>
  </si>
  <si>
    <t>本院卷第54頁</t>
  </si>
  <si>
    <t>本院卷第86頁第1張</t>
  </si>
  <si>
    <t>本院卷第86頁第2張</t>
  </si>
  <si>
    <t>本院卷第87頁第1張</t>
  </si>
  <si>
    <t>本院卷第87頁第2張</t>
  </si>
  <si>
    <t>本院卷第89頁</t>
  </si>
  <si>
    <t>本院卷第90頁</t>
  </si>
  <si>
    <t>本院卷第91頁第1張</t>
  </si>
  <si>
    <t>本院卷第91頁第2張</t>
  </si>
  <si>
    <t>本院卷第92頁第1張</t>
  </si>
  <si>
    <t>本院卷第92頁第2張</t>
  </si>
  <si>
    <t>本院卷第93頁第1張</t>
  </si>
  <si>
    <t>本院卷第93頁第2張</t>
  </si>
  <si>
    <t>本院卷第94頁第1張</t>
  </si>
  <si>
    <t>本院卷第94頁第2張</t>
  </si>
  <si>
    <t>本院卷第95頁</t>
  </si>
  <si>
    <t>本院卷第104頁、第105頁</t>
  </si>
  <si>
    <t>本院卷第98頁至第99頁</t>
  </si>
  <si>
    <t>本院卷第100頁至第103頁</t>
  </si>
  <si>
    <t>本院卷第148頁</t>
  </si>
  <si>
    <t>本院卷第36頁第1張</t>
  </si>
  <si>
    <t>本院卷第36頁第2張</t>
  </si>
  <si>
    <t>本院卷第37頁第1張</t>
  </si>
  <si>
    <t>本院卷第37頁第2張</t>
  </si>
  <si>
    <t>本院卷第38頁第1張</t>
  </si>
  <si>
    <t>本院卷第38頁第2張</t>
  </si>
  <si>
    <t>本院卷第43頁</t>
  </si>
  <si>
    <t>本院卷第44頁</t>
  </si>
  <si>
    <t>本院卷第48頁</t>
  </si>
  <si>
    <t>104.2.16</t>
    <phoneticPr fontId="1" type="noConversion"/>
  </si>
  <si>
    <t>104.9.18</t>
    <phoneticPr fontId="1" type="noConversion"/>
  </si>
  <si>
    <t>104.9.21</t>
    <phoneticPr fontId="1" type="noConversion"/>
  </si>
  <si>
    <t>104.9.22</t>
    <phoneticPr fontId="1" type="noConversion"/>
  </si>
  <si>
    <t>104.9.24</t>
    <phoneticPr fontId="1" type="noConversion"/>
  </si>
  <si>
    <t>104.9.30</t>
    <phoneticPr fontId="1" type="noConversion"/>
  </si>
  <si>
    <t>104.10.6</t>
    <phoneticPr fontId="1" type="noConversion"/>
  </si>
  <si>
    <t>104.10.5</t>
    <phoneticPr fontId="1" type="noConversion"/>
  </si>
  <si>
    <t>104.10.7</t>
    <phoneticPr fontId="1" type="noConversion"/>
  </si>
  <si>
    <t>104.10.8</t>
    <phoneticPr fontId="1" type="noConversion"/>
  </si>
  <si>
    <t>104.10.12</t>
    <phoneticPr fontId="1" type="noConversion"/>
  </si>
  <si>
    <t>104.10.13</t>
    <phoneticPr fontId="1" type="noConversion"/>
  </si>
  <si>
    <t>104.10.14</t>
    <phoneticPr fontId="1" type="noConversion"/>
  </si>
  <si>
    <t>104.10.15</t>
    <phoneticPr fontId="1" type="noConversion"/>
  </si>
  <si>
    <t>104.10.21</t>
    <phoneticPr fontId="1" type="noConversion"/>
  </si>
  <si>
    <t>104.10.26</t>
    <phoneticPr fontId="1" type="noConversion"/>
  </si>
  <si>
    <t>104.10.28</t>
    <phoneticPr fontId="1" type="noConversion"/>
  </si>
  <si>
    <t>104.10.20</t>
    <phoneticPr fontId="1" type="noConversion"/>
  </si>
  <si>
    <t>105.3.2</t>
    <phoneticPr fontId="1" type="noConversion"/>
  </si>
  <si>
    <t>105.3.7</t>
    <phoneticPr fontId="1" type="noConversion"/>
  </si>
  <si>
    <t>105.3.10</t>
    <phoneticPr fontId="1" type="noConversion"/>
  </si>
  <si>
    <t>105.3.11</t>
    <phoneticPr fontId="1" type="noConversion"/>
  </si>
  <si>
    <t>105.3.14</t>
    <phoneticPr fontId="1" type="noConversion"/>
  </si>
  <si>
    <t>105.3.15</t>
    <phoneticPr fontId="1" type="noConversion"/>
  </si>
  <si>
    <t>105.3.17</t>
    <phoneticPr fontId="1" type="noConversion"/>
  </si>
  <si>
    <t>105.3.18</t>
    <phoneticPr fontId="1" type="noConversion"/>
  </si>
  <si>
    <t>105.3.25</t>
    <phoneticPr fontId="1" type="noConversion"/>
  </si>
  <si>
    <t>105.3.28</t>
    <phoneticPr fontId="1" type="noConversion"/>
  </si>
  <si>
    <t>105.3.29</t>
    <phoneticPr fontId="1" type="noConversion"/>
  </si>
  <si>
    <t>105.4.1</t>
    <phoneticPr fontId="1" type="noConversion"/>
  </si>
  <si>
    <t>105.4.6</t>
    <phoneticPr fontId="1" type="noConversion"/>
  </si>
  <si>
    <t>105.4.7</t>
    <phoneticPr fontId="1" type="noConversion"/>
  </si>
  <si>
    <t>105.4.8</t>
    <phoneticPr fontId="1" type="noConversion"/>
  </si>
  <si>
    <t>105.4.13</t>
    <phoneticPr fontId="1" type="noConversion"/>
  </si>
  <si>
    <t>105.4.15</t>
    <phoneticPr fontId="1" type="noConversion"/>
  </si>
  <si>
    <t>105.4.19</t>
    <phoneticPr fontId="1" type="noConversion"/>
  </si>
  <si>
    <t>105.4.25</t>
    <phoneticPr fontId="1" type="noConversion"/>
  </si>
  <si>
    <t>105.4.27</t>
    <phoneticPr fontId="1" type="noConversion"/>
  </si>
  <si>
    <t>105.5.6</t>
    <phoneticPr fontId="1" type="noConversion"/>
  </si>
  <si>
    <t>105.5.4</t>
    <phoneticPr fontId="1" type="noConversion"/>
  </si>
  <si>
    <t>105.5.10</t>
    <phoneticPr fontId="1" type="noConversion"/>
  </si>
  <si>
    <t>105.5.13</t>
    <phoneticPr fontId="1" type="noConversion"/>
  </si>
  <si>
    <t>105.5.18</t>
    <phoneticPr fontId="1" type="noConversion"/>
  </si>
  <si>
    <t>105.5.19</t>
    <phoneticPr fontId="1" type="noConversion"/>
  </si>
  <si>
    <t>105.5.25</t>
    <phoneticPr fontId="1" type="noConversion"/>
  </si>
  <si>
    <t>105.6.2</t>
    <phoneticPr fontId="1" type="noConversion"/>
  </si>
  <si>
    <t>105.6.10</t>
    <phoneticPr fontId="1" type="noConversion"/>
  </si>
  <si>
    <t>105.6.15</t>
    <phoneticPr fontId="1" type="noConversion"/>
  </si>
  <si>
    <t>105.6.20</t>
    <phoneticPr fontId="1" type="noConversion"/>
  </si>
  <si>
    <t>105.6.30</t>
    <phoneticPr fontId="1" type="noConversion"/>
  </si>
  <si>
    <t>105.7.2</t>
    <phoneticPr fontId="1" type="noConversion"/>
  </si>
  <si>
    <t>105.7.4</t>
    <phoneticPr fontId="1" type="noConversion"/>
  </si>
  <si>
    <t>105.7.6</t>
    <phoneticPr fontId="1" type="noConversion"/>
  </si>
  <si>
    <t>105.7.7</t>
    <phoneticPr fontId="1" type="noConversion"/>
  </si>
  <si>
    <t>105.7.13</t>
    <phoneticPr fontId="1" type="noConversion"/>
  </si>
  <si>
    <t>105.7.14</t>
    <phoneticPr fontId="1" type="noConversion"/>
  </si>
  <si>
    <t>105.7.20</t>
    <phoneticPr fontId="1" type="noConversion"/>
  </si>
  <si>
    <t>105.7.25</t>
    <phoneticPr fontId="1" type="noConversion"/>
  </si>
  <si>
    <t>105.7.26</t>
    <phoneticPr fontId="1" type="noConversion"/>
  </si>
  <si>
    <t>105.7.29</t>
    <phoneticPr fontId="1" type="noConversion"/>
  </si>
  <si>
    <t>105.8.8</t>
    <phoneticPr fontId="1" type="noConversion"/>
  </si>
  <si>
    <t>105.8.11</t>
    <phoneticPr fontId="1" type="noConversion"/>
  </si>
  <si>
    <t>105.8.13</t>
    <phoneticPr fontId="1" type="noConversion"/>
  </si>
  <si>
    <t>105.8.15</t>
    <phoneticPr fontId="1" type="noConversion"/>
  </si>
  <si>
    <t>105.8.25</t>
    <phoneticPr fontId="1" type="noConversion"/>
  </si>
  <si>
    <t>105.8.26</t>
    <phoneticPr fontId="1" type="noConversion"/>
  </si>
  <si>
    <t>105.9.1</t>
    <phoneticPr fontId="1" type="noConversion"/>
  </si>
  <si>
    <t>105.9.7</t>
    <phoneticPr fontId="1" type="noConversion"/>
  </si>
  <si>
    <t>105.9.9</t>
    <phoneticPr fontId="1" type="noConversion"/>
  </si>
  <si>
    <t>105.9.13</t>
    <phoneticPr fontId="1" type="noConversion"/>
  </si>
  <si>
    <t>105.9.16</t>
    <phoneticPr fontId="1" type="noConversion"/>
  </si>
  <si>
    <t>105.9.30</t>
    <phoneticPr fontId="1" type="noConversion"/>
  </si>
  <si>
    <t>105.10.4</t>
    <phoneticPr fontId="1" type="noConversion"/>
  </si>
  <si>
    <t>105.10.5</t>
    <phoneticPr fontId="1" type="noConversion"/>
  </si>
  <si>
    <t>105.10.6</t>
    <phoneticPr fontId="1" type="noConversion"/>
  </si>
  <si>
    <t>105.10.7</t>
    <phoneticPr fontId="1" type="noConversion"/>
  </si>
  <si>
    <t>105.10.18</t>
    <phoneticPr fontId="1" type="noConversion"/>
  </si>
  <si>
    <t>105.10.19</t>
    <phoneticPr fontId="1" type="noConversion"/>
  </si>
  <si>
    <t>105.10.20</t>
    <phoneticPr fontId="1" type="noConversion"/>
  </si>
  <si>
    <t>105.10.21</t>
    <phoneticPr fontId="1" type="noConversion"/>
  </si>
  <si>
    <t>105.10.22</t>
    <phoneticPr fontId="1" type="noConversion"/>
  </si>
  <si>
    <t>105.10.24</t>
    <phoneticPr fontId="1" type="noConversion"/>
  </si>
  <si>
    <t>105.10.25</t>
    <phoneticPr fontId="1" type="noConversion"/>
  </si>
  <si>
    <t>105.10.26</t>
    <phoneticPr fontId="1" type="noConversion"/>
  </si>
  <si>
    <t>105.10.27</t>
    <phoneticPr fontId="1" type="noConversion"/>
  </si>
  <si>
    <t>105.10.31</t>
    <phoneticPr fontId="1" type="noConversion"/>
  </si>
  <si>
    <t>105.11.1</t>
    <phoneticPr fontId="1" type="noConversion"/>
  </si>
  <si>
    <t>105.11.4</t>
    <phoneticPr fontId="1" type="noConversion"/>
  </si>
  <si>
    <t>105.11.5</t>
    <phoneticPr fontId="1" type="noConversion"/>
  </si>
  <si>
    <t>105.11.7</t>
    <phoneticPr fontId="1" type="noConversion"/>
  </si>
  <si>
    <t>105.11.8</t>
    <phoneticPr fontId="1" type="noConversion"/>
  </si>
  <si>
    <t>105.11.9</t>
    <phoneticPr fontId="1" type="noConversion"/>
  </si>
  <si>
    <t>105.10.11</t>
    <phoneticPr fontId="1" type="noConversion"/>
  </si>
  <si>
    <t>105.11.3</t>
    <phoneticPr fontId="1" type="noConversion"/>
  </si>
  <si>
    <t>105.9.20</t>
    <phoneticPr fontId="1" type="noConversion"/>
  </si>
  <si>
    <t>本院卷第112頁第1張</t>
    <phoneticPr fontId="1" type="noConversion"/>
  </si>
  <si>
    <t>本院卷第112頁第2張</t>
    <phoneticPr fontId="1" type="noConversion"/>
  </si>
  <si>
    <t>本院卷第112頁第3張</t>
    <phoneticPr fontId="1" type="noConversion"/>
  </si>
  <si>
    <t>本院卷第113頁第1張</t>
    <phoneticPr fontId="1" type="noConversion"/>
  </si>
  <si>
    <t>本院卷第113頁第2張</t>
    <phoneticPr fontId="1" type="noConversion"/>
  </si>
  <si>
    <t>本院卷第113頁第3張</t>
    <phoneticPr fontId="1" type="noConversion"/>
  </si>
  <si>
    <t>本院卷第114頁第1張</t>
    <phoneticPr fontId="1" type="noConversion"/>
  </si>
  <si>
    <t>本院卷第114頁第2張</t>
    <phoneticPr fontId="1" type="noConversion"/>
  </si>
  <si>
    <t>本院卷第114頁第3張</t>
    <phoneticPr fontId="1" type="noConversion"/>
  </si>
  <si>
    <t>本院卷第115頁第1張</t>
    <phoneticPr fontId="1" type="noConversion"/>
  </si>
  <si>
    <t>本院卷第115頁第2張</t>
    <phoneticPr fontId="1" type="noConversion"/>
  </si>
  <si>
    <t>本院卷第115頁第3張</t>
    <phoneticPr fontId="1" type="noConversion"/>
  </si>
  <si>
    <t>本院卷第116頁第1張</t>
    <phoneticPr fontId="1" type="noConversion"/>
  </si>
  <si>
    <t>本院卷第116頁第2張</t>
    <phoneticPr fontId="1" type="noConversion"/>
  </si>
  <si>
    <t>本院卷第116頁第3張</t>
    <phoneticPr fontId="1" type="noConversion"/>
  </si>
  <si>
    <t>本院卷第117頁第1張</t>
    <phoneticPr fontId="1" type="noConversion"/>
  </si>
  <si>
    <t>本院卷第117頁第2張</t>
    <phoneticPr fontId="1" type="noConversion"/>
  </si>
  <si>
    <t>本院卷第117頁第3張</t>
    <phoneticPr fontId="1" type="noConversion"/>
  </si>
  <si>
    <t>本院卷第118頁第1張</t>
    <phoneticPr fontId="1" type="noConversion"/>
  </si>
  <si>
    <t>本院卷第118頁第2張</t>
    <phoneticPr fontId="1" type="noConversion"/>
  </si>
  <si>
    <t>本院卷第118頁第3張</t>
    <phoneticPr fontId="1" type="noConversion"/>
  </si>
  <si>
    <t>本院卷第119頁第1張</t>
    <phoneticPr fontId="1" type="noConversion"/>
  </si>
  <si>
    <t>本院卷第119頁第2張</t>
    <phoneticPr fontId="1" type="noConversion"/>
  </si>
  <si>
    <t>本院卷第119頁第3張</t>
    <phoneticPr fontId="1" type="noConversion"/>
  </si>
  <si>
    <t>本院卷第120頁第1張</t>
    <phoneticPr fontId="1" type="noConversion"/>
  </si>
  <si>
    <t>本院卷第120頁第2張</t>
    <phoneticPr fontId="1" type="noConversion"/>
  </si>
  <si>
    <t>本院卷第120頁第3張</t>
    <phoneticPr fontId="1" type="noConversion"/>
  </si>
  <si>
    <t>本院卷第121頁第1張</t>
    <phoneticPr fontId="1" type="noConversion"/>
  </si>
  <si>
    <t>本院卷第121頁第2張</t>
    <phoneticPr fontId="1" type="noConversion"/>
  </si>
  <si>
    <t>本院卷第121頁第3張</t>
    <phoneticPr fontId="1" type="noConversion"/>
  </si>
  <si>
    <t>本院卷第122頁第1張</t>
    <phoneticPr fontId="1" type="noConversion"/>
  </si>
  <si>
    <t>本院卷第122頁第2張</t>
    <phoneticPr fontId="1" type="noConversion"/>
  </si>
  <si>
    <t>本院卷第122頁第3張</t>
    <phoneticPr fontId="1" type="noConversion"/>
  </si>
  <si>
    <t>本院卷第123頁第1張</t>
    <phoneticPr fontId="1" type="noConversion"/>
  </si>
  <si>
    <t>本院卷第123頁第2張</t>
    <phoneticPr fontId="1" type="noConversion"/>
  </si>
  <si>
    <t>本院卷第123頁第3張</t>
    <phoneticPr fontId="1" type="noConversion"/>
  </si>
  <si>
    <t>本院卷第124頁第1張</t>
    <phoneticPr fontId="1" type="noConversion"/>
  </si>
  <si>
    <t>本院卷第124頁第2張</t>
    <phoneticPr fontId="1" type="noConversion"/>
  </si>
  <si>
    <t>本院卷第124頁第3張</t>
    <phoneticPr fontId="1" type="noConversion"/>
  </si>
  <si>
    <t>本院卷第125頁第1張</t>
    <phoneticPr fontId="1" type="noConversion"/>
  </si>
  <si>
    <t>本院卷第125頁第2張</t>
    <phoneticPr fontId="1" type="noConversion"/>
  </si>
  <si>
    <t>本院卷第125頁第3張</t>
    <phoneticPr fontId="1" type="noConversion"/>
  </si>
  <si>
    <t>本院卷第126頁第1張</t>
    <phoneticPr fontId="1" type="noConversion"/>
  </si>
  <si>
    <t>本院卷第126頁第2張</t>
    <phoneticPr fontId="1" type="noConversion"/>
  </si>
  <si>
    <t>本院卷第126頁第3張</t>
    <phoneticPr fontId="1" type="noConversion"/>
  </si>
  <si>
    <t>本院卷第127頁第1張</t>
    <phoneticPr fontId="1" type="noConversion"/>
  </si>
  <si>
    <t>本院卷第127頁第2張</t>
    <phoneticPr fontId="1" type="noConversion"/>
  </si>
  <si>
    <t>本院卷第127頁第3張</t>
    <phoneticPr fontId="1" type="noConversion"/>
  </si>
  <si>
    <t>本院卷第128頁第1張</t>
    <phoneticPr fontId="1" type="noConversion"/>
  </si>
  <si>
    <t>本院卷第128頁第2張</t>
    <phoneticPr fontId="1" type="noConversion"/>
  </si>
  <si>
    <t>本院卷第128頁第3張</t>
    <phoneticPr fontId="1" type="noConversion"/>
  </si>
  <si>
    <t>本院卷第129頁第1張</t>
    <phoneticPr fontId="1" type="noConversion"/>
  </si>
  <si>
    <t>本院卷第129頁第2張</t>
    <phoneticPr fontId="1" type="noConversion"/>
  </si>
  <si>
    <t>本院卷第129頁第3張</t>
    <phoneticPr fontId="1" type="noConversion"/>
  </si>
  <si>
    <t>本院卷第130頁第1張</t>
    <phoneticPr fontId="1" type="noConversion"/>
  </si>
  <si>
    <t>本院卷第130頁第2張</t>
    <phoneticPr fontId="1" type="noConversion"/>
  </si>
  <si>
    <t>本院卷第130頁第3張</t>
    <phoneticPr fontId="1" type="noConversion"/>
  </si>
  <si>
    <t>本院卷第131頁第1張</t>
    <phoneticPr fontId="1" type="noConversion"/>
  </si>
  <si>
    <t>本院卷第131頁第2張</t>
    <phoneticPr fontId="1" type="noConversion"/>
  </si>
  <si>
    <t>本院卷第131頁第3張</t>
    <phoneticPr fontId="1" type="noConversion"/>
  </si>
  <si>
    <t>本院卷第132頁第1張</t>
    <phoneticPr fontId="1" type="noConversion"/>
  </si>
  <si>
    <t>本院卷第132頁第2張</t>
    <phoneticPr fontId="1" type="noConversion"/>
  </si>
  <si>
    <t>本院卷第132頁第3張</t>
    <phoneticPr fontId="1" type="noConversion"/>
  </si>
  <si>
    <t>本院卷第133頁第1張</t>
    <phoneticPr fontId="1" type="noConversion"/>
  </si>
  <si>
    <t>本院卷第133頁第2張</t>
    <phoneticPr fontId="1" type="noConversion"/>
  </si>
  <si>
    <t>本院卷第133頁第3張</t>
    <phoneticPr fontId="1" type="noConversion"/>
  </si>
  <si>
    <t>本院卷第134頁第1張</t>
    <phoneticPr fontId="1" type="noConversion"/>
  </si>
  <si>
    <t>本院卷第134頁第2張</t>
    <phoneticPr fontId="1" type="noConversion"/>
  </si>
  <si>
    <t>本院卷第134頁第3張</t>
    <phoneticPr fontId="1" type="noConversion"/>
  </si>
  <si>
    <t>本院卷第135頁第2張</t>
    <phoneticPr fontId="1" type="noConversion"/>
  </si>
  <si>
    <t>本院卷第135頁第3張</t>
    <phoneticPr fontId="1" type="noConversion"/>
  </si>
  <si>
    <t>本院卷第136頁第1張</t>
    <phoneticPr fontId="1" type="noConversion"/>
  </si>
  <si>
    <t>本院卷第136頁第2張</t>
    <phoneticPr fontId="1" type="noConversion"/>
  </si>
  <si>
    <t>本院卷第136頁第3張</t>
    <phoneticPr fontId="1" type="noConversion"/>
  </si>
  <si>
    <t>本院卷第137頁第1張</t>
    <phoneticPr fontId="1" type="noConversion"/>
  </si>
  <si>
    <t>本院卷第137頁第2張</t>
    <phoneticPr fontId="1" type="noConversion"/>
  </si>
  <si>
    <t>本院卷第137頁第3張</t>
    <phoneticPr fontId="1" type="noConversion"/>
  </si>
  <si>
    <t>本院卷第138頁第1張</t>
    <phoneticPr fontId="1" type="noConversion"/>
  </si>
  <si>
    <t>本院卷第138頁第2張</t>
    <phoneticPr fontId="1" type="noConversion"/>
  </si>
  <si>
    <t>本院卷第138頁第3張</t>
    <phoneticPr fontId="1" type="noConversion"/>
  </si>
  <si>
    <t>本院卷第139頁第1張</t>
    <phoneticPr fontId="1" type="noConversion"/>
  </si>
  <si>
    <t>本院卷第139頁第2張</t>
    <phoneticPr fontId="1" type="noConversion"/>
  </si>
  <si>
    <t>本院卷第139頁第3張</t>
    <phoneticPr fontId="1" type="noConversion"/>
  </si>
  <si>
    <t>本院卷第140頁第1張</t>
    <phoneticPr fontId="1" type="noConversion"/>
  </si>
  <si>
    <t>本院卷第140頁第2張</t>
    <phoneticPr fontId="1" type="noConversion"/>
  </si>
  <si>
    <t>本院卷第140頁第3張</t>
    <phoneticPr fontId="1" type="noConversion"/>
  </si>
  <si>
    <t>本院卷第141頁第1張</t>
    <phoneticPr fontId="1" type="noConversion"/>
  </si>
  <si>
    <t>本院卷第141頁第2張</t>
    <phoneticPr fontId="1" type="noConversion"/>
  </si>
  <si>
    <t>本院卷第141頁第3張</t>
    <phoneticPr fontId="1" type="noConversion"/>
  </si>
  <si>
    <t>本院卷第142頁第1張</t>
    <phoneticPr fontId="1" type="noConversion"/>
  </si>
  <si>
    <t>本院卷第142頁第2張</t>
    <phoneticPr fontId="1" type="noConversion"/>
  </si>
  <si>
    <t>本院卷第142頁第3張</t>
    <phoneticPr fontId="1" type="noConversion"/>
  </si>
  <si>
    <t>本院卷第143頁第1張</t>
    <phoneticPr fontId="1" type="noConversion"/>
  </si>
  <si>
    <t>本院卷第143頁第2張</t>
    <phoneticPr fontId="1" type="noConversion"/>
  </si>
  <si>
    <t>本院卷第143頁第3張</t>
    <phoneticPr fontId="1" type="noConversion"/>
  </si>
  <si>
    <t>本院卷第144頁第1張</t>
    <phoneticPr fontId="1" type="noConversion"/>
  </si>
  <si>
    <t>本院卷第144頁第2張</t>
    <phoneticPr fontId="1" type="noConversion"/>
  </si>
  <si>
    <t>本院卷第144頁第3張</t>
    <phoneticPr fontId="1" type="noConversion"/>
  </si>
  <si>
    <t>本院卷第145頁第1張</t>
    <phoneticPr fontId="1" type="noConversion"/>
  </si>
  <si>
    <t>本院卷第145頁第2張</t>
    <phoneticPr fontId="1" type="noConversion"/>
  </si>
  <si>
    <t>本院卷第145頁第3張</t>
    <phoneticPr fontId="1" type="noConversion"/>
  </si>
  <si>
    <t>本院卷第146頁第1張</t>
    <phoneticPr fontId="1" type="noConversion"/>
  </si>
  <si>
    <t>本院卷第146頁第2張</t>
    <phoneticPr fontId="1" type="noConversion"/>
  </si>
  <si>
    <t>本院卷第146頁第3張</t>
    <phoneticPr fontId="1" type="noConversion"/>
  </si>
  <si>
    <t>本院卷第147頁第1張</t>
    <phoneticPr fontId="1" type="noConversion"/>
  </si>
  <si>
    <t>本院卷第147頁第2張</t>
    <phoneticPr fontId="1" type="noConversion"/>
  </si>
  <si>
    <t>本院卷第147頁第3張</t>
    <phoneticPr fontId="1" type="noConversion"/>
  </si>
  <si>
    <t>本院卷第42頁</t>
    <phoneticPr fontId="1" type="noConversion"/>
  </si>
  <si>
    <t>本院卷第52頁</t>
    <phoneticPr fontId="1" type="noConversion"/>
  </si>
  <si>
    <t>本院卷第53頁第1張</t>
    <phoneticPr fontId="1" type="noConversion"/>
  </si>
  <si>
    <t>本院卷第53頁第2張</t>
    <phoneticPr fontId="1" type="noConversion"/>
  </si>
  <si>
    <t>本院卷第54頁第1張</t>
    <phoneticPr fontId="1" type="noConversion"/>
  </si>
  <si>
    <t>本院卷第159頁</t>
    <phoneticPr fontId="1" type="noConversion"/>
  </si>
  <si>
    <t>105.9.20</t>
    <phoneticPr fontId="1" type="noConversion"/>
  </si>
  <si>
    <t>105.9.21</t>
    <phoneticPr fontId="1" type="noConversion"/>
  </si>
  <si>
    <t>105.10.3</t>
    <phoneticPr fontId="1" type="noConversion"/>
  </si>
  <si>
    <t>105.9.9-105.11.3</t>
    <phoneticPr fontId="1" type="noConversion"/>
  </si>
  <si>
    <t>本院卷第151頁第1張</t>
    <phoneticPr fontId="1" type="noConversion"/>
  </si>
  <si>
    <t>本院卷第151頁第2張</t>
    <phoneticPr fontId="1" type="noConversion"/>
  </si>
  <si>
    <t>本院卷第151頁第3張</t>
    <phoneticPr fontId="1" type="noConversion"/>
  </si>
  <si>
    <t>本院卷第151頁第4張</t>
    <phoneticPr fontId="1" type="noConversion"/>
  </si>
  <si>
    <t>本院卷第152頁第1張</t>
    <phoneticPr fontId="1" type="noConversion"/>
  </si>
  <si>
    <t>本院卷第152頁第2張</t>
    <phoneticPr fontId="1" type="noConversion"/>
  </si>
  <si>
    <t>本院卷第152頁第3張</t>
    <phoneticPr fontId="1" type="noConversion"/>
  </si>
  <si>
    <t>本院卷第152頁第4張</t>
    <phoneticPr fontId="1" type="noConversion"/>
  </si>
  <si>
    <t>本院卷第153頁第1張</t>
    <phoneticPr fontId="1" type="noConversion"/>
  </si>
  <si>
    <t>本院卷第153頁第2張</t>
    <phoneticPr fontId="1" type="noConversion"/>
  </si>
  <si>
    <t>本院卷第153頁第3張</t>
    <phoneticPr fontId="1" type="noConversion"/>
  </si>
  <si>
    <t>本院卷第153頁第4張</t>
    <phoneticPr fontId="1" type="noConversion"/>
  </si>
  <si>
    <t>本院卷第154頁第1張</t>
    <phoneticPr fontId="1" type="noConversion"/>
  </si>
  <si>
    <t>本院卷第154頁第2張</t>
    <phoneticPr fontId="1" type="noConversion"/>
  </si>
  <si>
    <t>本院卷第154頁第3張</t>
    <phoneticPr fontId="1" type="noConversion"/>
  </si>
  <si>
    <t>本院卷第154頁第4張</t>
    <phoneticPr fontId="1" type="noConversion"/>
  </si>
  <si>
    <t>本院卷第155頁第1張</t>
    <phoneticPr fontId="1" type="noConversion"/>
  </si>
  <si>
    <t>本院卷第155頁第2張</t>
    <phoneticPr fontId="1" type="noConversion"/>
  </si>
  <si>
    <t>本院卷第155頁第3張</t>
    <phoneticPr fontId="1" type="noConversion"/>
  </si>
  <si>
    <t>本院卷第155頁第4張</t>
    <phoneticPr fontId="1" type="noConversion"/>
  </si>
  <si>
    <t>本院卷第156頁第1張</t>
    <phoneticPr fontId="1" type="noConversion"/>
  </si>
  <si>
    <t>本院卷第156頁第2張</t>
    <phoneticPr fontId="1" type="noConversion"/>
  </si>
  <si>
    <t>本院卷第156頁第3張</t>
    <phoneticPr fontId="1" type="noConversion"/>
  </si>
  <si>
    <t>本院卷第156頁第4張</t>
    <phoneticPr fontId="1" type="noConversion"/>
  </si>
  <si>
    <t>本院卷第157頁</t>
    <phoneticPr fontId="1" type="noConversion"/>
  </si>
  <si>
    <t>本院卷第158頁</t>
    <phoneticPr fontId="1" type="noConversion"/>
  </si>
  <si>
    <t>104.2.2</t>
    <phoneticPr fontId="1" type="noConversion"/>
  </si>
  <si>
    <t>104.2.11</t>
    <phoneticPr fontId="1" type="noConversion"/>
  </si>
  <si>
    <t>105.4.21</t>
    <phoneticPr fontId="1" type="noConversion"/>
  </si>
  <si>
    <t>105.3.31</t>
    <phoneticPr fontId="1" type="noConversion"/>
  </si>
  <si>
    <t>本院卷第161頁第1張</t>
    <phoneticPr fontId="1" type="noConversion"/>
  </si>
  <si>
    <t>本院卷第161頁第2張</t>
    <phoneticPr fontId="1" type="noConversion"/>
  </si>
  <si>
    <t>本院卷第162頁第1張</t>
    <phoneticPr fontId="1" type="noConversion"/>
  </si>
  <si>
    <t>本院卷第162頁第2張</t>
    <phoneticPr fontId="1" type="noConversion"/>
  </si>
  <si>
    <t>本院卷第163頁第1張</t>
    <phoneticPr fontId="1" type="noConversion"/>
  </si>
  <si>
    <t>本院卷第163頁第2張</t>
    <phoneticPr fontId="1" type="noConversion"/>
  </si>
  <si>
    <t>本院卷第164頁第1張</t>
    <phoneticPr fontId="1" type="noConversion"/>
  </si>
  <si>
    <t>本院卷第164頁第2張</t>
    <phoneticPr fontId="1" type="noConversion"/>
  </si>
  <si>
    <t>本院卷第165頁</t>
    <phoneticPr fontId="1" type="noConversion"/>
  </si>
  <si>
    <t>104.6.3</t>
    <phoneticPr fontId="1" type="noConversion"/>
  </si>
  <si>
    <t>術後動態膝關節護具</t>
    <phoneticPr fontId="1" type="noConversion"/>
  </si>
  <si>
    <t>腋下杖</t>
    <phoneticPr fontId="1" type="noConversion"/>
  </si>
  <si>
    <t>本院卷第169頁第1張</t>
    <phoneticPr fontId="1" type="noConversion"/>
  </si>
  <si>
    <t>本院卷第169頁第2張</t>
    <phoneticPr fontId="1" type="noConversion"/>
  </si>
  <si>
    <t>楔形鞋</t>
    <phoneticPr fontId="1" type="noConversion"/>
  </si>
  <si>
    <t>醫療用品</t>
    <phoneticPr fontId="1" type="noConversion"/>
  </si>
  <si>
    <r>
      <t>UC-</t>
    </r>
    <r>
      <rPr>
        <sz val="12"/>
        <color theme="1"/>
        <rFont val="微軟正黑體"/>
        <family val="2"/>
        <charset val="136"/>
      </rPr>
      <t>Ⅱ</t>
    </r>
    <r>
      <rPr>
        <sz val="12"/>
        <color theme="1"/>
        <rFont val="新細明體"/>
        <family val="1"/>
        <charset val="136"/>
      </rPr>
      <t>60cap/box</t>
    </r>
    <phoneticPr fontId="1" type="noConversion"/>
  </si>
  <si>
    <t>固關錠</t>
    <phoneticPr fontId="1" type="noConversion"/>
  </si>
  <si>
    <t>中貼片-M</t>
    <phoneticPr fontId="1" type="noConversion"/>
  </si>
  <si>
    <t>藥品</t>
    <phoneticPr fontId="1" type="noConversion"/>
  </si>
  <si>
    <t>紙膠、消炎藥、OK繃、OK BONE軟膠囊</t>
    <phoneticPr fontId="1" type="noConversion"/>
  </si>
  <si>
    <t>104.6.17</t>
    <phoneticPr fontId="1" type="noConversion"/>
  </si>
  <si>
    <t>104.6.24</t>
    <phoneticPr fontId="1" type="noConversion"/>
  </si>
  <si>
    <t>104.12.29</t>
    <phoneticPr fontId="1" type="noConversion"/>
  </si>
  <si>
    <t>105.8.1</t>
    <phoneticPr fontId="1" type="noConversion"/>
  </si>
  <si>
    <t>105.11.22</t>
    <phoneticPr fontId="1" type="noConversion"/>
  </si>
  <si>
    <t>本院卷第169頁第3張</t>
    <phoneticPr fontId="1" type="noConversion"/>
  </si>
  <si>
    <t>本院卷第170頁第1張</t>
    <phoneticPr fontId="1" type="noConversion"/>
  </si>
  <si>
    <t>本院卷第170頁第2張</t>
    <phoneticPr fontId="1" type="noConversion"/>
  </si>
  <si>
    <t>本院卷第170頁第3張</t>
    <phoneticPr fontId="1" type="noConversion"/>
  </si>
  <si>
    <t>本院卷第171頁第1張</t>
    <phoneticPr fontId="1" type="noConversion"/>
  </si>
  <si>
    <t>本院卷第171頁第2張</t>
    <phoneticPr fontId="1" type="noConversion"/>
  </si>
  <si>
    <t>本院卷第171頁第3張</t>
    <phoneticPr fontId="1" type="noConversion"/>
  </si>
  <si>
    <t>本院卷第172頁第1張</t>
    <phoneticPr fontId="1" type="noConversion"/>
  </si>
  <si>
    <t>本院卷第172頁第2張</t>
    <phoneticPr fontId="1" type="noConversion"/>
  </si>
  <si>
    <t>本院卷第58頁</t>
    <phoneticPr fontId="1" type="noConversion"/>
  </si>
  <si>
    <t>104.1.19-105.11.15</t>
    <phoneticPr fontId="1" type="noConversion"/>
  </si>
  <si>
    <t>本院卷第182頁第1張</t>
    <phoneticPr fontId="1" type="noConversion"/>
  </si>
  <si>
    <t>本院卷第182頁第2張</t>
    <phoneticPr fontId="1" type="noConversion"/>
  </si>
  <si>
    <t>本院卷第182頁第3張</t>
    <phoneticPr fontId="1" type="noConversion"/>
  </si>
  <si>
    <t>104.3.6-104.4.14</t>
    <phoneticPr fontId="1" type="noConversion"/>
  </si>
  <si>
    <t>往返台安醫院4次</t>
    <phoneticPr fontId="1" type="noConversion"/>
  </si>
  <si>
    <t>往返雙和醫院11次，每次700元</t>
    <phoneticPr fontId="1" type="noConversion"/>
  </si>
  <si>
    <t>104.5.22-105.3.9</t>
    <phoneticPr fontId="1" type="noConversion"/>
  </si>
  <si>
    <t>往返北新中醫診所108次，每次340元</t>
    <phoneticPr fontId="1" type="noConversion"/>
  </si>
  <si>
    <t>往返禪中醫診所25次，每次400元</t>
    <phoneticPr fontId="1" type="noConversion"/>
  </si>
  <si>
    <t>往返耕莘醫院6次，每次420元</t>
    <phoneticPr fontId="1" type="noConversion"/>
  </si>
  <si>
    <t>往返富新骨科診所107次，每次400元</t>
    <phoneticPr fontId="1" type="noConversion"/>
  </si>
  <si>
    <t>104.1.23-105.11.4</t>
    <phoneticPr fontId="1" type="noConversion"/>
  </si>
  <si>
    <t>104.2.16-105.11.9</t>
    <phoneticPr fontId="1" type="noConversion"/>
  </si>
  <si>
    <t>104.2.2-105.10.19</t>
    <phoneticPr fontId="1" type="noConversion"/>
  </si>
  <si>
    <t>本院卷第183頁第1張</t>
    <phoneticPr fontId="1" type="noConversion"/>
  </si>
  <si>
    <t>本院卷第183頁第2張</t>
    <phoneticPr fontId="1" type="noConversion"/>
  </si>
  <si>
    <t>本院卷第183頁第3張</t>
    <phoneticPr fontId="1" type="noConversion"/>
  </si>
  <si>
    <t>本院卷第184頁</t>
    <phoneticPr fontId="1" type="noConversion"/>
  </si>
  <si>
    <t>本院卷第55頁</t>
    <phoneticPr fontId="1" type="noConversion"/>
  </si>
  <si>
    <t>本院卷第54頁</t>
    <phoneticPr fontId="1" type="noConversion"/>
  </si>
  <si>
    <t>104.3.8-104.3.10</t>
    <phoneticPr fontId="1" type="noConversion"/>
  </si>
  <si>
    <t>104.6.1-104.6.4</t>
    <phoneticPr fontId="1" type="noConversion"/>
  </si>
  <si>
    <t>104.6.5-104.7.4</t>
    <phoneticPr fontId="1" type="noConversion"/>
  </si>
  <si>
    <t>104.7.5-104.8.4</t>
    <phoneticPr fontId="1" type="noConversion"/>
  </si>
  <si>
    <t>104.5.8-104.5.12</t>
    <phoneticPr fontId="1" type="noConversion"/>
  </si>
  <si>
    <t>104.5.13-104.7.12</t>
    <phoneticPr fontId="1" type="noConversion"/>
  </si>
  <si>
    <t>104.11.12-105.2.11</t>
    <phoneticPr fontId="1" type="noConversion"/>
  </si>
  <si>
    <t>105.4.29-105.7.28</t>
    <phoneticPr fontId="1" type="noConversion"/>
  </si>
  <si>
    <t>105.11.16-105.11.29</t>
    <phoneticPr fontId="1" type="noConversion"/>
  </si>
  <si>
    <t>105.12.5-105.12.6</t>
    <phoneticPr fontId="1" type="noConversion"/>
  </si>
  <si>
    <t>105.12.7-106.1.3</t>
    <phoneticPr fontId="1" type="noConversion"/>
  </si>
  <si>
    <t>本院卷第56頁</t>
    <phoneticPr fontId="1" type="noConversion"/>
  </si>
  <si>
    <t>本院卷第82頁第2張</t>
    <phoneticPr fontId="1" type="noConversion"/>
  </si>
  <si>
    <t>本院卷第83頁第1張</t>
    <phoneticPr fontId="1" type="noConversion"/>
  </si>
  <si>
    <t>本院卷第84頁第2張</t>
    <phoneticPr fontId="1" type="noConversion"/>
  </si>
  <si>
    <t>本院卷第45頁</t>
    <phoneticPr fontId="1" type="noConversion"/>
  </si>
  <si>
    <t>104.1.16-104.6.30</t>
    <phoneticPr fontId="1" type="noConversion"/>
  </si>
  <si>
    <t>本院卷第173頁、卷第60頁</t>
    <phoneticPr fontId="1" type="noConversion"/>
  </si>
  <si>
    <t>106.1.3-108.9.20</t>
    <phoneticPr fontId="1" type="noConversion"/>
  </si>
  <si>
    <t>本院卷第173頁</t>
    <phoneticPr fontId="1" type="noConversion"/>
  </si>
  <si>
    <t>以103年每月平均薪資91,219元，乘以2又260/365年，再乘以霍夫曼係數</t>
    <phoneticPr fontId="1" type="noConversion"/>
  </si>
  <si>
    <t>以103年每月平均薪資91,219元，乘以1又187/365年</t>
    <phoneticPr fontId="1" type="noConversion"/>
  </si>
  <si>
    <t>以103年與104年每月平均薪資差額26,653元，乘以6個月</t>
    <phoneticPr fontId="1" type="noConversion"/>
  </si>
  <si>
    <t>本院卷第173頁、第174頁</t>
    <phoneticPr fontId="1" type="noConversion"/>
  </si>
  <si>
    <t>醫療費用總計</t>
  </si>
  <si>
    <t>慈濟醫院醫療費用</t>
    <phoneticPr fontId="1" type="noConversion"/>
  </si>
  <si>
    <t>本院卷第53頁、第56頁、第82頁至第84頁</t>
    <phoneticPr fontId="1" type="noConversion"/>
  </si>
  <si>
    <t>期間</t>
    <phoneticPr fontId="1" type="noConversion"/>
  </si>
  <si>
    <t>原因項目</t>
    <phoneticPr fontId="1" type="noConversion"/>
  </si>
  <si>
    <t>台安醫院醫療費用</t>
    <phoneticPr fontId="1" type="noConversion"/>
  </si>
  <si>
    <t>雙和醫院醫療費用</t>
    <phoneticPr fontId="1" type="noConversion"/>
  </si>
  <si>
    <t>北新中醫診所醫療費用</t>
    <phoneticPr fontId="1" type="noConversion"/>
  </si>
  <si>
    <t>富新骨科診所醫療費用</t>
    <phoneticPr fontId="1" type="noConversion"/>
  </si>
  <si>
    <t>禪中醫診所醫療費用</t>
    <phoneticPr fontId="1" type="noConversion"/>
  </si>
  <si>
    <t>耕莘醫院醫療費用</t>
    <phoneticPr fontId="1" type="noConversion"/>
  </si>
  <si>
    <t>看護費用總計</t>
    <phoneticPr fontId="1" type="noConversion"/>
  </si>
  <si>
    <t>交通費用總計</t>
    <phoneticPr fontId="1" type="noConversion"/>
  </si>
  <si>
    <t>薪資減少總計</t>
    <phoneticPr fontId="1" type="noConversion"/>
  </si>
  <si>
    <t>不爭執</t>
    <phoneticPr fontId="1" type="noConversion"/>
  </si>
  <si>
    <t>證書費非必要</t>
    <phoneticPr fontId="1" type="noConversion"/>
  </si>
  <si>
    <t>非刑事判決所認傷勢，且距車禍已久，與系爭事故無關</t>
    <phoneticPr fontId="1" type="noConversion"/>
  </si>
  <si>
    <t>證書費非必要，不爭執2657</t>
    <phoneticPr fontId="1" type="noConversion"/>
  </si>
  <si>
    <t>證書費非必要，不爭執101</t>
    <phoneticPr fontId="1" type="noConversion"/>
  </si>
  <si>
    <t>104.2.5</t>
    <phoneticPr fontId="1" type="noConversion"/>
  </si>
  <si>
    <t>104.5.12</t>
    <phoneticPr fontId="1" type="noConversion"/>
  </si>
  <si>
    <t>證書費非必要，不爭執295</t>
    <phoneticPr fontId="1" type="noConversion"/>
  </si>
  <si>
    <t>本院認定</t>
    <phoneticPr fontId="1" type="noConversion"/>
  </si>
  <si>
    <r>
      <t>證書費非必要，依序不爭執120</t>
    </r>
    <r>
      <rPr>
        <sz val="12"/>
        <color theme="1"/>
        <rFont val="新細明體"/>
        <family val="1"/>
        <charset val="136"/>
      </rPr>
      <t>、</t>
    </r>
    <r>
      <rPr>
        <sz val="12"/>
        <color theme="1"/>
        <rFont val="新細明體"/>
        <family val="2"/>
        <charset val="136"/>
      </rPr>
      <t>120</t>
    </r>
    <phoneticPr fontId="1" type="noConversion"/>
  </si>
  <si>
    <t>證書費非必要，不爭執173</t>
    <phoneticPr fontId="1" type="noConversion"/>
  </si>
  <si>
    <t>證書費非必要，不爭執216</t>
    <phoneticPr fontId="1" type="noConversion"/>
  </si>
  <si>
    <t>診斷書未記載需24小時看護</t>
    <phoneticPr fontId="1" type="noConversion"/>
  </si>
  <si>
    <t>不爭執</t>
    <phoneticPr fontId="1" type="noConversion"/>
  </si>
  <si>
    <t>項目不明且無必要</t>
    <phoneticPr fontId="1" type="noConversion"/>
  </si>
  <si>
    <t>與編號2-8重複</t>
    <phoneticPr fontId="1" type="noConversion"/>
  </si>
  <si>
    <t>原告請求減少之薪資收入，非請求勞動能力減損，且其是否已達全然無法工作而被迫需提前退休及原任職單位有無如數給付工資補償，均有疑義</t>
    <phoneticPr fontId="1" type="noConversion"/>
  </si>
  <si>
    <t>增加生活費用總計</t>
    <phoneticPr fontId="1" type="noConversion"/>
  </si>
  <si>
    <r>
      <t>5</t>
    </r>
    <r>
      <rPr>
        <sz val="12"/>
        <color theme="1"/>
        <rFont val="新細明體"/>
        <family val="1"/>
        <charset val="136"/>
      </rPr>
      <t>︵薪資減少︶</t>
    </r>
    <phoneticPr fontId="1" type="noConversion"/>
  </si>
  <si>
    <r>
      <t>證書費</t>
    </r>
    <r>
      <rPr>
        <sz val="12"/>
        <color theme="1"/>
        <rFont val="標楷體"/>
        <family val="4"/>
        <charset val="136"/>
      </rPr>
      <t>、</t>
    </r>
    <r>
      <rPr>
        <sz val="12"/>
        <color theme="1"/>
        <rFont val="新細明體"/>
        <family val="1"/>
        <charset val="136"/>
      </rPr>
      <t>差額病房費均</t>
    </r>
    <r>
      <rPr>
        <sz val="12"/>
        <color theme="1"/>
        <rFont val="新細明體"/>
        <family val="2"/>
        <charset val="136"/>
        <scheme val="minor"/>
      </rPr>
      <t>非必要</t>
    </r>
    <r>
      <rPr>
        <sz val="12"/>
        <color theme="1"/>
        <rFont val="新細明體"/>
        <family val="1"/>
        <charset val="136"/>
      </rPr>
      <t>，不爭執</t>
    </r>
    <r>
      <rPr>
        <sz val="12"/>
        <color theme="1"/>
        <rFont val="新細明體"/>
        <family val="2"/>
        <charset val="136"/>
        <scheme val="minor"/>
      </rPr>
      <t>17,983</t>
    </r>
    <phoneticPr fontId="1" type="noConversion"/>
  </si>
  <si>
    <t>證書費、差額病房費均非必要，不爭執113,042</t>
    <phoneticPr fontId="1" type="noConversion"/>
  </si>
  <si>
    <r>
      <t>證書費非必要，依序不爭執49,086</t>
    </r>
    <r>
      <rPr>
        <sz val="12"/>
        <color theme="1"/>
        <rFont val="新細明體"/>
        <family val="1"/>
        <charset val="136"/>
      </rPr>
      <t>、</t>
    </r>
    <r>
      <rPr>
        <sz val="12"/>
        <color theme="1"/>
        <rFont val="新細明體"/>
        <family val="2"/>
        <charset val="136"/>
      </rPr>
      <t>208</t>
    </r>
    <phoneticPr fontId="1" type="noConversion"/>
  </si>
  <si>
    <t>證書費非必要，不爭執4,400</t>
    <phoneticPr fontId="1" type="noConversion"/>
  </si>
  <si>
    <t>其中5次為原告診治其右耳聽力受影響之門診交通費，應扣除計2,500元，不爭執16,000</t>
    <phoneticPr fontId="1" type="noConversion"/>
  </si>
  <si>
    <t>依台安醫院104.3.19診斷證明書，住院3日，每日以2,000元計</t>
    <phoneticPr fontId="1" type="noConversion"/>
  </si>
  <si>
    <t>依雙和醫院104.6.12診斷證明書，住院4日，出院後術後專人照顧1個月，宜休養1個月，各30 日，每日以2,000元計</t>
    <phoneticPr fontId="1" type="noConversion"/>
  </si>
  <si>
    <t>依慈濟醫院104.5.12診斷證明書，住院5日，出院後宜休養2個月，計60 日，每日均以2,000元計</t>
    <phoneticPr fontId="1" type="noConversion"/>
  </si>
  <si>
    <t>依慈濟醫院104.11.11診斷證明書，住院4日，出院後宜休養復健3個月，計90 日，每日以2,000元計</t>
    <phoneticPr fontId="1" type="noConversion"/>
  </si>
  <si>
    <t>依慈濟醫院105.11.15診斷證明書，住院5日，出院後宜休養2週，需拐杖使用，計14 日，每日均以2,000元計</t>
    <phoneticPr fontId="1" type="noConversion"/>
  </si>
  <si>
    <t>依慈濟醫院105.4.29診斷證明書，宜休養3個月，計90 日，每日均以2,000元計</t>
    <phoneticPr fontId="1" type="noConversion"/>
  </si>
  <si>
    <r>
      <t>自費藥費非必要，依序不爭執3,610</t>
    </r>
    <r>
      <rPr>
        <sz val="12"/>
        <color theme="1"/>
        <rFont val="新細明體"/>
        <family val="1"/>
        <charset val="136"/>
      </rPr>
      <t>、</t>
    </r>
    <r>
      <rPr>
        <sz val="12"/>
        <color theme="1"/>
        <rFont val="新細明體"/>
        <family val="2"/>
        <charset val="136"/>
        <scheme val="minor"/>
      </rPr>
      <t>8,270</t>
    </r>
    <phoneticPr fontId="1" type="noConversion"/>
  </si>
  <si>
    <t>1︵醫療費用︶</t>
  </si>
  <si>
    <t>不爭執</t>
    <phoneticPr fontId="1" type="noConversion"/>
  </si>
  <si>
    <r>
      <t>本院卷第55頁、第96頁</t>
    </r>
    <r>
      <rPr>
        <sz val="12"/>
        <color theme="1"/>
        <rFont val="新細明體"/>
        <family val="1"/>
        <charset val="136"/>
      </rPr>
      <t>、卷</t>
    </r>
    <r>
      <rPr>
        <sz val="12"/>
        <color theme="1"/>
        <rFont val="新細明體"/>
        <family val="2"/>
        <charset val="136"/>
        <scheme val="minor"/>
      </rPr>
      <t>第45頁、第46頁</t>
    </r>
    <phoneticPr fontId="1" type="noConversion"/>
  </si>
  <si>
    <t>依雙和醫院105.12.8診斷證明書，住院2日，出院後宜休養4週，計28 日，每日均以2,000元計</t>
    <phoneticPr fontId="1" type="noConversion"/>
  </si>
  <si>
    <t>距車禍已近二年，與系爭事故無關</t>
    <phoneticPr fontId="1" type="noConversion"/>
  </si>
  <si>
    <t>鞋墊、鞋</t>
    <phoneticPr fontId="1" type="noConversion"/>
  </si>
  <si>
    <r>
      <t>IH活動式復健鞋</t>
    </r>
    <r>
      <rPr>
        <sz val="12"/>
        <color theme="1"/>
        <rFont val="標楷體"/>
        <family val="4"/>
        <charset val="136"/>
      </rPr>
      <t>、</t>
    </r>
    <r>
      <rPr>
        <sz val="12"/>
        <color theme="1"/>
        <rFont val="新細明體"/>
        <family val="1"/>
        <charset val="136"/>
      </rPr>
      <t>EVA墊子</t>
    </r>
    <phoneticPr fontId="1" type="noConversion"/>
  </si>
  <si>
    <t>往返慈濟醫院37次，每次500元</t>
    <phoneticPr fontId="1" type="noConversion"/>
  </si>
  <si>
    <r>
      <t>2</t>
    </r>
    <r>
      <rPr>
        <sz val="12"/>
        <color theme="1"/>
        <rFont val="新細明體"/>
        <family val="1"/>
        <charset val="136"/>
      </rPr>
      <t>︵看護費用︶</t>
    </r>
    <phoneticPr fontId="1" type="noConversion"/>
  </si>
  <si>
    <t>3︵增加生活費用︶</t>
    <phoneticPr fontId="1" type="noConversion"/>
  </si>
  <si>
    <r>
      <t>4</t>
    </r>
    <r>
      <rPr>
        <sz val="12"/>
        <color theme="1"/>
        <rFont val="新細明體"/>
        <family val="1"/>
        <charset val="136"/>
      </rPr>
      <t>︵</t>
    </r>
    <r>
      <rPr>
        <sz val="12"/>
        <color theme="1"/>
        <rFont val="新細明體"/>
        <family val="2"/>
        <charset val="136"/>
        <scheme val="minor"/>
      </rPr>
      <t>交通費用</t>
    </r>
    <r>
      <rPr>
        <sz val="12"/>
        <color theme="1"/>
        <rFont val="新細明體"/>
        <family val="1"/>
        <charset val="136"/>
      </rPr>
      <t>︶</t>
    </r>
    <phoneticPr fontId="1" type="noConversion"/>
  </si>
  <si>
    <t>104.7.1-106.1.3</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</si>
</sst>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6" x14ac:knownFonts="1">
    <font>
      <sz val="12"/>
      <color theme="1"/>
      <name val="新細明體"/>
      <family val="2"/>
      <charset val="136"/>
      <scheme val="minor"/>
    </font>
    <font>
      <sz val="9"/>
      <name val="新細明體"/>
      <family val="2"/>
      <charset val="136"/>
      <scheme val="minor"/>
    </font>
    <font>
      <sz val="12"/>
      <color theme="1"/>
      <name val="標楷體"/>
      <family val="4"/>
      <charset val="136"/>
    </font>
    <font>
      <sz val="12"/>
      <color theme="1"/>
      <name val="新細明體"/>
      <family val="1"/>
      <charset val="136"/>
    </font>
    <font>
      <sz val="12"/>
      <color theme="1"/>
      <name val="微軟正黑體"/>
      <family val="2"/>
      <charset val="136"/>
    </font>
    <font>
      <sz val="12"/>
      <color theme="1"/>
      <name val="新細明體"/>
      <family val="2"/>
      <charset val="136"/>
    </font>
  </fonts>
  <fills count="2">
    <fill>
      <patternFill patternType="none"/>
    </fill>
    <fill>
      <patternFill patternType="gray125"/>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top style="thin">
        <color auto="1"/>
      </top>
      <bottom/>
      <diagonal/>
    </border>
    <border>
      <left style="thin">
        <color auto="1"/>
      </left>
      <right/>
      <top/>
      <bottom/>
      <diagonal/>
    </border>
  </borders>
  <cellStyleXfs count="1">
    <xf numFmtId="0" fontId="0" fillId="0" borderId="0">
      <alignment vertical="center"/>
    </xf>
  </cellStyleXfs>
  <cellXfs count="44">
    <xf numFmtId="0" fontId="0" fillId="0" borderId="0" xfId="0">
      <alignment vertical="center"/>
    </xf>
    <xf numFmtId="0" fontId="0" fillId="0" borderId="1" xfId="0" applyBorder="1" applyAlignment="1" applyProtection="1">
      <alignment vertical="center"/>
      <protection hidden="1"/>
    </xf>
    <xf numFmtId="0" fontId="0" fillId="0" borderId="1" xfId="0" applyBorder="1" applyProtection="1">
      <alignment vertical="center"/>
      <protection hidden="1"/>
    </xf>
    <xf numFmtId="0" fontId="0" fillId="0" borderId="1" xfId="0" applyBorder="1" applyAlignment="1" applyProtection="1">
      <alignment vertical="center"/>
      <protection hidden="1"/>
    </xf>
    <xf numFmtId="0" fontId="0" fillId="0" borderId="0" xfId="0" applyProtection="1">
      <alignment vertical="center"/>
      <protection hidden="1"/>
    </xf>
    <xf numFmtId="0" fontId="0" fillId="0" borderId="2" xfId="0" applyBorder="1" applyAlignment="1" applyProtection="1">
      <alignment horizontal="center" vertical="center" wrapText="1"/>
      <protection hidden="1"/>
    </xf>
    <xf numFmtId="0" fontId="0" fillId="0" borderId="7" xfId="0" applyBorder="1" applyAlignment="1" applyProtection="1">
      <alignment vertical="center"/>
      <protection hidden="1"/>
    </xf>
    <xf numFmtId="0" fontId="0" fillId="0" borderId="6" xfId="0" applyBorder="1" applyAlignment="1" applyProtection="1">
      <alignment vertical="center"/>
      <protection hidden="1"/>
    </xf>
    <xf numFmtId="0" fontId="0" fillId="0" borderId="5" xfId="0" applyBorder="1" applyAlignment="1" applyProtection="1">
      <alignment vertical="center" wrapText="1"/>
      <protection hidden="1"/>
    </xf>
    <xf numFmtId="176" fontId="0" fillId="0" borderId="1" xfId="0" applyNumberFormat="1" applyBorder="1" applyAlignment="1" applyProtection="1">
      <alignment vertical="center"/>
      <protection hidden="1"/>
    </xf>
    <xf numFmtId="0" fontId="0" fillId="0" borderId="0" xfId="0" applyAlignment="1" applyProtection="1">
      <alignment vertical="center"/>
      <protection hidden="1"/>
    </xf>
    <xf numFmtId="0" fontId="0" fillId="0" borderId="3" xfId="0" applyBorder="1" applyAlignment="1" applyProtection="1">
      <alignment horizontal="center" vertical="center" wrapText="1"/>
      <protection hidden="1"/>
    </xf>
    <xf numFmtId="0" fontId="0" fillId="0" borderId="5" xfId="0" applyBorder="1" applyAlignment="1" applyProtection="1">
      <alignment vertical="center"/>
      <protection hidden="1"/>
    </xf>
    <xf numFmtId="0" fontId="0" fillId="0" borderId="6" xfId="0" applyBorder="1" applyAlignment="1" applyProtection="1">
      <alignment vertical="center" wrapText="1"/>
      <protection hidden="1"/>
    </xf>
    <xf numFmtId="176" fontId="0" fillId="0" borderId="1" xfId="0" applyNumberFormat="1" applyBorder="1" applyProtection="1">
      <alignment vertical="center"/>
      <protection hidden="1"/>
    </xf>
    <xf numFmtId="176" fontId="0" fillId="0" borderId="2" xfId="0" applyNumberFormat="1" applyBorder="1" applyAlignment="1" applyProtection="1">
      <alignment vertical="center"/>
      <protection hidden="1"/>
    </xf>
    <xf numFmtId="0" fontId="0" fillId="0" borderId="3" xfId="0" applyBorder="1" applyAlignment="1" applyProtection="1">
      <alignment vertical="center"/>
      <protection hidden="1"/>
    </xf>
    <xf numFmtId="0" fontId="0" fillId="0" borderId="4" xfId="0" applyBorder="1" applyAlignment="1" applyProtection="1">
      <alignment vertical="center"/>
      <protection hidden="1"/>
    </xf>
    <xf numFmtId="0" fontId="0" fillId="0" borderId="1" xfId="0" applyBorder="1" applyAlignment="1" applyProtection="1">
      <alignment vertical="center" wrapText="1"/>
      <protection hidden="1"/>
    </xf>
    <xf numFmtId="176" fontId="0" fillId="0" borderId="1" xfId="0" applyNumberFormat="1" applyBorder="1" applyAlignment="1" applyProtection="1">
      <alignment horizontal="left" vertical="center" wrapText="1"/>
      <protection hidden="1"/>
    </xf>
    <xf numFmtId="176" fontId="0" fillId="0" borderId="1" xfId="0" applyNumberFormat="1" applyBorder="1" applyAlignment="1" applyProtection="1">
      <alignment vertical="center" wrapText="1"/>
      <protection hidden="1"/>
    </xf>
    <xf numFmtId="176" fontId="0" fillId="0" borderId="3" xfId="0" applyNumberFormat="1" applyFill="1" applyBorder="1" applyProtection="1">
      <alignment vertical="center"/>
      <protection hidden="1"/>
    </xf>
    <xf numFmtId="176" fontId="0" fillId="0" borderId="2" xfId="0" applyNumberFormat="1" applyBorder="1" applyAlignment="1" applyProtection="1">
      <alignment vertical="center" wrapText="1"/>
      <protection hidden="1"/>
    </xf>
    <xf numFmtId="0" fontId="0" fillId="0" borderId="3" xfId="0" applyBorder="1" applyAlignment="1" applyProtection="1">
      <alignment vertical="center" wrapText="1"/>
      <protection hidden="1"/>
    </xf>
    <xf numFmtId="0" fontId="0" fillId="0" borderId="4" xfId="0" applyBorder="1" applyAlignment="1" applyProtection="1">
      <alignment vertical="center" wrapText="1"/>
      <protection hidden="1"/>
    </xf>
    <xf numFmtId="0" fontId="0" fillId="0" borderId="3" xfId="0" applyFill="1" applyBorder="1" applyAlignment="1" applyProtection="1">
      <alignment vertical="center"/>
      <protection hidden="1"/>
    </xf>
    <xf numFmtId="0" fontId="0" fillId="0" borderId="9" xfId="0" applyBorder="1" applyAlignment="1" applyProtection="1">
      <alignment vertical="center"/>
      <protection hidden="1"/>
    </xf>
    <xf numFmtId="0" fontId="0" fillId="0" borderId="7" xfId="0" applyBorder="1" applyAlignment="1" applyProtection="1">
      <alignment vertical="center" wrapText="1"/>
      <protection hidden="1"/>
    </xf>
    <xf numFmtId="0" fontId="0" fillId="0" borderId="10" xfId="0" applyFill="1" applyBorder="1" applyAlignment="1" applyProtection="1">
      <alignment vertical="center"/>
      <protection hidden="1"/>
    </xf>
    <xf numFmtId="0" fontId="0" fillId="0" borderId="9" xfId="0" applyBorder="1" applyAlignment="1" applyProtection="1">
      <alignment vertical="center" wrapText="1"/>
      <protection hidden="1"/>
    </xf>
    <xf numFmtId="0" fontId="0" fillId="0" borderId="4" xfId="0" applyBorder="1" applyAlignment="1" applyProtection="1">
      <alignment horizontal="center" vertical="center" wrapText="1"/>
      <protection hidden="1"/>
    </xf>
    <xf numFmtId="0" fontId="0" fillId="0" borderId="2" xfId="0" applyBorder="1" applyAlignment="1" applyProtection="1">
      <alignment vertical="center" wrapText="1"/>
      <protection hidden="1"/>
    </xf>
    <xf numFmtId="176" fontId="0" fillId="0" borderId="5" xfId="0" applyNumberFormat="1" applyBorder="1" applyProtection="1">
      <alignment vertical="center"/>
      <protection hidden="1"/>
    </xf>
    <xf numFmtId="0" fontId="0" fillId="0" borderId="2" xfId="0" applyBorder="1" applyAlignment="1" applyProtection="1">
      <alignment vertical="center" wrapText="1"/>
      <protection hidden="1"/>
    </xf>
    <xf numFmtId="0" fontId="0" fillId="0" borderId="2" xfId="0" applyBorder="1" applyAlignment="1" applyProtection="1">
      <alignment horizontal="left" vertical="center" wrapText="1"/>
      <protection hidden="1"/>
    </xf>
    <xf numFmtId="176" fontId="0" fillId="0" borderId="6" xfId="0" applyNumberFormat="1" applyBorder="1" applyAlignment="1" applyProtection="1">
      <alignment vertical="center"/>
      <protection hidden="1"/>
    </xf>
    <xf numFmtId="0" fontId="0" fillId="0" borderId="4" xfId="0" applyBorder="1" applyAlignment="1" applyProtection="1">
      <alignment vertical="center" wrapText="1"/>
      <protection hidden="1"/>
    </xf>
    <xf numFmtId="0" fontId="0" fillId="0" borderId="3" xfId="0" applyFill="1" applyBorder="1" applyAlignment="1" applyProtection="1">
      <alignment vertical="center" wrapText="1"/>
      <protection hidden="1"/>
    </xf>
    <xf numFmtId="0" fontId="0" fillId="0" borderId="8" xfId="0" applyBorder="1" applyAlignment="1" applyProtection="1">
      <alignment vertical="center"/>
      <protection hidden="1"/>
    </xf>
    <xf numFmtId="0" fontId="0" fillId="0" borderId="5" xfId="0" applyBorder="1" applyAlignment="1" applyProtection="1">
      <alignment horizontal="center" vertical="center"/>
      <protection hidden="1"/>
    </xf>
    <xf numFmtId="0" fontId="0" fillId="0" borderId="6" xfId="0" applyBorder="1" applyAlignment="1" applyProtection="1">
      <alignment horizontal="center" vertical="center"/>
      <protection hidden="1"/>
    </xf>
    <xf numFmtId="0" fontId="0" fillId="0" borderId="6" xfId="0" applyBorder="1" applyProtection="1">
      <alignment vertical="center"/>
      <protection hidden="1"/>
    </xf>
    <xf numFmtId="176" fontId="0" fillId="0" borderId="5" xfId="0" applyNumberFormat="1" applyBorder="1" applyAlignment="1" applyProtection="1">
      <alignment vertical="center"/>
      <protection hidden="1"/>
    </xf>
    <xf numFmtId="176" fontId="0" fillId="0" borderId="1" xfId="0" applyNumberFormat="1" applyBorder="1" applyAlignment="1" applyProtection="1">
      <alignment horizontal="right" vertical="center"/>
      <protection hidden="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6"/>
  <sheetViews>
    <sheetView showGridLines="0" tabSelected="1" zoomScaleNormal="100" workbookViewId="0">
      <pane xSplit="1" ySplit="1" topLeftCell="B2" activePane="bottomRight" state="frozen"/>
      <selection pane="topRight" activeCell="B1" sqref="B1"/>
      <selection pane="bottomLeft" activeCell="A2" sqref="A2"/>
      <selection pane="bottomRight" activeCell="B2" sqref="B2"/>
    </sheetView>
  </sheetViews>
  <sheetFormatPr defaultRowHeight="17" x14ac:dyDescent="0.4"/>
  <cols>
    <col min="1" max="1" width="2.1796875" style="4" customWidth="1"/>
    <col min="2" max="2" width="4.453125" style="4" customWidth="1"/>
    <col min="3" max="3" width="9.7265625" style="4" customWidth="1"/>
    <col min="4" max="4" width="15" style="4" customWidth="1"/>
    <col min="5" max="5" width="22" style="4" customWidth="1"/>
    <col min="6" max="6" width="9.6328125" style="4" customWidth="1"/>
    <col min="7" max="7" width="14" style="4" customWidth="1"/>
    <col min="8" max="8" width="10.1796875" style="4" customWidth="1"/>
    <col min="9" max="9" width="9.36328125" style="4" customWidth="1"/>
    <col min="10" max="10" width="9.81640625" style="4" customWidth="1"/>
    <col min="11" max="12" width="9.453125" style="4" customWidth="1"/>
    <col min="13" max="16384" width="8.7265625" style="4"/>
  </cols>
  <sheetData>
    <row r="1" spans="1:8" ht="19.5" customHeight="1" x14ac:dyDescent="0.4">
      <c r="A1" s="1" t="s">
        <v>0</v>
      </c>
      <c r="B1" s="1"/>
      <c r="C1" s="2" t="s">
        <v>467</v>
      </c>
      <c r="D1" s="2" t="s">
        <v>468</v>
      </c>
      <c r="E1" s="2" t="s">
        <v>1</v>
      </c>
      <c r="F1" s="3" t="s">
        <v>4</v>
      </c>
      <c r="G1" s="3" t="s">
        <v>3</v>
      </c>
      <c r="H1" s="3" t="s">
        <v>486</v>
      </c>
    </row>
    <row r="2" spans="1:8" s="10" customFormat="1" ht="32" customHeight="1" x14ac:dyDescent="0.4">
      <c r="A2" s="5" t="s">
        <v>509</v>
      </c>
      <c r="B2" s="6" t="s">
        <v>465</v>
      </c>
      <c r="C2" s="6"/>
      <c r="D2" s="7"/>
      <c r="E2" s="8" t="s">
        <v>466</v>
      </c>
      <c r="F2" s="9">
        <f>SUM(F3:F51)</f>
        <v>174425</v>
      </c>
      <c r="G2" s="9">
        <f>SUM(F3:F5,F7:F12,17983,F14:F17,113042,F19:F20,F24,F32,F35,F37,F41,F43,2657,F46:F49,101,F51)</f>
        <v>151327</v>
      </c>
      <c r="H2" s="9">
        <f>SUM(H3:H51)</f>
        <v>152317</v>
      </c>
    </row>
    <row r="3" spans="1:8" ht="20.5" customHeight="1" x14ac:dyDescent="0.4">
      <c r="A3" s="11"/>
      <c r="B3" s="3">
        <v>-1</v>
      </c>
      <c r="C3" s="12" t="s">
        <v>5</v>
      </c>
      <c r="D3" s="13"/>
      <c r="E3" s="2" t="s">
        <v>69</v>
      </c>
      <c r="F3" s="14">
        <v>270</v>
      </c>
      <c r="G3" s="15" t="s">
        <v>478</v>
      </c>
      <c r="H3" s="14">
        <f>F3</f>
        <v>270</v>
      </c>
    </row>
    <row r="4" spans="1:8" x14ac:dyDescent="0.4">
      <c r="A4" s="11"/>
      <c r="B4" s="3">
        <v>-2</v>
      </c>
      <c r="C4" s="12" t="s">
        <v>6</v>
      </c>
      <c r="D4" s="13"/>
      <c r="E4" s="2" t="s">
        <v>70</v>
      </c>
      <c r="F4" s="14">
        <v>63</v>
      </c>
      <c r="G4" s="16"/>
      <c r="H4" s="14">
        <f t="shared" ref="H4:H69" si="0">F4</f>
        <v>63</v>
      </c>
    </row>
    <row r="5" spans="1:8" ht="19.5" customHeight="1" x14ac:dyDescent="0.4">
      <c r="A5" s="11"/>
      <c r="B5" s="3">
        <v>-3</v>
      </c>
      <c r="C5" s="12" t="s">
        <v>7</v>
      </c>
      <c r="D5" s="13"/>
      <c r="E5" s="2" t="s">
        <v>71</v>
      </c>
      <c r="F5" s="14">
        <v>45</v>
      </c>
      <c r="G5" s="17"/>
      <c r="H5" s="14">
        <f t="shared" si="0"/>
        <v>45</v>
      </c>
    </row>
    <row r="6" spans="1:8" ht="17.5" customHeight="1" x14ac:dyDescent="0.4">
      <c r="A6" s="11"/>
      <c r="B6" s="3">
        <v>-4</v>
      </c>
      <c r="C6" s="12" t="s">
        <v>483</v>
      </c>
      <c r="D6" s="13"/>
      <c r="E6" s="2" t="s">
        <v>72</v>
      </c>
      <c r="F6" s="14">
        <v>252</v>
      </c>
      <c r="G6" s="18" t="s">
        <v>479</v>
      </c>
      <c r="H6" s="14">
        <f t="shared" si="0"/>
        <v>252</v>
      </c>
    </row>
    <row r="7" spans="1:8" ht="18" customHeight="1" x14ac:dyDescent="0.4">
      <c r="A7" s="11"/>
      <c r="B7" s="3">
        <v>-5</v>
      </c>
      <c r="C7" s="12" t="s">
        <v>8</v>
      </c>
      <c r="D7" s="13"/>
      <c r="E7" s="2" t="s">
        <v>73</v>
      </c>
      <c r="F7" s="14">
        <v>45</v>
      </c>
      <c r="G7" s="15" t="s">
        <v>478</v>
      </c>
      <c r="H7" s="14">
        <f t="shared" si="0"/>
        <v>45</v>
      </c>
    </row>
    <row r="8" spans="1:8" ht="19" customHeight="1" x14ac:dyDescent="0.4">
      <c r="A8" s="11"/>
      <c r="B8" s="3">
        <v>-6</v>
      </c>
      <c r="C8" s="12" t="s">
        <v>8</v>
      </c>
      <c r="D8" s="13"/>
      <c r="E8" s="2" t="s">
        <v>74</v>
      </c>
      <c r="F8" s="14">
        <v>7605</v>
      </c>
      <c r="G8" s="16"/>
      <c r="H8" s="14">
        <f t="shared" si="0"/>
        <v>7605</v>
      </c>
    </row>
    <row r="9" spans="1:8" ht="16.5" customHeight="1" x14ac:dyDescent="0.4">
      <c r="A9" s="11"/>
      <c r="B9" s="3">
        <v>-7</v>
      </c>
      <c r="C9" s="12" t="s">
        <v>9</v>
      </c>
      <c r="D9" s="13"/>
      <c r="E9" s="2" t="s">
        <v>75</v>
      </c>
      <c r="F9" s="14">
        <v>45</v>
      </c>
      <c r="G9" s="16"/>
      <c r="H9" s="14">
        <f t="shared" si="0"/>
        <v>45</v>
      </c>
    </row>
    <row r="10" spans="1:8" ht="18.5" customHeight="1" x14ac:dyDescent="0.4">
      <c r="A10" s="11"/>
      <c r="B10" s="3">
        <v>-8</v>
      </c>
      <c r="C10" s="12" t="s">
        <v>10</v>
      </c>
      <c r="D10" s="13"/>
      <c r="E10" s="2" t="s">
        <v>76</v>
      </c>
      <c r="F10" s="14">
        <v>45</v>
      </c>
      <c r="G10" s="16"/>
      <c r="H10" s="14">
        <f t="shared" si="0"/>
        <v>45</v>
      </c>
    </row>
    <row r="11" spans="1:8" ht="19" customHeight="1" x14ac:dyDescent="0.4">
      <c r="A11" s="11"/>
      <c r="B11" s="3">
        <v>-9</v>
      </c>
      <c r="C11" s="12" t="s">
        <v>10</v>
      </c>
      <c r="D11" s="13"/>
      <c r="E11" s="2" t="s">
        <v>77</v>
      </c>
      <c r="F11" s="14">
        <v>7605</v>
      </c>
      <c r="G11" s="16"/>
      <c r="H11" s="14">
        <f t="shared" si="0"/>
        <v>7605</v>
      </c>
    </row>
    <row r="12" spans="1:8" ht="20.5" customHeight="1" x14ac:dyDescent="0.4">
      <c r="A12" s="11"/>
      <c r="B12" s="3">
        <v>-10</v>
      </c>
      <c r="C12" s="12" t="s">
        <v>11</v>
      </c>
      <c r="D12" s="13"/>
      <c r="E12" s="2" t="s">
        <v>78</v>
      </c>
      <c r="F12" s="14">
        <v>207</v>
      </c>
      <c r="G12" s="17"/>
      <c r="H12" s="14">
        <f t="shared" si="0"/>
        <v>207</v>
      </c>
    </row>
    <row r="13" spans="1:8" ht="68.5" customHeight="1" x14ac:dyDescent="0.4">
      <c r="A13" s="11"/>
      <c r="B13" s="3">
        <v>-11</v>
      </c>
      <c r="C13" s="12" t="s">
        <v>484</v>
      </c>
      <c r="D13" s="13"/>
      <c r="E13" s="2" t="s">
        <v>79</v>
      </c>
      <c r="F13" s="14">
        <v>26183</v>
      </c>
      <c r="G13" s="19" t="s">
        <v>497</v>
      </c>
      <c r="H13" s="14">
        <v>18183</v>
      </c>
    </row>
    <row r="14" spans="1:8" ht="19.5" customHeight="1" x14ac:dyDescent="0.4">
      <c r="A14" s="11"/>
      <c r="B14" s="3">
        <v>-12</v>
      </c>
      <c r="C14" s="12" t="s">
        <v>12</v>
      </c>
      <c r="D14" s="13"/>
      <c r="E14" s="2" t="s">
        <v>80</v>
      </c>
      <c r="F14" s="14">
        <v>99</v>
      </c>
      <c r="G14" s="15" t="s">
        <v>478</v>
      </c>
      <c r="H14" s="14">
        <f t="shared" si="0"/>
        <v>99</v>
      </c>
    </row>
    <row r="15" spans="1:8" ht="21" customHeight="1" x14ac:dyDescent="0.4">
      <c r="A15" s="11"/>
      <c r="B15" s="3">
        <v>-13</v>
      </c>
      <c r="C15" s="12" t="s">
        <v>13</v>
      </c>
      <c r="D15" s="13"/>
      <c r="E15" s="2" t="s">
        <v>81</v>
      </c>
      <c r="F15" s="14">
        <v>45</v>
      </c>
      <c r="G15" s="16"/>
      <c r="H15" s="14">
        <f t="shared" si="0"/>
        <v>45</v>
      </c>
    </row>
    <row r="16" spans="1:8" ht="20.5" customHeight="1" x14ac:dyDescent="0.4">
      <c r="A16" s="11"/>
      <c r="B16" s="3">
        <v>-14</v>
      </c>
      <c r="C16" s="12" t="s">
        <v>14</v>
      </c>
      <c r="D16" s="13"/>
      <c r="E16" s="2" t="s">
        <v>82</v>
      </c>
      <c r="F16" s="14">
        <v>153</v>
      </c>
      <c r="G16" s="16"/>
      <c r="H16" s="14">
        <f t="shared" si="0"/>
        <v>153</v>
      </c>
    </row>
    <row r="17" spans="1:8" ht="21.5" customHeight="1" x14ac:dyDescent="0.4">
      <c r="A17" s="11"/>
      <c r="B17" s="3">
        <v>-15</v>
      </c>
      <c r="C17" s="12" t="s">
        <v>15</v>
      </c>
      <c r="D17" s="13"/>
      <c r="E17" s="2" t="s">
        <v>83</v>
      </c>
      <c r="F17" s="14">
        <v>320</v>
      </c>
      <c r="G17" s="17"/>
      <c r="H17" s="14">
        <f t="shared" si="0"/>
        <v>320</v>
      </c>
    </row>
    <row r="18" spans="1:8" ht="66" customHeight="1" x14ac:dyDescent="0.4">
      <c r="A18" s="11"/>
      <c r="B18" s="3">
        <v>-16</v>
      </c>
      <c r="C18" s="12" t="s">
        <v>16</v>
      </c>
      <c r="D18" s="13"/>
      <c r="E18" s="2" t="s">
        <v>84</v>
      </c>
      <c r="F18" s="14">
        <v>123182</v>
      </c>
      <c r="G18" s="20" t="s">
        <v>498</v>
      </c>
      <c r="H18" s="14">
        <v>113182</v>
      </c>
    </row>
    <row r="19" spans="1:8" ht="20.5" customHeight="1" x14ac:dyDescent="0.4">
      <c r="A19" s="11"/>
      <c r="B19" s="3">
        <v>-17</v>
      </c>
      <c r="C19" s="12" t="s">
        <v>17</v>
      </c>
      <c r="D19" s="13"/>
      <c r="E19" s="2" t="s">
        <v>85</v>
      </c>
      <c r="F19" s="14">
        <v>63</v>
      </c>
      <c r="G19" s="15" t="s">
        <v>478</v>
      </c>
      <c r="H19" s="14">
        <f t="shared" si="0"/>
        <v>63</v>
      </c>
    </row>
    <row r="20" spans="1:8" ht="23.5" customHeight="1" x14ac:dyDescent="0.4">
      <c r="A20" s="11"/>
      <c r="B20" s="3">
        <v>-18</v>
      </c>
      <c r="C20" s="12" t="s">
        <v>18</v>
      </c>
      <c r="D20" s="13"/>
      <c r="E20" s="2" t="s">
        <v>86</v>
      </c>
      <c r="F20" s="21">
        <v>81</v>
      </c>
      <c r="G20" s="17"/>
      <c r="H20" s="14">
        <f t="shared" si="0"/>
        <v>81</v>
      </c>
    </row>
    <row r="21" spans="1:8" ht="29.5" customHeight="1" x14ac:dyDescent="0.4">
      <c r="A21" s="11"/>
      <c r="B21" s="3">
        <v>-19</v>
      </c>
      <c r="C21" s="12" t="s">
        <v>19</v>
      </c>
      <c r="D21" s="13"/>
      <c r="E21" s="2" t="s">
        <v>87</v>
      </c>
      <c r="F21" s="14">
        <v>270</v>
      </c>
      <c r="G21" s="22" t="s">
        <v>480</v>
      </c>
      <c r="H21" s="14">
        <v>0</v>
      </c>
    </row>
    <row r="22" spans="1:8" ht="38" customHeight="1" x14ac:dyDescent="0.4">
      <c r="A22" s="11"/>
      <c r="B22" s="3">
        <v>-20</v>
      </c>
      <c r="C22" s="12" t="s">
        <v>20</v>
      </c>
      <c r="D22" s="13"/>
      <c r="E22" s="2" t="s">
        <v>88</v>
      </c>
      <c r="F22" s="14">
        <v>117</v>
      </c>
      <c r="G22" s="23"/>
      <c r="H22" s="14">
        <v>0</v>
      </c>
    </row>
    <row r="23" spans="1:8" ht="18.5" customHeight="1" x14ac:dyDescent="0.4">
      <c r="A23" s="11"/>
      <c r="B23" s="3">
        <v>-21</v>
      </c>
      <c r="C23" s="12" t="s">
        <v>21</v>
      </c>
      <c r="D23" s="13"/>
      <c r="E23" s="2" t="s">
        <v>89</v>
      </c>
      <c r="F23" s="14">
        <v>5</v>
      </c>
      <c r="G23" s="24"/>
      <c r="H23" s="14">
        <v>0</v>
      </c>
    </row>
    <row r="24" spans="1:8" ht="19" customHeight="1" x14ac:dyDescent="0.4">
      <c r="A24" s="11"/>
      <c r="B24" s="3">
        <v>-22</v>
      </c>
      <c r="C24" s="12" t="s">
        <v>21</v>
      </c>
      <c r="D24" s="13"/>
      <c r="E24" s="2" t="s">
        <v>90</v>
      </c>
      <c r="F24" s="14">
        <v>225</v>
      </c>
      <c r="G24" s="14" t="s">
        <v>478</v>
      </c>
      <c r="H24" s="14">
        <f t="shared" si="0"/>
        <v>225</v>
      </c>
    </row>
    <row r="25" spans="1:8" ht="20.5" customHeight="1" x14ac:dyDescent="0.4">
      <c r="A25" s="11"/>
      <c r="B25" s="3">
        <v>-23</v>
      </c>
      <c r="C25" s="12" t="s">
        <v>22</v>
      </c>
      <c r="D25" s="13"/>
      <c r="E25" s="2" t="s">
        <v>91</v>
      </c>
      <c r="F25" s="14">
        <v>117</v>
      </c>
      <c r="G25" s="22" t="s">
        <v>480</v>
      </c>
      <c r="H25" s="14">
        <v>0</v>
      </c>
    </row>
    <row r="26" spans="1:8" ht="18.5" customHeight="1" x14ac:dyDescent="0.4">
      <c r="A26" s="11"/>
      <c r="B26" s="3">
        <v>-24</v>
      </c>
      <c r="C26" s="12" t="s">
        <v>23</v>
      </c>
      <c r="D26" s="13"/>
      <c r="E26" s="2" t="s">
        <v>92</v>
      </c>
      <c r="F26" s="14">
        <v>63</v>
      </c>
      <c r="G26" s="23"/>
      <c r="H26" s="14">
        <v>0</v>
      </c>
    </row>
    <row r="27" spans="1:8" ht="19.5" customHeight="1" x14ac:dyDescent="0.4">
      <c r="A27" s="11"/>
      <c r="B27" s="3">
        <v>-25</v>
      </c>
      <c r="C27" s="12" t="s">
        <v>24</v>
      </c>
      <c r="D27" s="13"/>
      <c r="E27" s="2" t="s">
        <v>93</v>
      </c>
      <c r="F27" s="14">
        <v>45</v>
      </c>
      <c r="G27" s="23"/>
      <c r="H27" s="14">
        <v>0</v>
      </c>
    </row>
    <row r="28" spans="1:8" ht="18.5" customHeight="1" x14ac:dyDescent="0.4">
      <c r="A28" s="11"/>
      <c r="B28" s="3">
        <v>-26</v>
      </c>
      <c r="C28" s="12" t="s">
        <v>25</v>
      </c>
      <c r="D28" s="13"/>
      <c r="E28" s="2" t="s">
        <v>94</v>
      </c>
      <c r="F28" s="14">
        <v>273</v>
      </c>
      <c r="G28" s="23"/>
      <c r="H28" s="14">
        <v>0</v>
      </c>
    </row>
    <row r="29" spans="1:8" ht="20" customHeight="1" x14ac:dyDescent="0.4">
      <c r="A29" s="11"/>
      <c r="B29" s="3">
        <v>-27</v>
      </c>
      <c r="C29" s="12" t="s">
        <v>26</v>
      </c>
      <c r="D29" s="13"/>
      <c r="E29" s="2" t="s">
        <v>95</v>
      </c>
      <c r="F29" s="14">
        <v>45</v>
      </c>
      <c r="G29" s="23"/>
      <c r="H29" s="14">
        <v>0</v>
      </c>
    </row>
    <row r="30" spans="1:8" ht="20.5" customHeight="1" x14ac:dyDescent="0.4">
      <c r="A30" s="11"/>
      <c r="B30" s="3">
        <v>-28</v>
      </c>
      <c r="C30" s="12" t="s">
        <v>27</v>
      </c>
      <c r="D30" s="13"/>
      <c r="E30" s="2" t="s">
        <v>96</v>
      </c>
      <c r="F30" s="14">
        <v>180</v>
      </c>
      <c r="G30" s="23"/>
      <c r="H30" s="14">
        <v>0</v>
      </c>
    </row>
    <row r="31" spans="1:8" x14ac:dyDescent="0.4">
      <c r="A31" s="11"/>
      <c r="B31" s="3">
        <v>-29</v>
      </c>
      <c r="C31" s="12" t="s">
        <v>28</v>
      </c>
      <c r="D31" s="13"/>
      <c r="E31" s="2" t="s">
        <v>97</v>
      </c>
      <c r="F31" s="14">
        <v>219</v>
      </c>
      <c r="G31" s="24"/>
      <c r="H31" s="14">
        <v>0</v>
      </c>
    </row>
    <row r="32" spans="1:8" ht="19.5" customHeight="1" x14ac:dyDescent="0.4">
      <c r="A32" s="11"/>
      <c r="B32" s="3">
        <v>-30</v>
      </c>
      <c r="C32" s="12" t="s">
        <v>29</v>
      </c>
      <c r="D32" s="13"/>
      <c r="E32" s="2" t="s">
        <v>98</v>
      </c>
      <c r="F32" s="14">
        <v>174</v>
      </c>
      <c r="G32" s="14" t="s">
        <v>478</v>
      </c>
      <c r="H32" s="14">
        <f t="shared" si="0"/>
        <v>174</v>
      </c>
    </row>
    <row r="33" spans="1:8" ht="32" customHeight="1" x14ac:dyDescent="0.4">
      <c r="A33" s="11"/>
      <c r="B33" s="3">
        <v>-31</v>
      </c>
      <c r="C33" s="12" t="s">
        <v>30</v>
      </c>
      <c r="D33" s="13"/>
      <c r="E33" s="2" t="s">
        <v>99</v>
      </c>
      <c r="F33" s="14">
        <v>189</v>
      </c>
      <c r="G33" s="22" t="s">
        <v>480</v>
      </c>
      <c r="H33" s="14">
        <v>0</v>
      </c>
    </row>
    <row r="34" spans="1:8" ht="36" customHeight="1" x14ac:dyDescent="0.4">
      <c r="A34" s="11"/>
      <c r="B34" s="3">
        <v>-32</v>
      </c>
      <c r="C34" s="12" t="s">
        <v>31</v>
      </c>
      <c r="D34" s="13"/>
      <c r="E34" s="2" t="s">
        <v>100</v>
      </c>
      <c r="F34" s="14">
        <v>219</v>
      </c>
      <c r="G34" s="24"/>
      <c r="H34" s="14">
        <v>0</v>
      </c>
    </row>
    <row r="35" spans="1:8" ht="21.5" customHeight="1" x14ac:dyDescent="0.4">
      <c r="A35" s="11"/>
      <c r="B35" s="3">
        <v>-33</v>
      </c>
      <c r="C35" s="12" t="s">
        <v>32</v>
      </c>
      <c r="D35" s="13"/>
      <c r="E35" s="2" t="s">
        <v>101</v>
      </c>
      <c r="F35" s="14">
        <v>0</v>
      </c>
      <c r="G35" s="14" t="s">
        <v>478</v>
      </c>
      <c r="H35" s="14">
        <f t="shared" si="0"/>
        <v>0</v>
      </c>
    </row>
    <row r="36" spans="1:8" ht="67.5" customHeight="1" x14ac:dyDescent="0.4">
      <c r="A36" s="11"/>
      <c r="B36" s="3">
        <v>-34</v>
      </c>
      <c r="C36" s="12" t="s">
        <v>33</v>
      </c>
      <c r="D36" s="13"/>
      <c r="E36" s="2" t="s">
        <v>102</v>
      </c>
      <c r="F36" s="14">
        <v>174</v>
      </c>
      <c r="G36" s="20" t="s">
        <v>480</v>
      </c>
      <c r="H36" s="14">
        <v>0</v>
      </c>
    </row>
    <row r="37" spans="1:8" ht="19.5" customHeight="1" x14ac:dyDescent="0.4">
      <c r="A37" s="11"/>
      <c r="B37" s="3">
        <v>-35</v>
      </c>
      <c r="C37" s="12" t="s">
        <v>34</v>
      </c>
      <c r="D37" s="13"/>
      <c r="E37" s="2" t="s">
        <v>103</v>
      </c>
      <c r="F37" s="14">
        <v>45</v>
      </c>
      <c r="G37" s="14" t="s">
        <v>478</v>
      </c>
      <c r="H37" s="14">
        <f t="shared" si="0"/>
        <v>45</v>
      </c>
    </row>
    <row r="38" spans="1:8" ht="21.5" customHeight="1" x14ac:dyDescent="0.4">
      <c r="A38" s="11"/>
      <c r="B38" s="25">
        <v>-36</v>
      </c>
      <c r="C38" s="12" t="s">
        <v>35</v>
      </c>
      <c r="D38" s="13"/>
      <c r="E38" s="2" t="s">
        <v>104</v>
      </c>
      <c r="F38" s="21">
        <v>174</v>
      </c>
      <c r="G38" s="22" t="s">
        <v>480</v>
      </c>
      <c r="H38" s="14">
        <v>0</v>
      </c>
    </row>
    <row r="39" spans="1:8" ht="22.5" customHeight="1" x14ac:dyDescent="0.4">
      <c r="A39" s="11"/>
      <c r="B39" s="3">
        <v>-37</v>
      </c>
      <c r="C39" s="12" t="s">
        <v>36</v>
      </c>
      <c r="D39" s="13"/>
      <c r="E39" s="2" t="s">
        <v>105</v>
      </c>
      <c r="F39" s="14">
        <v>216</v>
      </c>
      <c r="G39" s="23"/>
      <c r="H39" s="14">
        <v>0</v>
      </c>
    </row>
    <row r="40" spans="1:8" ht="23.5" customHeight="1" x14ac:dyDescent="0.4">
      <c r="A40" s="11"/>
      <c r="B40" s="3">
        <v>-38</v>
      </c>
      <c r="C40" s="12" t="s">
        <v>36</v>
      </c>
      <c r="D40" s="13"/>
      <c r="E40" s="2" t="s">
        <v>106</v>
      </c>
      <c r="F40" s="14">
        <v>198</v>
      </c>
      <c r="G40" s="24"/>
      <c r="H40" s="14">
        <f t="shared" si="0"/>
        <v>198</v>
      </c>
    </row>
    <row r="41" spans="1:8" ht="19.5" customHeight="1" x14ac:dyDescent="0.4">
      <c r="A41" s="11"/>
      <c r="B41" s="3">
        <v>-39</v>
      </c>
      <c r="C41" s="12" t="s">
        <v>37</v>
      </c>
      <c r="D41" s="13"/>
      <c r="E41" s="2" t="s">
        <v>107</v>
      </c>
      <c r="F41" s="14">
        <v>45</v>
      </c>
      <c r="G41" s="14" t="s">
        <v>478</v>
      </c>
      <c r="H41" s="14">
        <f t="shared" si="0"/>
        <v>45</v>
      </c>
    </row>
    <row r="42" spans="1:8" ht="68.5" customHeight="1" x14ac:dyDescent="0.4">
      <c r="A42" s="11"/>
      <c r="B42" s="3">
        <v>-40</v>
      </c>
      <c r="C42" s="12" t="s">
        <v>38</v>
      </c>
      <c r="D42" s="13"/>
      <c r="E42" s="2" t="s">
        <v>108</v>
      </c>
      <c r="F42" s="14">
        <v>234</v>
      </c>
      <c r="G42" s="20" t="s">
        <v>480</v>
      </c>
      <c r="H42" s="14">
        <v>0</v>
      </c>
    </row>
    <row r="43" spans="1:8" ht="20.5" customHeight="1" x14ac:dyDescent="0.4">
      <c r="A43" s="11"/>
      <c r="B43" s="3">
        <v>-41</v>
      </c>
      <c r="C43" s="12" t="s">
        <v>39</v>
      </c>
      <c r="D43" s="13"/>
      <c r="E43" s="2" t="s">
        <v>109</v>
      </c>
      <c r="F43" s="14">
        <v>45</v>
      </c>
      <c r="G43" s="14" t="s">
        <v>478</v>
      </c>
      <c r="H43" s="14">
        <f t="shared" si="0"/>
        <v>45</v>
      </c>
    </row>
    <row r="44" spans="1:8" ht="67.5" customHeight="1" x14ac:dyDescent="0.4">
      <c r="A44" s="11"/>
      <c r="B44" s="3">
        <v>-42</v>
      </c>
      <c r="C44" s="12" t="s">
        <v>40</v>
      </c>
      <c r="D44" s="13"/>
      <c r="E44" s="2" t="s">
        <v>110</v>
      </c>
      <c r="F44" s="14">
        <v>1368</v>
      </c>
      <c r="G44" s="20" t="s">
        <v>480</v>
      </c>
      <c r="H44" s="14">
        <v>0</v>
      </c>
    </row>
    <row r="45" spans="1:8" ht="33.5" customHeight="1" x14ac:dyDescent="0.4">
      <c r="A45" s="11"/>
      <c r="B45" s="3">
        <v>-43</v>
      </c>
      <c r="C45" s="12" t="s">
        <v>41</v>
      </c>
      <c r="D45" s="13"/>
      <c r="E45" s="2" t="s">
        <v>111</v>
      </c>
      <c r="F45" s="14">
        <v>2857</v>
      </c>
      <c r="G45" s="20" t="s">
        <v>481</v>
      </c>
      <c r="H45" s="14">
        <f t="shared" si="0"/>
        <v>2857</v>
      </c>
    </row>
    <row r="46" spans="1:8" ht="21" customHeight="1" x14ac:dyDescent="0.4">
      <c r="A46" s="11"/>
      <c r="B46" s="3">
        <v>-44</v>
      </c>
      <c r="C46" s="12" t="s">
        <v>42</v>
      </c>
      <c r="D46" s="13"/>
      <c r="E46" s="2" t="s">
        <v>132</v>
      </c>
      <c r="F46" s="14">
        <v>45</v>
      </c>
      <c r="G46" s="15" t="s">
        <v>478</v>
      </c>
      <c r="H46" s="14">
        <f t="shared" si="0"/>
        <v>45</v>
      </c>
    </row>
    <row r="47" spans="1:8" ht="20.5" customHeight="1" x14ac:dyDescent="0.4">
      <c r="A47" s="11"/>
      <c r="B47" s="3">
        <v>-45</v>
      </c>
      <c r="C47" s="12" t="s">
        <v>43</v>
      </c>
      <c r="D47" s="13"/>
      <c r="E47" s="2" t="s">
        <v>133</v>
      </c>
      <c r="F47" s="14">
        <v>45</v>
      </c>
      <c r="G47" s="16"/>
      <c r="H47" s="14">
        <f t="shared" si="0"/>
        <v>45</v>
      </c>
    </row>
    <row r="48" spans="1:8" ht="21.5" customHeight="1" x14ac:dyDescent="0.4">
      <c r="A48" s="11"/>
      <c r="B48" s="3">
        <v>-46</v>
      </c>
      <c r="C48" s="12" t="s">
        <v>44</v>
      </c>
      <c r="D48" s="13"/>
      <c r="E48" s="2" t="s">
        <v>134</v>
      </c>
      <c r="F48" s="14">
        <v>121</v>
      </c>
      <c r="G48" s="16"/>
      <c r="H48" s="14">
        <f t="shared" si="0"/>
        <v>121</v>
      </c>
    </row>
    <row r="49" spans="1:8" ht="20.5" customHeight="1" x14ac:dyDescent="0.4">
      <c r="A49" s="11"/>
      <c r="B49" s="3">
        <v>-47</v>
      </c>
      <c r="C49" s="12" t="s">
        <v>45</v>
      </c>
      <c r="D49" s="13"/>
      <c r="E49" s="2" t="s">
        <v>135</v>
      </c>
      <c r="F49" s="14">
        <v>45</v>
      </c>
      <c r="G49" s="17"/>
      <c r="H49" s="14">
        <f t="shared" si="0"/>
        <v>45</v>
      </c>
    </row>
    <row r="50" spans="1:8" ht="32.5" customHeight="1" x14ac:dyDescent="0.4">
      <c r="A50" s="11"/>
      <c r="B50" s="3">
        <v>-48</v>
      </c>
      <c r="C50" s="12" t="s">
        <v>46</v>
      </c>
      <c r="D50" s="13"/>
      <c r="E50" s="2" t="s">
        <v>136</v>
      </c>
      <c r="F50" s="14">
        <v>301</v>
      </c>
      <c r="G50" s="20" t="s">
        <v>482</v>
      </c>
      <c r="H50" s="14">
        <v>101</v>
      </c>
    </row>
    <row r="51" spans="1:8" ht="20" customHeight="1" x14ac:dyDescent="0.4">
      <c r="A51" s="11"/>
      <c r="B51" s="25">
        <v>-49</v>
      </c>
      <c r="C51" s="26" t="s">
        <v>47</v>
      </c>
      <c r="D51" s="13"/>
      <c r="E51" s="2" t="s">
        <v>137</v>
      </c>
      <c r="F51" s="21">
        <v>63</v>
      </c>
      <c r="G51" s="14" t="s">
        <v>478</v>
      </c>
      <c r="H51" s="14">
        <f t="shared" si="0"/>
        <v>63</v>
      </c>
    </row>
    <row r="52" spans="1:8" ht="19.5" customHeight="1" x14ac:dyDescent="0.4">
      <c r="A52" s="11"/>
      <c r="B52" s="12" t="s">
        <v>469</v>
      </c>
      <c r="C52" s="27"/>
      <c r="D52" s="6"/>
      <c r="E52" s="12" t="s">
        <v>112</v>
      </c>
      <c r="F52" s="9">
        <f>SUM(F53:F56)</f>
        <v>18843</v>
      </c>
      <c r="G52" s="9">
        <f>SUM(F53:F54,295,F56)</f>
        <v>18423</v>
      </c>
      <c r="H52" s="9">
        <f>SUM(H53:H56)</f>
        <v>18843</v>
      </c>
    </row>
    <row r="53" spans="1:8" ht="21.5" customHeight="1" x14ac:dyDescent="0.4">
      <c r="A53" s="11"/>
      <c r="B53" s="12">
        <v>-50</v>
      </c>
      <c r="C53" s="12" t="s">
        <v>48</v>
      </c>
      <c r="D53" s="7"/>
      <c r="E53" s="2" t="s">
        <v>113</v>
      </c>
      <c r="F53" s="14">
        <v>50</v>
      </c>
      <c r="G53" s="15" t="s">
        <v>478</v>
      </c>
      <c r="H53" s="14">
        <f t="shared" si="0"/>
        <v>50</v>
      </c>
    </row>
    <row r="54" spans="1:8" ht="18.5" customHeight="1" x14ac:dyDescent="0.4">
      <c r="A54" s="11"/>
      <c r="B54" s="12">
        <v>-51</v>
      </c>
      <c r="C54" s="8" t="s">
        <v>49</v>
      </c>
      <c r="D54" s="7"/>
      <c r="E54" s="2" t="s">
        <v>114</v>
      </c>
      <c r="F54" s="14">
        <v>17908</v>
      </c>
      <c r="G54" s="17"/>
      <c r="H54" s="14">
        <f t="shared" si="0"/>
        <v>17908</v>
      </c>
    </row>
    <row r="55" spans="1:8" ht="36.5" customHeight="1" x14ac:dyDescent="0.4">
      <c r="A55" s="11"/>
      <c r="B55" s="12">
        <v>-52</v>
      </c>
      <c r="C55" s="8" t="s">
        <v>50</v>
      </c>
      <c r="D55" s="7"/>
      <c r="E55" s="2" t="s">
        <v>115</v>
      </c>
      <c r="F55" s="14">
        <v>715</v>
      </c>
      <c r="G55" s="20" t="s">
        <v>485</v>
      </c>
      <c r="H55" s="14">
        <f t="shared" si="0"/>
        <v>715</v>
      </c>
    </row>
    <row r="56" spans="1:8" ht="19.5" customHeight="1" x14ac:dyDescent="0.4">
      <c r="A56" s="11"/>
      <c r="B56" s="28">
        <v>-53</v>
      </c>
      <c r="C56" s="8" t="s">
        <v>51</v>
      </c>
      <c r="D56" s="7"/>
      <c r="E56" s="2" t="s">
        <v>116</v>
      </c>
      <c r="F56" s="21">
        <v>170</v>
      </c>
      <c r="G56" s="14" t="s">
        <v>478</v>
      </c>
      <c r="H56" s="14">
        <f t="shared" si="0"/>
        <v>170</v>
      </c>
    </row>
    <row r="57" spans="1:8" ht="51" customHeight="1" x14ac:dyDescent="0.4">
      <c r="A57" s="11"/>
      <c r="B57" s="12" t="s">
        <v>470</v>
      </c>
      <c r="C57" s="6"/>
      <c r="D57" s="6"/>
      <c r="E57" s="18" t="s">
        <v>511</v>
      </c>
      <c r="F57" s="9">
        <f>SUM(F58:F71)</f>
        <v>100577</v>
      </c>
      <c r="G57" s="9">
        <f>SUM(F58,49086,208,F61,120,120,F64:F67,173,F69,216)</f>
        <v>50949</v>
      </c>
      <c r="H57" s="9">
        <f>SUM(H58:H71)</f>
        <v>51404</v>
      </c>
    </row>
    <row r="58" spans="1:8" ht="20.5" customHeight="1" x14ac:dyDescent="0.4">
      <c r="A58" s="11"/>
      <c r="B58" s="3">
        <v>-54</v>
      </c>
      <c r="C58" s="12" t="s">
        <v>53</v>
      </c>
      <c r="D58" s="7"/>
      <c r="E58" s="2" t="s">
        <v>117</v>
      </c>
      <c r="F58" s="14">
        <v>140</v>
      </c>
      <c r="G58" s="14" t="s">
        <v>478</v>
      </c>
      <c r="H58" s="14">
        <f t="shared" si="0"/>
        <v>140</v>
      </c>
    </row>
    <row r="59" spans="1:8" ht="31" customHeight="1" x14ac:dyDescent="0.4">
      <c r="A59" s="11"/>
      <c r="B59" s="3">
        <v>-55</v>
      </c>
      <c r="C59" s="12" t="s">
        <v>54</v>
      </c>
      <c r="D59" s="7"/>
      <c r="E59" s="2" t="s">
        <v>118</v>
      </c>
      <c r="F59" s="14">
        <v>49136</v>
      </c>
      <c r="G59" s="22" t="s">
        <v>499</v>
      </c>
      <c r="H59" s="14">
        <v>49086</v>
      </c>
    </row>
    <row r="60" spans="1:8" ht="19.5" customHeight="1" x14ac:dyDescent="0.4">
      <c r="A60" s="11"/>
      <c r="B60" s="3">
        <v>-56</v>
      </c>
      <c r="C60" s="12" t="s">
        <v>55</v>
      </c>
      <c r="D60" s="7"/>
      <c r="E60" s="2" t="s">
        <v>119</v>
      </c>
      <c r="F60" s="14">
        <v>433</v>
      </c>
      <c r="G60" s="24"/>
      <c r="H60" s="14">
        <f t="shared" si="0"/>
        <v>433</v>
      </c>
    </row>
    <row r="61" spans="1:8" ht="21" customHeight="1" x14ac:dyDescent="0.4">
      <c r="A61" s="11"/>
      <c r="B61" s="3">
        <v>-57</v>
      </c>
      <c r="C61" s="12" t="s">
        <v>56</v>
      </c>
      <c r="D61" s="7"/>
      <c r="E61" s="2" t="s">
        <v>120</v>
      </c>
      <c r="F61" s="14">
        <v>233</v>
      </c>
      <c r="G61" s="14" t="s">
        <v>478</v>
      </c>
      <c r="H61" s="14">
        <f t="shared" si="0"/>
        <v>233</v>
      </c>
    </row>
    <row r="62" spans="1:8" ht="24" customHeight="1" x14ac:dyDescent="0.4">
      <c r="A62" s="11"/>
      <c r="B62" s="3">
        <v>-58</v>
      </c>
      <c r="C62" s="12" t="s">
        <v>57</v>
      </c>
      <c r="D62" s="7"/>
      <c r="E62" s="2" t="s">
        <v>121</v>
      </c>
      <c r="F62" s="14">
        <v>320</v>
      </c>
      <c r="G62" s="22" t="s">
        <v>487</v>
      </c>
      <c r="H62" s="14">
        <v>120</v>
      </c>
    </row>
    <row r="63" spans="1:8" ht="25" customHeight="1" x14ac:dyDescent="0.4">
      <c r="A63" s="11"/>
      <c r="B63" s="3">
        <v>-59</v>
      </c>
      <c r="C63" s="12" t="s">
        <v>58</v>
      </c>
      <c r="D63" s="7"/>
      <c r="E63" s="2" t="s">
        <v>122</v>
      </c>
      <c r="F63" s="14">
        <v>350</v>
      </c>
      <c r="G63" s="24"/>
      <c r="H63" s="14">
        <f t="shared" si="0"/>
        <v>350</v>
      </c>
    </row>
    <row r="64" spans="1:8" ht="19.5" customHeight="1" x14ac:dyDescent="0.4">
      <c r="A64" s="11"/>
      <c r="B64" s="3">
        <v>-60</v>
      </c>
      <c r="C64" s="8" t="s">
        <v>59</v>
      </c>
      <c r="D64" s="7"/>
      <c r="E64" s="2" t="s">
        <v>123</v>
      </c>
      <c r="F64" s="14">
        <v>100</v>
      </c>
      <c r="G64" s="15" t="s">
        <v>478</v>
      </c>
      <c r="H64" s="14">
        <f t="shared" si="0"/>
        <v>100</v>
      </c>
    </row>
    <row r="65" spans="1:8" ht="20" customHeight="1" x14ac:dyDescent="0.4">
      <c r="A65" s="11"/>
      <c r="B65" s="3">
        <v>-61</v>
      </c>
      <c r="C65" s="8" t="s">
        <v>60</v>
      </c>
      <c r="D65" s="7"/>
      <c r="E65" s="2" t="s">
        <v>124</v>
      </c>
      <c r="F65" s="14">
        <v>100</v>
      </c>
      <c r="G65" s="16"/>
      <c r="H65" s="14">
        <f t="shared" si="0"/>
        <v>100</v>
      </c>
    </row>
    <row r="66" spans="1:8" ht="21" customHeight="1" x14ac:dyDescent="0.4">
      <c r="A66" s="11"/>
      <c r="B66" s="25">
        <v>-62</v>
      </c>
      <c r="C66" s="8" t="s">
        <v>61</v>
      </c>
      <c r="D66" s="7"/>
      <c r="E66" s="2" t="s">
        <v>125</v>
      </c>
      <c r="F66" s="21">
        <v>180</v>
      </c>
      <c r="G66" s="16"/>
      <c r="H66" s="14">
        <f t="shared" si="0"/>
        <v>180</v>
      </c>
    </row>
    <row r="67" spans="1:8" ht="20.5" customHeight="1" x14ac:dyDescent="0.4">
      <c r="A67" s="11"/>
      <c r="B67" s="3">
        <v>-63</v>
      </c>
      <c r="C67" s="12" t="s">
        <v>62</v>
      </c>
      <c r="D67" s="7"/>
      <c r="E67" s="2" t="s">
        <v>126</v>
      </c>
      <c r="F67" s="14">
        <v>173</v>
      </c>
      <c r="G67" s="17"/>
      <c r="H67" s="14">
        <f t="shared" si="0"/>
        <v>173</v>
      </c>
    </row>
    <row r="68" spans="1:8" ht="35" customHeight="1" x14ac:dyDescent="0.4">
      <c r="A68" s="11"/>
      <c r="B68" s="3">
        <v>-64</v>
      </c>
      <c r="C68" s="12" t="s">
        <v>27</v>
      </c>
      <c r="D68" s="7"/>
      <c r="E68" s="2" t="s">
        <v>127</v>
      </c>
      <c r="F68" s="14">
        <v>373</v>
      </c>
      <c r="G68" s="20" t="s">
        <v>488</v>
      </c>
      <c r="H68" s="14">
        <v>173</v>
      </c>
    </row>
    <row r="69" spans="1:8" ht="20.5" customHeight="1" x14ac:dyDescent="0.4">
      <c r="A69" s="11"/>
      <c r="B69" s="3">
        <v>-65</v>
      </c>
      <c r="C69" s="8" t="s">
        <v>63</v>
      </c>
      <c r="D69" s="7"/>
      <c r="E69" s="2" t="s">
        <v>343</v>
      </c>
      <c r="F69" s="14">
        <v>100</v>
      </c>
      <c r="G69" s="14" t="s">
        <v>478</v>
      </c>
      <c r="H69" s="14">
        <f t="shared" si="0"/>
        <v>100</v>
      </c>
    </row>
    <row r="70" spans="1:8" ht="70" customHeight="1" x14ac:dyDescent="0.4">
      <c r="A70" s="11"/>
      <c r="B70" s="3">
        <v>-66</v>
      </c>
      <c r="C70" s="8" t="s">
        <v>64</v>
      </c>
      <c r="D70" s="7"/>
      <c r="E70" s="2" t="s">
        <v>138</v>
      </c>
      <c r="F70" s="14">
        <v>48508</v>
      </c>
      <c r="G70" s="20" t="s">
        <v>480</v>
      </c>
      <c r="H70" s="14">
        <v>0</v>
      </c>
    </row>
    <row r="71" spans="1:8" ht="37.5" customHeight="1" x14ac:dyDescent="0.4">
      <c r="A71" s="11"/>
      <c r="B71" s="25">
        <v>-67</v>
      </c>
      <c r="C71" s="29" t="s">
        <v>65</v>
      </c>
      <c r="D71" s="7"/>
      <c r="E71" s="2" t="s">
        <v>139</v>
      </c>
      <c r="F71" s="21">
        <v>431</v>
      </c>
      <c r="G71" s="20" t="s">
        <v>489</v>
      </c>
      <c r="H71" s="14">
        <v>216</v>
      </c>
    </row>
    <row r="72" spans="1:8" ht="34.5" customHeight="1" x14ac:dyDescent="0.4">
      <c r="A72" s="11"/>
      <c r="B72" s="12" t="s">
        <v>471</v>
      </c>
      <c r="C72" s="6"/>
      <c r="D72" s="6"/>
      <c r="E72" s="8" t="s">
        <v>128</v>
      </c>
      <c r="F72" s="9">
        <f>SUM(F73:F75)</f>
        <v>21830</v>
      </c>
      <c r="G72" s="9">
        <f>SUM(3610,8270,F75)</f>
        <v>11980</v>
      </c>
      <c r="H72" s="9">
        <f>SUM(H73:H75)</f>
        <v>21830</v>
      </c>
    </row>
    <row r="73" spans="1:8" ht="35.5" customHeight="1" x14ac:dyDescent="0.4">
      <c r="A73" s="11"/>
      <c r="B73" s="3">
        <v>-68</v>
      </c>
      <c r="C73" s="12" t="s">
        <v>66</v>
      </c>
      <c r="D73" s="7"/>
      <c r="E73" s="18" t="s">
        <v>129</v>
      </c>
      <c r="F73" s="14">
        <v>9810</v>
      </c>
      <c r="G73" s="22" t="s">
        <v>508</v>
      </c>
      <c r="H73" s="14">
        <f t="shared" ref="H73:H75" si="1">F73</f>
        <v>9810</v>
      </c>
    </row>
    <row r="74" spans="1:8" ht="35.5" customHeight="1" x14ac:dyDescent="0.4">
      <c r="A74" s="11"/>
      <c r="B74" s="3">
        <v>-69</v>
      </c>
      <c r="C74" s="12" t="s">
        <v>67</v>
      </c>
      <c r="D74" s="7"/>
      <c r="E74" s="18" t="s">
        <v>130</v>
      </c>
      <c r="F74" s="14">
        <v>11920</v>
      </c>
      <c r="G74" s="24"/>
      <c r="H74" s="14">
        <f t="shared" si="1"/>
        <v>11920</v>
      </c>
    </row>
    <row r="75" spans="1:8" ht="19.5" customHeight="1" x14ac:dyDescent="0.4">
      <c r="A75" s="11"/>
      <c r="B75" s="3">
        <v>-70</v>
      </c>
      <c r="C75" s="8" t="s">
        <v>68</v>
      </c>
      <c r="D75" s="7"/>
      <c r="E75" s="2" t="s">
        <v>140</v>
      </c>
      <c r="F75" s="14">
        <v>100</v>
      </c>
      <c r="G75" s="14" t="s">
        <v>478</v>
      </c>
      <c r="H75" s="14">
        <f t="shared" si="1"/>
        <v>100</v>
      </c>
    </row>
    <row r="76" spans="1:8" ht="20" customHeight="1" x14ac:dyDescent="0.4">
      <c r="A76" s="11"/>
      <c r="B76" s="12" t="s">
        <v>472</v>
      </c>
      <c r="C76" s="6"/>
      <c r="D76" s="6"/>
      <c r="E76" s="8" t="s">
        <v>131</v>
      </c>
      <c r="F76" s="9">
        <f>SUM(F77:F187)</f>
        <v>5950</v>
      </c>
      <c r="G76" s="9">
        <f>SUM(F77:F185,F187)</f>
        <v>5750</v>
      </c>
      <c r="H76" s="9">
        <f>SUM(H77:H187)</f>
        <v>5950</v>
      </c>
    </row>
    <row r="77" spans="1:8" ht="20.5" customHeight="1" x14ac:dyDescent="0.4">
      <c r="A77" s="11"/>
      <c r="B77" s="3">
        <v>-71</v>
      </c>
      <c r="C77" s="12" t="s">
        <v>141</v>
      </c>
      <c r="D77" s="7"/>
      <c r="E77" s="2" t="s">
        <v>236</v>
      </c>
      <c r="F77" s="14">
        <v>150</v>
      </c>
      <c r="G77" s="15" t="s">
        <v>478</v>
      </c>
      <c r="H77" s="14">
        <f>F77</f>
        <v>150</v>
      </c>
    </row>
    <row r="78" spans="1:8" x14ac:dyDescent="0.4">
      <c r="A78" s="11"/>
      <c r="B78" s="3">
        <v>-72</v>
      </c>
      <c r="C78" s="12" t="s">
        <v>142</v>
      </c>
      <c r="D78" s="7"/>
      <c r="E78" s="2" t="s">
        <v>237</v>
      </c>
      <c r="F78" s="14">
        <v>50</v>
      </c>
      <c r="G78" s="16"/>
      <c r="H78" s="14">
        <f t="shared" ref="H78:H125" si="2">F78</f>
        <v>50</v>
      </c>
    </row>
    <row r="79" spans="1:8" ht="19.5" customHeight="1" x14ac:dyDescent="0.4">
      <c r="A79" s="11"/>
      <c r="B79" s="3">
        <v>-73</v>
      </c>
      <c r="C79" s="12" t="s">
        <v>143</v>
      </c>
      <c r="D79" s="7"/>
      <c r="E79" s="2" t="s">
        <v>238</v>
      </c>
      <c r="F79" s="14">
        <v>50</v>
      </c>
      <c r="G79" s="16"/>
      <c r="H79" s="14">
        <f t="shared" si="2"/>
        <v>50</v>
      </c>
    </row>
    <row r="80" spans="1:8" ht="20" customHeight="1" x14ac:dyDescent="0.4">
      <c r="A80" s="11"/>
      <c r="B80" s="3">
        <v>-74</v>
      </c>
      <c r="C80" s="12" t="s">
        <v>144</v>
      </c>
      <c r="D80" s="7"/>
      <c r="E80" s="2" t="s">
        <v>239</v>
      </c>
      <c r="F80" s="14">
        <v>50</v>
      </c>
      <c r="G80" s="16"/>
      <c r="H80" s="14">
        <f t="shared" si="2"/>
        <v>50</v>
      </c>
    </row>
    <row r="81" spans="1:8" ht="18.5" customHeight="1" x14ac:dyDescent="0.4">
      <c r="A81" s="11"/>
      <c r="B81" s="3">
        <v>-75</v>
      </c>
      <c r="C81" s="12" t="s">
        <v>145</v>
      </c>
      <c r="D81" s="7"/>
      <c r="E81" s="2" t="s">
        <v>240</v>
      </c>
      <c r="F81" s="14">
        <v>50</v>
      </c>
      <c r="G81" s="16"/>
      <c r="H81" s="14">
        <f t="shared" si="2"/>
        <v>50</v>
      </c>
    </row>
    <row r="82" spans="1:8" ht="18.5" customHeight="1" x14ac:dyDescent="0.4">
      <c r="A82" s="11"/>
      <c r="B82" s="3">
        <v>-76</v>
      </c>
      <c r="C82" s="12" t="s">
        <v>146</v>
      </c>
      <c r="D82" s="7"/>
      <c r="E82" s="2" t="s">
        <v>241</v>
      </c>
      <c r="F82" s="14">
        <v>50</v>
      </c>
      <c r="G82" s="16"/>
      <c r="H82" s="14">
        <f t="shared" si="2"/>
        <v>50</v>
      </c>
    </row>
    <row r="83" spans="1:8" ht="20" customHeight="1" x14ac:dyDescent="0.4">
      <c r="A83" s="11"/>
      <c r="B83" s="3">
        <v>-77</v>
      </c>
      <c r="C83" s="12" t="s">
        <v>147</v>
      </c>
      <c r="D83" s="7"/>
      <c r="E83" s="2" t="s">
        <v>242</v>
      </c>
      <c r="F83" s="14">
        <v>50</v>
      </c>
      <c r="G83" s="16"/>
      <c r="H83" s="14">
        <f t="shared" si="2"/>
        <v>50</v>
      </c>
    </row>
    <row r="84" spans="1:8" ht="18.5" customHeight="1" x14ac:dyDescent="0.4">
      <c r="A84" s="11"/>
      <c r="B84" s="3">
        <v>-78</v>
      </c>
      <c r="C84" s="12" t="s">
        <v>148</v>
      </c>
      <c r="D84" s="7"/>
      <c r="E84" s="2" t="s">
        <v>243</v>
      </c>
      <c r="F84" s="14">
        <v>50</v>
      </c>
      <c r="G84" s="16"/>
      <c r="H84" s="14">
        <f t="shared" si="2"/>
        <v>50</v>
      </c>
    </row>
    <row r="85" spans="1:8" ht="20" customHeight="1" x14ac:dyDescent="0.4">
      <c r="A85" s="11"/>
      <c r="B85" s="3">
        <v>-79</v>
      </c>
      <c r="C85" s="12" t="s">
        <v>149</v>
      </c>
      <c r="D85" s="7"/>
      <c r="E85" s="2" t="s">
        <v>244</v>
      </c>
      <c r="F85" s="14">
        <v>50</v>
      </c>
      <c r="G85" s="16"/>
      <c r="H85" s="14">
        <f t="shared" si="2"/>
        <v>50</v>
      </c>
    </row>
    <row r="86" spans="1:8" ht="20.5" customHeight="1" x14ac:dyDescent="0.4">
      <c r="A86" s="11"/>
      <c r="B86" s="3">
        <v>-80</v>
      </c>
      <c r="C86" s="12" t="s">
        <v>150</v>
      </c>
      <c r="D86" s="7"/>
      <c r="E86" s="2" t="s">
        <v>245</v>
      </c>
      <c r="F86" s="14">
        <v>50</v>
      </c>
      <c r="G86" s="16"/>
      <c r="H86" s="14">
        <f t="shared" si="2"/>
        <v>50</v>
      </c>
    </row>
    <row r="87" spans="1:8" x14ac:dyDescent="0.4">
      <c r="A87" s="11"/>
      <c r="B87" s="3">
        <v>-81</v>
      </c>
      <c r="C87" s="12" t="s">
        <v>151</v>
      </c>
      <c r="D87" s="7"/>
      <c r="E87" s="2" t="s">
        <v>246</v>
      </c>
      <c r="F87" s="14">
        <v>50</v>
      </c>
      <c r="G87" s="16"/>
      <c r="H87" s="14">
        <f t="shared" si="2"/>
        <v>50</v>
      </c>
    </row>
    <row r="88" spans="1:8" ht="19.5" customHeight="1" x14ac:dyDescent="0.4">
      <c r="A88" s="11"/>
      <c r="B88" s="3">
        <v>-82</v>
      </c>
      <c r="C88" s="12" t="s">
        <v>152</v>
      </c>
      <c r="D88" s="7"/>
      <c r="E88" s="2" t="s">
        <v>247</v>
      </c>
      <c r="F88" s="14">
        <v>50</v>
      </c>
      <c r="G88" s="16"/>
      <c r="H88" s="14">
        <f t="shared" si="2"/>
        <v>50</v>
      </c>
    </row>
    <row r="89" spans="1:8" ht="19" customHeight="1" x14ac:dyDescent="0.4">
      <c r="A89" s="11"/>
      <c r="B89" s="3">
        <v>-83</v>
      </c>
      <c r="C89" s="12" t="s">
        <v>153</v>
      </c>
      <c r="D89" s="7"/>
      <c r="E89" s="2" t="s">
        <v>248</v>
      </c>
      <c r="F89" s="14">
        <v>50</v>
      </c>
      <c r="G89" s="16"/>
      <c r="H89" s="14">
        <f t="shared" si="2"/>
        <v>50</v>
      </c>
    </row>
    <row r="90" spans="1:8" ht="20.5" customHeight="1" x14ac:dyDescent="0.4">
      <c r="A90" s="11"/>
      <c r="B90" s="3">
        <v>-84</v>
      </c>
      <c r="C90" s="12" t="s">
        <v>154</v>
      </c>
      <c r="D90" s="7"/>
      <c r="E90" s="2" t="s">
        <v>249</v>
      </c>
      <c r="F90" s="14">
        <v>50</v>
      </c>
      <c r="G90" s="16"/>
      <c r="H90" s="14">
        <f t="shared" si="2"/>
        <v>50</v>
      </c>
    </row>
    <row r="91" spans="1:8" ht="19" customHeight="1" x14ac:dyDescent="0.4">
      <c r="A91" s="11"/>
      <c r="B91" s="3">
        <v>-85</v>
      </c>
      <c r="C91" s="12" t="s">
        <v>158</v>
      </c>
      <c r="D91" s="7"/>
      <c r="E91" s="2" t="s">
        <v>250</v>
      </c>
      <c r="F91" s="14">
        <v>50</v>
      </c>
      <c r="G91" s="16"/>
      <c r="H91" s="14">
        <f t="shared" si="2"/>
        <v>50</v>
      </c>
    </row>
    <row r="92" spans="1:8" ht="20.5" customHeight="1" x14ac:dyDescent="0.4">
      <c r="A92" s="11"/>
      <c r="B92" s="3">
        <v>-86</v>
      </c>
      <c r="C92" s="12" t="s">
        <v>155</v>
      </c>
      <c r="D92" s="7"/>
      <c r="E92" s="2" t="s">
        <v>251</v>
      </c>
      <c r="F92" s="14">
        <v>50</v>
      </c>
      <c r="G92" s="16"/>
      <c r="H92" s="14">
        <f t="shared" si="2"/>
        <v>50</v>
      </c>
    </row>
    <row r="93" spans="1:8" ht="19" customHeight="1" x14ac:dyDescent="0.4">
      <c r="A93" s="11"/>
      <c r="B93" s="3">
        <v>-87</v>
      </c>
      <c r="C93" s="12" t="s">
        <v>156</v>
      </c>
      <c r="D93" s="7"/>
      <c r="E93" s="2" t="s">
        <v>252</v>
      </c>
      <c r="F93" s="14">
        <v>50</v>
      </c>
      <c r="G93" s="16"/>
      <c r="H93" s="14">
        <f t="shared" si="2"/>
        <v>50</v>
      </c>
    </row>
    <row r="94" spans="1:8" ht="20" customHeight="1" x14ac:dyDescent="0.4">
      <c r="A94" s="11"/>
      <c r="B94" s="3">
        <v>-88</v>
      </c>
      <c r="C94" s="12" t="s">
        <v>157</v>
      </c>
      <c r="D94" s="7"/>
      <c r="E94" s="2" t="s">
        <v>253</v>
      </c>
      <c r="F94" s="14">
        <v>200</v>
      </c>
      <c r="G94" s="16"/>
      <c r="H94" s="14">
        <f t="shared" si="2"/>
        <v>200</v>
      </c>
    </row>
    <row r="95" spans="1:8" ht="20.5" customHeight="1" x14ac:dyDescent="0.4">
      <c r="A95" s="11"/>
      <c r="B95" s="3">
        <v>-89</v>
      </c>
      <c r="C95" s="12" t="s">
        <v>159</v>
      </c>
      <c r="D95" s="7"/>
      <c r="E95" s="2" t="s">
        <v>254</v>
      </c>
      <c r="F95" s="14">
        <v>50</v>
      </c>
      <c r="G95" s="16"/>
      <c r="H95" s="14">
        <f t="shared" si="2"/>
        <v>50</v>
      </c>
    </row>
    <row r="96" spans="1:8" x14ac:dyDescent="0.4">
      <c r="A96" s="11"/>
      <c r="B96" s="3">
        <v>-90</v>
      </c>
      <c r="C96" s="12" t="s">
        <v>26</v>
      </c>
      <c r="D96" s="7"/>
      <c r="E96" s="2" t="s">
        <v>255</v>
      </c>
      <c r="F96" s="14">
        <v>50</v>
      </c>
      <c r="G96" s="16"/>
      <c r="H96" s="14">
        <f t="shared" si="2"/>
        <v>50</v>
      </c>
    </row>
    <row r="97" spans="1:8" ht="19.5" customHeight="1" x14ac:dyDescent="0.4">
      <c r="A97" s="11"/>
      <c r="B97" s="3">
        <v>-91</v>
      </c>
      <c r="C97" s="12" t="s">
        <v>160</v>
      </c>
      <c r="D97" s="7"/>
      <c r="E97" s="2" t="s">
        <v>256</v>
      </c>
      <c r="F97" s="14">
        <v>50</v>
      </c>
      <c r="G97" s="16"/>
      <c r="H97" s="14">
        <f t="shared" si="2"/>
        <v>50</v>
      </c>
    </row>
    <row r="98" spans="1:8" ht="17" customHeight="1" x14ac:dyDescent="0.4">
      <c r="A98" s="11"/>
      <c r="B98" s="3">
        <v>-92</v>
      </c>
      <c r="C98" s="12" t="s">
        <v>27</v>
      </c>
      <c r="D98" s="7"/>
      <c r="E98" s="2" t="s">
        <v>257</v>
      </c>
      <c r="F98" s="14">
        <v>50</v>
      </c>
      <c r="G98" s="16"/>
      <c r="H98" s="14">
        <f t="shared" si="2"/>
        <v>50</v>
      </c>
    </row>
    <row r="99" spans="1:8" ht="20.5" customHeight="1" x14ac:dyDescent="0.4">
      <c r="A99" s="11"/>
      <c r="B99" s="3">
        <v>-93</v>
      </c>
      <c r="C99" s="12" t="s">
        <v>161</v>
      </c>
      <c r="D99" s="7"/>
      <c r="E99" s="2" t="s">
        <v>258</v>
      </c>
      <c r="F99" s="14">
        <v>50</v>
      </c>
      <c r="G99" s="16"/>
      <c r="H99" s="14">
        <f t="shared" si="2"/>
        <v>50</v>
      </c>
    </row>
    <row r="100" spans="1:8" ht="16.5" customHeight="1" x14ac:dyDescent="0.4">
      <c r="A100" s="11"/>
      <c r="B100" s="3">
        <v>-94</v>
      </c>
      <c r="C100" s="12" t="s">
        <v>162</v>
      </c>
      <c r="D100" s="7"/>
      <c r="E100" s="2" t="s">
        <v>259</v>
      </c>
      <c r="F100" s="14">
        <v>50</v>
      </c>
      <c r="G100" s="16"/>
      <c r="H100" s="14">
        <f t="shared" si="2"/>
        <v>50</v>
      </c>
    </row>
    <row r="101" spans="1:8" ht="20" customHeight="1" x14ac:dyDescent="0.4">
      <c r="A101" s="11"/>
      <c r="B101" s="3">
        <v>-95</v>
      </c>
      <c r="C101" s="12" t="s">
        <v>163</v>
      </c>
      <c r="D101" s="7"/>
      <c r="E101" s="2" t="s">
        <v>260</v>
      </c>
      <c r="F101" s="14">
        <v>50</v>
      </c>
      <c r="G101" s="16"/>
      <c r="H101" s="14">
        <f t="shared" si="2"/>
        <v>50</v>
      </c>
    </row>
    <row r="102" spans="1:8" ht="20" customHeight="1" x14ac:dyDescent="0.4">
      <c r="A102" s="11"/>
      <c r="B102" s="3">
        <v>-96</v>
      </c>
      <c r="C102" s="12" t="s">
        <v>164</v>
      </c>
      <c r="D102" s="7"/>
      <c r="E102" s="2" t="s">
        <v>261</v>
      </c>
      <c r="F102" s="14">
        <v>50</v>
      </c>
      <c r="G102" s="16"/>
      <c r="H102" s="14">
        <f t="shared" si="2"/>
        <v>50</v>
      </c>
    </row>
    <row r="103" spans="1:8" ht="20" customHeight="1" x14ac:dyDescent="0.4">
      <c r="A103" s="11"/>
      <c r="B103" s="3">
        <v>-97</v>
      </c>
      <c r="C103" s="12" t="s">
        <v>28</v>
      </c>
      <c r="D103" s="7"/>
      <c r="E103" s="2" t="s">
        <v>262</v>
      </c>
      <c r="F103" s="14">
        <v>50</v>
      </c>
      <c r="G103" s="16"/>
      <c r="H103" s="14">
        <f t="shared" si="2"/>
        <v>50</v>
      </c>
    </row>
    <row r="104" spans="1:8" ht="20.5" customHeight="1" x14ac:dyDescent="0.4">
      <c r="A104" s="11"/>
      <c r="B104" s="3">
        <v>-98</v>
      </c>
      <c r="C104" s="12" t="s">
        <v>165</v>
      </c>
      <c r="D104" s="7"/>
      <c r="E104" s="2" t="s">
        <v>263</v>
      </c>
      <c r="F104" s="14">
        <v>50</v>
      </c>
      <c r="G104" s="16"/>
      <c r="H104" s="14">
        <f t="shared" si="2"/>
        <v>50</v>
      </c>
    </row>
    <row r="105" spans="1:8" x14ac:dyDescent="0.4">
      <c r="A105" s="11"/>
      <c r="B105" s="3">
        <v>-99</v>
      </c>
      <c r="C105" s="12" t="s">
        <v>166</v>
      </c>
      <c r="D105" s="7"/>
      <c r="E105" s="2" t="s">
        <v>264</v>
      </c>
      <c r="F105" s="14">
        <v>50</v>
      </c>
      <c r="G105" s="16"/>
      <c r="H105" s="14">
        <f t="shared" si="2"/>
        <v>50</v>
      </c>
    </row>
    <row r="106" spans="1:8" ht="19.5" customHeight="1" x14ac:dyDescent="0.4">
      <c r="A106" s="11"/>
      <c r="B106" s="3">
        <v>-100</v>
      </c>
      <c r="C106" s="12" t="s">
        <v>167</v>
      </c>
      <c r="D106" s="7"/>
      <c r="E106" s="2" t="s">
        <v>265</v>
      </c>
      <c r="F106" s="14">
        <v>50</v>
      </c>
      <c r="G106" s="16"/>
      <c r="H106" s="14">
        <f t="shared" si="2"/>
        <v>50</v>
      </c>
    </row>
    <row r="107" spans="1:8" ht="21" customHeight="1" x14ac:dyDescent="0.4">
      <c r="A107" s="11"/>
      <c r="B107" s="3">
        <v>-101</v>
      </c>
      <c r="C107" s="12" t="s">
        <v>168</v>
      </c>
      <c r="D107" s="7"/>
      <c r="E107" s="2" t="s">
        <v>266</v>
      </c>
      <c r="F107" s="14">
        <v>50</v>
      </c>
      <c r="G107" s="16"/>
      <c r="H107" s="14">
        <f t="shared" si="2"/>
        <v>50</v>
      </c>
    </row>
    <row r="108" spans="1:8" ht="20.5" customHeight="1" x14ac:dyDescent="0.4">
      <c r="A108" s="11"/>
      <c r="B108" s="3">
        <v>-102</v>
      </c>
      <c r="C108" s="12" t="s">
        <v>169</v>
      </c>
      <c r="D108" s="7"/>
      <c r="E108" s="2" t="s">
        <v>267</v>
      </c>
      <c r="F108" s="14">
        <v>50</v>
      </c>
      <c r="G108" s="16"/>
      <c r="H108" s="14">
        <f t="shared" si="2"/>
        <v>50</v>
      </c>
    </row>
    <row r="109" spans="1:8" ht="21.5" customHeight="1" x14ac:dyDescent="0.4">
      <c r="A109" s="11"/>
      <c r="B109" s="3">
        <v>-103</v>
      </c>
      <c r="C109" s="12" t="s">
        <v>170</v>
      </c>
      <c r="D109" s="7"/>
      <c r="E109" s="2" t="s">
        <v>268</v>
      </c>
      <c r="F109" s="14">
        <v>50</v>
      </c>
      <c r="G109" s="16"/>
      <c r="H109" s="14">
        <f t="shared" si="2"/>
        <v>50</v>
      </c>
    </row>
    <row r="110" spans="1:8" ht="20" customHeight="1" x14ac:dyDescent="0.4">
      <c r="A110" s="11"/>
      <c r="B110" s="3">
        <v>-104</v>
      </c>
      <c r="C110" s="12" t="s">
        <v>29</v>
      </c>
      <c r="D110" s="7"/>
      <c r="E110" s="2" t="s">
        <v>269</v>
      </c>
      <c r="F110" s="14">
        <v>50</v>
      </c>
      <c r="G110" s="16"/>
      <c r="H110" s="14">
        <f t="shared" si="2"/>
        <v>50</v>
      </c>
    </row>
    <row r="111" spans="1:8" ht="19.5" customHeight="1" x14ac:dyDescent="0.4">
      <c r="A111" s="11"/>
      <c r="B111" s="3">
        <v>-105</v>
      </c>
      <c r="C111" s="12" t="s">
        <v>171</v>
      </c>
      <c r="D111" s="7"/>
      <c r="E111" s="2" t="s">
        <v>270</v>
      </c>
      <c r="F111" s="14">
        <v>50</v>
      </c>
      <c r="G111" s="16"/>
      <c r="H111" s="14">
        <f t="shared" si="2"/>
        <v>50</v>
      </c>
    </row>
    <row r="112" spans="1:8" ht="20" customHeight="1" x14ac:dyDescent="0.4">
      <c r="A112" s="11"/>
      <c r="B112" s="25">
        <v>-106</v>
      </c>
      <c r="C112" s="12" t="s">
        <v>172</v>
      </c>
      <c r="D112" s="7"/>
      <c r="E112" s="2" t="s">
        <v>271</v>
      </c>
      <c r="F112" s="14">
        <v>50</v>
      </c>
      <c r="G112" s="16"/>
      <c r="H112" s="14">
        <f t="shared" si="2"/>
        <v>50</v>
      </c>
    </row>
    <row r="113" spans="1:8" ht="18" customHeight="1" x14ac:dyDescent="0.4">
      <c r="A113" s="11"/>
      <c r="B113" s="3">
        <v>-107</v>
      </c>
      <c r="C113" s="12" t="s">
        <v>173</v>
      </c>
      <c r="D113" s="7"/>
      <c r="E113" s="2" t="s">
        <v>272</v>
      </c>
      <c r="F113" s="14">
        <v>50</v>
      </c>
      <c r="G113" s="16"/>
      <c r="H113" s="14">
        <f t="shared" si="2"/>
        <v>50</v>
      </c>
    </row>
    <row r="114" spans="1:8" ht="19" customHeight="1" x14ac:dyDescent="0.4">
      <c r="A114" s="11"/>
      <c r="B114" s="3">
        <v>-108</v>
      </c>
      <c r="C114" s="12" t="s">
        <v>174</v>
      </c>
      <c r="D114" s="7"/>
      <c r="E114" s="2" t="s">
        <v>273</v>
      </c>
      <c r="F114" s="14">
        <v>50</v>
      </c>
      <c r="G114" s="16"/>
      <c r="H114" s="14">
        <f t="shared" si="2"/>
        <v>50</v>
      </c>
    </row>
    <row r="115" spans="1:8" ht="20" customHeight="1" x14ac:dyDescent="0.4">
      <c r="A115" s="11"/>
      <c r="B115" s="3">
        <v>-109</v>
      </c>
      <c r="C115" s="12" t="s">
        <v>175</v>
      </c>
      <c r="D115" s="7"/>
      <c r="E115" s="2" t="s">
        <v>274</v>
      </c>
      <c r="F115" s="14">
        <v>50</v>
      </c>
      <c r="G115" s="16"/>
      <c r="H115" s="14">
        <f t="shared" si="2"/>
        <v>50</v>
      </c>
    </row>
    <row r="116" spans="1:8" ht="20" customHeight="1" x14ac:dyDescent="0.4">
      <c r="A116" s="11"/>
      <c r="B116" s="3">
        <v>-110</v>
      </c>
      <c r="C116" s="12" t="s">
        <v>176</v>
      </c>
      <c r="D116" s="7"/>
      <c r="E116" s="2" t="s">
        <v>275</v>
      </c>
      <c r="F116" s="14">
        <v>50</v>
      </c>
      <c r="G116" s="16"/>
      <c r="H116" s="14">
        <f t="shared" si="2"/>
        <v>50</v>
      </c>
    </row>
    <row r="117" spans="1:8" ht="20.5" customHeight="1" x14ac:dyDescent="0.4">
      <c r="A117" s="11"/>
      <c r="B117" s="3">
        <v>-111</v>
      </c>
      <c r="C117" s="12" t="s">
        <v>177</v>
      </c>
      <c r="D117" s="7"/>
      <c r="E117" s="2" t="s">
        <v>276</v>
      </c>
      <c r="F117" s="14">
        <v>50</v>
      </c>
      <c r="G117" s="16"/>
      <c r="H117" s="14">
        <f t="shared" si="2"/>
        <v>50</v>
      </c>
    </row>
    <row r="118" spans="1:8" x14ac:dyDescent="0.4">
      <c r="A118" s="11"/>
      <c r="B118" s="3">
        <v>-112</v>
      </c>
      <c r="C118" s="12" t="s">
        <v>178</v>
      </c>
      <c r="D118" s="7"/>
      <c r="E118" s="2" t="s">
        <v>277</v>
      </c>
      <c r="F118" s="14">
        <v>50</v>
      </c>
      <c r="G118" s="16"/>
      <c r="H118" s="14">
        <f t="shared" si="2"/>
        <v>50</v>
      </c>
    </row>
    <row r="119" spans="1:8" ht="22" customHeight="1" x14ac:dyDescent="0.4">
      <c r="A119" s="11"/>
      <c r="B119" s="3">
        <v>-113</v>
      </c>
      <c r="C119" s="12" t="s">
        <v>30</v>
      </c>
      <c r="D119" s="7"/>
      <c r="E119" s="2" t="s">
        <v>278</v>
      </c>
      <c r="F119" s="14">
        <v>50</v>
      </c>
      <c r="G119" s="16"/>
      <c r="H119" s="14">
        <f t="shared" si="2"/>
        <v>50</v>
      </c>
    </row>
    <row r="120" spans="1:8" ht="21" customHeight="1" x14ac:dyDescent="0.4">
      <c r="A120" s="11"/>
      <c r="B120" s="3">
        <v>-114</v>
      </c>
      <c r="C120" s="12" t="s">
        <v>180</v>
      </c>
      <c r="D120" s="7"/>
      <c r="E120" s="2" t="s">
        <v>279</v>
      </c>
      <c r="F120" s="14">
        <v>50</v>
      </c>
      <c r="G120" s="16"/>
      <c r="H120" s="14">
        <f t="shared" si="2"/>
        <v>50</v>
      </c>
    </row>
    <row r="121" spans="1:8" ht="20.5" customHeight="1" x14ac:dyDescent="0.4">
      <c r="A121" s="11"/>
      <c r="B121" s="3">
        <v>-115</v>
      </c>
      <c r="C121" s="12" t="s">
        <v>179</v>
      </c>
      <c r="D121" s="7"/>
      <c r="E121" s="2" t="s">
        <v>280</v>
      </c>
      <c r="F121" s="14">
        <v>50</v>
      </c>
      <c r="G121" s="16"/>
      <c r="H121" s="14">
        <f t="shared" si="2"/>
        <v>50</v>
      </c>
    </row>
    <row r="122" spans="1:8" ht="17.5" customHeight="1" x14ac:dyDescent="0.4">
      <c r="A122" s="11"/>
      <c r="B122" s="3">
        <v>-116</v>
      </c>
      <c r="C122" s="12" t="s">
        <v>181</v>
      </c>
      <c r="D122" s="7"/>
      <c r="E122" s="2" t="s">
        <v>281</v>
      </c>
      <c r="F122" s="14">
        <v>50</v>
      </c>
      <c r="G122" s="16"/>
      <c r="H122" s="14">
        <f t="shared" si="2"/>
        <v>50</v>
      </c>
    </row>
    <row r="123" spans="1:8" ht="19.5" customHeight="1" x14ac:dyDescent="0.4">
      <c r="A123" s="11"/>
      <c r="B123" s="3">
        <v>-117</v>
      </c>
      <c r="C123" s="12" t="s">
        <v>31</v>
      </c>
      <c r="D123" s="7"/>
      <c r="E123" s="2" t="s">
        <v>282</v>
      </c>
      <c r="F123" s="14">
        <v>50</v>
      </c>
      <c r="G123" s="16"/>
      <c r="H123" s="14">
        <f t="shared" si="2"/>
        <v>50</v>
      </c>
    </row>
    <row r="124" spans="1:8" ht="20" customHeight="1" x14ac:dyDescent="0.4">
      <c r="A124" s="11"/>
      <c r="B124" s="3">
        <v>-118</v>
      </c>
      <c r="C124" s="12" t="s">
        <v>182</v>
      </c>
      <c r="D124" s="7"/>
      <c r="E124" s="2" t="s">
        <v>283</v>
      </c>
      <c r="F124" s="14">
        <v>50</v>
      </c>
      <c r="G124" s="16"/>
      <c r="H124" s="14">
        <f t="shared" si="2"/>
        <v>50</v>
      </c>
    </row>
    <row r="125" spans="1:8" ht="20.5" customHeight="1" x14ac:dyDescent="0.4">
      <c r="A125" s="11"/>
      <c r="B125" s="25">
        <v>-119</v>
      </c>
      <c r="C125" s="12" t="s">
        <v>183</v>
      </c>
      <c r="D125" s="7"/>
      <c r="E125" s="2" t="s">
        <v>284</v>
      </c>
      <c r="F125" s="14">
        <v>50</v>
      </c>
      <c r="G125" s="16"/>
      <c r="H125" s="14">
        <f t="shared" si="2"/>
        <v>50</v>
      </c>
    </row>
    <row r="126" spans="1:8" ht="17.5" customHeight="1" x14ac:dyDescent="0.4">
      <c r="A126" s="11"/>
      <c r="B126" s="3">
        <v>-120</v>
      </c>
      <c r="C126" s="12" t="s">
        <v>184</v>
      </c>
      <c r="D126" s="7"/>
      <c r="E126" s="2" t="s">
        <v>285</v>
      </c>
      <c r="F126" s="14">
        <v>50</v>
      </c>
      <c r="G126" s="16"/>
      <c r="H126" s="14">
        <f>F126</f>
        <v>50</v>
      </c>
    </row>
    <row r="127" spans="1:8" x14ac:dyDescent="0.4">
      <c r="A127" s="11"/>
      <c r="B127" s="3">
        <v>-121</v>
      </c>
      <c r="C127" s="12" t="s">
        <v>32</v>
      </c>
      <c r="D127" s="7"/>
      <c r="E127" s="2" t="s">
        <v>286</v>
      </c>
      <c r="F127" s="14">
        <v>50</v>
      </c>
      <c r="G127" s="16"/>
      <c r="H127" s="14">
        <f t="shared" ref="H127:H174" si="3">F127</f>
        <v>50</v>
      </c>
    </row>
    <row r="128" spans="1:8" ht="19.5" customHeight="1" x14ac:dyDescent="0.4">
      <c r="A128" s="11"/>
      <c r="B128" s="3">
        <v>-122</v>
      </c>
      <c r="C128" s="12" t="s">
        <v>185</v>
      </c>
      <c r="D128" s="7"/>
      <c r="E128" s="2" t="s">
        <v>287</v>
      </c>
      <c r="F128" s="14">
        <v>50</v>
      </c>
      <c r="G128" s="16"/>
      <c r="H128" s="14">
        <f t="shared" si="3"/>
        <v>50</v>
      </c>
    </row>
    <row r="129" spans="1:8" ht="21" customHeight="1" x14ac:dyDescent="0.4">
      <c r="A129" s="11"/>
      <c r="B129" s="3">
        <v>-123</v>
      </c>
      <c r="C129" s="12" t="s">
        <v>186</v>
      </c>
      <c r="D129" s="7"/>
      <c r="E129" s="2" t="s">
        <v>288</v>
      </c>
      <c r="F129" s="14">
        <v>50</v>
      </c>
      <c r="G129" s="16"/>
      <c r="H129" s="14">
        <f t="shared" si="3"/>
        <v>50</v>
      </c>
    </row>
    <row r="130" spans="1:8" ht="20.5" customHeight="1" x14ac:dyDescent="0.4">
      <c r="A130" s="11"/>
      <c r="B130" s="3">
        <v>-124</v>
      </c>
      <c r="C130" s="12" t="s">
        <v>33</v>
      </c>
      <c r="D130" s="7"/>
      <c r="E130" s="2" t="s">
        <v>289</v>
      </c>
      <c r="F130" s="14">
        <v>50</v>
      </c>
      <c r="G130" s="16"/>
      <c r="H130" s="14">
        <f t="shared" si="3"/>
        <v>50</v>
      </c>
    </row>
    <row r="131" spans="1:8" ht="21.5" customHeight="1" x14ac:dyDescent="0.4">
      <c r="A131" s="11"/>
      <c r="B131" s="3">
        <v>-125</v>
      </c>
      <c r="C131" s="12" t="s">
        <v>187</v>
      </c>
      <c r="D131" s="7"/>
      <c r="E131" s="2" t="s">
        <v>290</v>
      </c>
      <c r="F131" s="14">
        <v>50</v>
      </c>
      <c r="G131" s="16"/>
      <c r="H131" s="14">
        <f t="shared" si="3"/>
        <v>50</v>
      </c>
    </row>
    <row r="132" spans="1:8" ht="20" customHeight="1" x14ac:dyDescent="0.4">
      <c r="A132" s="11"/>
      <c r="B132" s="3">
        <v>-126</v>
      </c>
      <c r="C132" s="12" t="s">
        <v>188</v>
      </c>
      <c r="D132" s="7"/>
      <c r="E132" s="2" t="s">
        <v>291</v>
      </c>
      <c r="F132" s="14">
        <v>50</v>
      </c>
      <c r="G132" s="16"/>
      <c r="H132" s="14">
        <f t="shared" si="3"/>
        <v>50</v>
      </c>
    </row>
    <row r="133" spans="1:8" ht="18.5" customHeight="1" x14ac:dyDescent="0.4">
      <c r="A133" s="11"/>
      <c r="B133" s="3">
        <v>-127</v>
      </c>
      <c r="C133" s="12" t="s">
        <v>189</v>
      </c>
      <c r="D133" s="7"/>
      <c r="E133" s="2" t="s">
        <v>292</v>
      </c>
      <c r="F133" s="14">
        <v>50</v>
      </c>
      <c r="G133" s="16"/>
      <c r="H133" s="14">
        <f t="shared" si="3"/>
        <v>50</v>
      </c>
    </row>
    <row r="134" spans="1:8" ht="23.5" customHeight="1" x14ac:dyDescent="0.4">
      <c r="A134" s="11"/>
      <c r="B134" s="3">
        <v>-128</v>
      </c>
      <c r="C134" s="12" t="s">
        <v>34</v>
      </c>
      <c r="D134" s="7"/>
      <c r="E134" s="2" t="s">
        <v>293</v>
      </c>
      <c r="F134" s="14">
        <v>50</v>
      </c>
      <c r="G134" s="16"/>
      <c r="H134" s="14">
        <f t="shared" si="3"/>
        <v>50</v>
      </c>
    </row>
    <row r="135" spans="1:8" ht="20.5" customHeight="1" x14ac:dyDescent="0.4">
      <c r="A135" s="11"/>
      <c r="B135" s="3">
        <v>-129</v>
      </c>
      <c r="C135" s="12" t="s">
        <v>35</v>
      </c>
      <c r="D135" s="7"/>
      <c r="E135" s="2" t="s">
        <v>294</v>
      </c>
      <c r="F135" s="14">
        <v>50</v>
      </c>
      <c r="G135" s="16"/>
      <c r="H135" s="14">
        <f t="shared" si="3"/>
        <v>50</v>
      </c>
    </row>
    <row r="136" spans="1:8" x14ac:dyDescent="0.4">
      <c r="A136" s="11"/>
      <c r="B136" s="3">
        <v>-130</v>
      </c>
      <c r="C136" s="12" t="s">
        <v>190</v>
      </c>
      <c r="D136" s="7"/>
      <c r="E136" s="2" t="s">
        <v>295</v>
      </c>
      <c r="F136" s="14">
        <v>50</v>
      </c>
      <c r="G136" s="16"/>
      <c r="H136" s="14">
        <f t="shared" si="3"/>
        <v>50</v>
      </c>
    </row>
    <row r="137" spans="1:8" ht="19.5" customHeight="1" x14ac:dyDescent="0.4">
      <c r="A137" s="11"/>
      <c r="B137" s="3">
        <v>-131</v>
      </c>
      <c r="C137" s="12" t="s">
        <v>191</v>
      </c>
      <c r="D137" s="7"/>
      <c r="E137" s="2" t="s">
        <v>296</v>
      </c>
      <c r="F137" s="14">
        <v>50</v>
      </c>
      <c r="G137" s="16"/>
      <c r="H137" s="14">
        <f t="shared" si="3"/>
        <v>50</v>
      </c>
    </row>
    <row r="138" spans="1:8" ht="21" customHeight="1" x14ac:dyDescent="0.4">
      <c r="A138" s="11"/>
      <c r="B138" s="3">
        <v>-132</v>
      </c>
      <c r="C138" s="12" t="s">
        <v>192</v>
      </c>
      <c r="D138" s="7"/>
      <c r="E138" s="2" t="s">
        <v>297</v>
      </c>
      <c r="F138" s="14">
        <v>50</v>
      </c>
      <c r="G138" s="16"/>
      <c r="H138" s="14">
        <f t="shared" si="3"/>
        <v>50</v>
      </c>
    </row>
    <row r="139" spans="1:8" ht="20.5" customHeight="1" x14ac:dyDescent="0.4">
      <c r="A139" s="11"/>
      <c r="B139" s="3">
        <v>-133</v>
      </c>
      <c r="C139" s="12" t="s">
        <v>193</v>
      </c>
      <c r="D139" s="7"/>
      <c r="E139" s="2" t="s">
        <v>298</v>
      </c>
      <c r="F139" s="14">
        <v>50</v>
      </c>
      <c r="G139" s="16"/>
      <c r="H139" s="14">
        <f t="shared" si="3"/>
        <v>50</v>
      </c>
    </row>
    <row r="140" spans="1:8" ht="21.5" customHeight="1" x14ac:dyDescent="0.4">
      <c r="A140" s="11"/>
      <c r="B140" s="3">
        <v>-134</v>
      </c>
      <c r="C140" s="12" t="s">
        <v>194</v>
      </c>
      <c r="D140" s="7"/>
      <c r="E140" s="2" t="s">
        <v>299</v>
      </c>
      <c r="F140" s="14">
        <v>50</v>
      </c>
      <c r="G140" s="16"/>
      <c r="H140" s="14">
        <f t="shared" si="3"/>
        <v>50</v>
      </c>
    </row>
    <row r="141" spans="1:8" ht="22.5" customHeight="1" x14ac:dyDescent="0.4">
      <c r="A141" s="11"/>
      <c r="B141" s="3">
        <v>-135</v>
      </c>
      <c r="C141" s="12" t="s">
        <v>195</v>
      </c>
      <c r="D141" s="7"/>
      <c r="E141" s="2" t="s">
        <v>300</v>
      </c>
      <c r="F141" s="14">
        <v>50</v>
      </c>
      <c r="G141" s="16"/>
      <c r="H141" s="14">
        <f t="shared" si="3"/>
        <v>50</v>
      </c>
    </row>
    <row r="142" spans="1:8" ht="23.5" customHeight="1" x14ac:dyDescent="0.4">
      <c r="A142" s="11"/>
      <c r="B142" s="3">
        <v>-136</v>
      </c>
      <c r="C142" s="12" t="s">
        <v>196</v>
      </c>
      <c r="D142" s="7"/>
      <c r="E142" s="2" t="s">
        <v>301</v>
      </c>
      <c r="F142" s="14">
        <v>50</v>
      </c>
      <c r="G142" s="16"/>
      <c r="H142" s="14">
        <f t="shared" si="3"/>
        <v>50</v>
      </c>
    </row>
    <row r="143" spans="1:8" ht="20" customHeight="1" x14ac:dyDescent="0.4">
      <c r="A143" s="11"/>
      <c r="B143" s="3">
        <v>-137</v>
      </c>
      <c r="C143" s="12" t="s">
        <v>197</v>
      </c>
      <c r="D143" s="7"/>
      <c r="E143" s="2" t="s">
        <v>302</v>
      </c>
      <c r="F143" s="14">
        <v>50</v>
      </c>
      <c r="G143" s="16"/>
      <c r="H143" s="14">
        <f t="shared" si="3"/>
        <v>50</v>
      </c>
    </row>
    <row r="144" spans="1:8" ht="20.5" customHeight="1" x14ac:dyDescent="0.4">
      <c r="A144" s="11"/>
      <c r="B144" s="3">
        <v>-138</v>
      </c>
      <c r="C144" s="12" t="s">
        <v>198</v>
      </c>
      <c r="D144" s="7"/>
      <c r="E144" s="2" t="s">
        <v>303</v>
      </c>
      <c r="F144" s="14">
        <v>50</v>
      </c>
      <c r="G144" s="16"/>
      <c r="H144" s="14">
        <f t="shared" si="3"/>
        <v>50</v>
      </c>
    </row>
    <row r="145" spans="1:8" x14ac:dyDescent="0.4">
      <c r="A145" s="11"/>
      <c r="B145" s="3">
        <v>-139</v>
      </c>
      <c r="C145" s="12" t="s">
        <v>199</v>
      </c>
      <c r="D145" s="7"/>
      <c r="E145" s="2" t="s">
        <v>304</v>
      </c>
      <c r="F145" s="14">
        <v>50</v>
      </c>
      <c r="G145" s="16"/>
      <c r="H145" s="14">
        <f t="shared" si="3"/>
        <v>50</v>
      </c>
    </row>
    <row r="146" spans="1:8" ht="19.5" customHeight="1" x14ac:dyDescent="0.4">
      <c r="A146" s="11"/>
      <c r="B146" s="3">
        <v>-140</v>
      </c>
      <c r="C146" s="12" t="s">
        <v>200</v>
      </c>
      <c r="D146" s="7"/>
      <c r="E146" s="2" t="s">
        <v>305</v>
      </c>
      <c r="F146" s="14">
        <v>50</v>
      </c>
      <c r="G146" s="16"/>
      <c r="H146" s="14">
        <f t="shared" si="3"/>
        <v>50</v>
      </c>
    </row>
    <row r="147" spans="1:8" ht="21" customHeight="1" x14ac:dyDescent="0.4">
      <c r="A147" s="11"/>
      <c r="B147" s="3">
        <v>-141</v>
      </c>
      <c r="C147" s="12" t="s">
        <v>36</v>
      </c>
      <c r="D147" s="7"/>
      <c r="E147" s="2" t="s">
        <v>306</v>
      </c>
      <c r="F147" s="14">
        <v>50</v>
      </c>
      <c r="G147" s="16"/>
      <c r="H147" s="14">
        <f t="shared" si="3"/>
        <v>50</v>
      </c>
    </row>
    <row r="148" spans="1:8" ht="20.5" customHeight="1" x14ac:dyDescent="0.4">
      <c r="A148" s="11"/>
      <c r="B148" s="3">
        <v>-142</v>
      </c>
      <c r="C148" s="12" t="s">
        <v>201</v>
      </c>
      <c r="D148" s="7"/>
      <c r="E148" s="2" t="s">
        <v>307</v>
      </c>
      <c r="F148" s="14">
        <v>50</v>
      </c>
      <c r="G148" s="16"/>
      <c r="H148" s="14">
        <f t="shared" si="3"/>
        <v>50</v>
      </c>
    </row>
    <row r="149" spans="1:8" ht="21.5" customHeight="1" x14ac:dyDescent="0.4">
      <c r="A149" s="11"/>
      <c r="B149" s="3">
        <v>-143</v>
      </c>
      <c r="C149" s="12" t="s">
        <v>202</v>
      </c>
      <c r="D149" s="7"/>
      <c r="E149" s="2" t="s">
        <v>308</v>
      </c>
      <c r="F149" s="14">
        <v>50</v>
      </c>
      <c r="G149" s="16"/>
      <c r="H149" s="14">
        <f t="shared" si="3"/>
        <v>50</v>
      </c>
    </row>
    <row r="150" spans="1:8" ht="23.5" customHeight="1" x14ac:dyDescent="0.4">
      <c r="A150" s="11"/>
      <c r="B150" s="3">
        <v>-144</v>
      </c>
      <c r="C150" s="12" t="s">
        <v>203</v>
      </c>
      <c r="D150" s="7"/>
      <c r="E150" s="2" t="s">
        <v>309</v>
      </c>
      <c r="F150" s="14">
        <v>50</v>
      </c>
      <c r="G150" s="16"/>
      <c r="H150" s="14">
        <f t="shared" si="3"/>
        <v>50</v>
      </c>
    </row>
    <row r="151" spans="1:8" ht="21.5" customHeight="1" x14ac:dyDescent="0.4">
      <c r="A151" s="11"/>
      <c r="B151" s="3">
        <v>-145</v>
      </c>
      <c r="C151" s="12" t="s">
        <v>204</v>
      </c>
      <c r="D151" s="7"/>
      <c r="E151" s="2" t="s">
        <v>310</v>
      </c>
      <c r="F151" s="14">
        <v>50</v>
      </c>
      <c r="G151" s="16"/>
      <c r="H151" s="14">
        <f t="shared" si="3"/>
        <v>50</v>
      </c>
    </row>
    <row r="152" spans="1:8" ht="23.5" customHeight="1" x14ac:dyDescent="0.4">
      <c r="A152" s="11"/>
      <c r="B152" s="3">
        <v>-146</v>
      </c>
      <c r="C152" s="12" t="s">
        <v>37</v>
      </c>
      <c r="D152" s="7"/>
      <c r="E152" s="2" t="s">
        <v>311</v>
      </c>
      <c r="F152" s="14">
        <v>50</v>
      </c>
      <c r="G152" s="16"/>
      <c r="H152" s="14">
        <f t="shared" si="3"/>
        <v>50</v>
      </c>
    </row>
    <row r="153" spans="1:8" ht="20.5" customHeight="1" x14ac:dyDescent="0.4">
      <c r="A153" s="11"/>
      <c r="B153" s="3">
        <v>-147</v>
      </c>
      <c r="C153" s="12" t="s">
        <v>205</v>
      </c>
      <c r="D153" s="7"/>
      <c r="E153" s="2" t="s">
        <v>312</v>
      </c>
      <c r="F153" s="14">
        <v>50</v>
      </c>
      <c r="G153" s="16"/>
      <c r="H153" s="14">
        <f t="shared" si="3"/>
        <v>50</v>
      </c>
    </row>
    <row r="154" spans="1:8" x14ac:dyDescent="0.4">
      <c r="A154" s="11"/>
      <c r="B154" s="3">
        <v>-148</v>
      </c>
      <c r="C154" s="12" t="s">
        <v>206</v>
      </c>
      <c r="D154" s="7"/>
      <c r="E154" s="2" t="s">
        <v>313</v>
      </c>
      <c r="F154" s="14">
        <v>50</v>
      </c>
      <c r="G154" s="16"/>
      <c r="H154" s="14">
        <f t="shared" si="3"/>
        <v>50</v>
      </c>
    </row>
    <row r="155" spans="1:8" ht="19.5" customHeight="1" x14ac:dyDescent="0.4">
      <c r="A155" s="11"/>
      <c r="B155" s="3">
        <v>-149</v>
      </c>
      <c r="C155" s="12" t="s">
        <v>38</v>
      </c>
      <c r="D155" s="7"/>
      <c r="E155" s="2" t="s">
        <v>314</v>
      </c>
      <c r="F155" s="14">
        <v>50</v>
      </c>
      <c r="G155" s="16"/>
      <c r="H155" s="14">
        <f t="shared" si="3"/>
        <v>50</v>
      </c>
    </row>
    <row r="156" spans="1:8" ht="21" customHeight="1" x14ac:dyDescent="0.4">
      <c r="A156" s="11"/>
      <c r="B156" s="3">
        <v>-150</v>
      </c>
      <c r="C156" s="12" t="s">
        <v>207</v>
      </c>
      <c r="D156" s="7"/>
      <c r="E156" s="2" t="s">
        <v>315</v>
      </c>
      <c r="F156" s="14">
        <v>50</v>
      </c>
      <c r="G156" s="16"/>
      <c r="H156" s="14">
        <f t="shared" si="3"/>
        <v>50</v>
      </c>
    </row>
    <row r="157" spans="1:8" ht="20.5" customHeight="1" x14ac:dyDescent="0.4">
      <c r="A157" s="11"/>
      <c r="B157" s="3">
        <v>-151</v>
      </c>
      <c r="C157" s="12" t="s">
        <v>208</v>
      </c>
      <c r="D157" s="7"/>
      <c r="E157" s="2" t="s">
        <v>316</v>
      </c>
      <c r="F157" s="14">
        <v>50</v>
      </c>
      <c r="G157" s="16"/>
      <c r="H157" s="14">
        <f t="shared" si="3"/>
        <v>50</v>
      </c>
    </row>
    <row r="158" spans="1:8" ht="21.5" customHeight="1" x14ac:dyDescent="0.4">
      <c r="A158" s="11"/>
      <c r="B158" s="3">
        <v>-152</v>
      </c>
      <c r="C158" s="12" t="s">
        <v>209</v>
      </c>
      <c r="D158" s="7"/>
      <c r="E158" s="2" t="s">
        <v>317</v>
      </c>
      <c r="F158" s="14">
        <v>50</v>
      </c>
      <c r="G158" s="16"/>
      <c r="H158" s="14">
        <f t="shared" si="3"/>
        <v>50</v>
      </c>
    </row>
    <row r="159" spans="1:8" ht="23.5" customHeight="1" x14ac:dyDescent="0.4">
      <c r="A159" s="11"/>
      <c r="B159" s="3">
        <v>-153</v>
      </c>
      <c r="C159" s="12" t="s">
        <v>210</v>
      </c>
      <c r="D159" s="7"/>
      <c r="E159" s="2" t="s">
        <v>318</v>
      </c>
      <c r="F159" s="14">
        <v>50</v>
      </c>
      <c r="G159" s="16"/>
      <c r="H159" s="14">
        <f t="shared" si="3"/>
        <v>50</v>
      </c>
    </row>
    <row r="160" spans="1:8" ht="23.5" customHeight="1" x14ac:dyDescent="0.4">
      <c r="A160" s="11"/>
      <c r="B160" s="3">
        <v>-154</v>
      </c>
      <c r="C160" s="12" t="s">
        <v>211</v>
      </c>
      <c r="D160" s="7"/>
      <c r="E160" s="2" t="s">
        <v>319</v>
      </c>
      <c r="F160" s="14">
        <v>50</v>
      </c>
      <c r="G160" s="16"/>
      <c r="H160" s="14">
        <f t="shared" si="3"/>
        <v>50</v>
      </c>
    </row>
    <row r="161" spans="1:8" ht="23.5" customHeight="1" x14ac:dyDescent="0.4">
      <c r="A161" s="11"/>
      <c r="B161" s="25">
        <v>-155</v>
      </c>
      <c r="C161" s="28" t="s">
        <v>235</v>
      </c>
      <c r="D161" s="7"/>
      <c r="E161" s="2" t="s">
        <v>320</v>
      </c>
      <c r="F161" s="14">
        <v>50</v>
      </c>
      <c r="G161" s="16"/>
      <c r="H161" s="14">
        <f t="shared" si="3"/>
        <v>50</v>
      </c>
    </row>
    <row r="162" spans="1:8" ht="19" customHeight="1" x14ac:dyDescent="0.4">
      <c r="A162" s="11"/>
      <c r="B162" s="3">
        <v>-156</v>
      </c>
      <c r="C162" s="12" t="s">
        <v>212</v>
      </c>
      <c r="D162" s="7"/>
      <c r="E162" s="2" t="s">
        <v>321</v>
      </c>
      <c r="F162" s="14">
        <v>50</v>
      </c>
      <c r="G162" s="16"/>
      <c r="H162" s="14">
        <f t="shared" si="3"/>
        <v>50</v>
      </c>
    </row>
    <row r="163" spans="1:8" ht="20" customHeight="1" x14ac:dyDescent="0.4">
      <c r="A163" s="11"/>
      <c r="B163" s="3">
        <v>-157</v>
      </c>
      <c r="C163" s="12" t="s">
        <v>213</v>
      </c>
      <c r="D163" s="7"/>
      <c r="E163" s="2" t="s">
        <v>322</v>
      </c>
      <c r="F163" s="14">
        <v>50</v>
      </c>
      <c r="G163" s="16"/>
      <c r="H163" s="14">
        <f t="shared" si="3"/>
        <v>50</v>
      </c>
    </row>
    <row r="164" spans="1:8" ht="18.5" customHeight="1" x14ac:dyDescent="0.4">
      <c r="A164" s="11"/>
      <c r="B164" s="3">
        <v>-158</v>
      </c>
      <c r="C164" s="12" t="s">
        <v>214</v>
      </c>
      <c r="D164" s="7"/>
      <c r="E164" s="2" t="s">
        <v>323</v>
      </c>
      <c r="F164" s="14">
        <v>50</v>
      </c>
      <c r="G164" s="16"/>
      <c r="H164" s="14">
        <f t="shared" si="3"/>
        <v>50</v>
      </c>
    </row>
    <row r="165" spans="1:8" ht="20" customHeight="1" x14ac:dyDescent="0.4">
      <c r="A165" s="11"/>
      <c r="B165" s="3">
        <v>-159</v>
      </c>
      <c r="C165" s="12" t="s">
        <v>215</v>
      </c>
      <c r="D165" s="7"/>
      <c r="E165" s="2" t="s">
        <v>324</v>
      </c>
      <c r="F165" s="14">
        <v>50</v>
      </c>
      <c r="G165" s="16"/>
      <c r="H165" s="14">
        <f t="shared" si="3"/>
        <v>50</v>
      </c>
    </row>
    <row r="166" spans="1:8" ht="20.5" customHeight="1" x14ac:dyDescent="0.4">
      <c r="A166" s="11"/>
      <c r="B166" s="3">
        <v>-160</v>
      </c>
      <c r="C166" s="12" t="s">
        <v>216</v>
      </c>
      <c r="D166" s="7"/>
      <c r="E166" s="2" t="s">
        <v>325</v>
      </c>
      <c r="F166" s="14">
        <v>50</v>
      </c>
      <c r="G166" s="16"/>
      <c r="H166" s="14">
        <f t="shared" si="3"/>
        <v>50</v>
      </c>
    </row>
    <row r="167" spans="1:8" x14ac:dyDescent="0.4">
      <c r="A167" s="11"/>
      <c r="B167" s="3">
        <v>-161</v>
      </c>
      <c r="C167" s="12" t="s">
        <v>217</v>
      </c>
      <c r="D167" s="7"/>
      <c r="E167" s="2" t="s">
        <v>326</v>
      </c>
      <c r="F167" s="14">
        <v>50</v>
      </c>
      <c r="G167" s="16"/>
      <c r="H167" s="14">
        <f t="shared" si="3"/>
        <v>50</v>
      </c>
    </row>
    <row r="168" spans="1:8" ht="20.5" customHeight="1" x14ac:dyDescent="0.4">
      <c r="A168" s="11"/>
      <c r="B168" s="3">
        <v>-162</v>
      </c>
      <c r="C168" s="12" t="s">
        <v>218</v>
      </c>
      <c r="D168" s="7"/>
      <c r="E168" s="2" t="s">
        <v>327</v>
      </c>
      <c r="F168" s="14">
        <v>50</v>
      </c>
      <c r="G168" s="16"/>
      <c r="H168" s="14">
        <f t="shared" si="3"/>
        <v>50</v>
      </c>
    </row>
    <row r="169" spans="1:8" ht="21" customHeight="1" x14ac:dyDescent="0.4">
      <c r="A169" s="11"/>
      <c r="B169" s="3">
        <v>-163</v>
      </c>
      <c r="C169" s="12" t="s">
        <v>219</v>
      </c>
      <c r="D169" s="7"/>
      <c r="E169" s="2" t="s">
        <v>328</v>
      </c>
      <c r="F169" s="14">
        <v>50</v>
      </c>
      <c r="G169" s="16"/>
      <c r="H169" s="14">
        <f t="shared" si="3"/>
        <v>50</v>
      </c>
    </row>
    <row r="170" spans="1:8" ht="20.5" customHeight="1" x14ac:dyDescent="0.4">
      <c r="A170" s="11"/>
      <c r="B170" s="3">
        <v>-164</v>
      </c>
      <c r="C170" s="12" t="s">
        <v>220</v>
      </c>
      <c r="D170" s="7"/>
      <c r="E170" s="2" t="s">
        <v>329</v>
      </c>
      <c r="F170" s="14">
        <v>50</v>
      </c>
      <c r="G170" s="16"/>
      <c r="H170" s="14">
        <f t="shared" si="3"/>
        <v>50</v>
      </c>
    </row>
    <row r="171" spans="1:8" ht="17.5" customHeight="1" x14ac:dyDescent="0.4">
      <c r="A171" s="11"/>
      <c r="B171" s="3">
        <v>-165</v>
      </c>
      <c r="C171" s="12" t="s">
        <v>221</v>
      </c>
      <c r="D171" s="7"/>
      <c r="E171" s="2" t="s">
        <v>330</v>
      </c>
      <c r="F171" s="14">
        <v>50</v>
      </c>
      <c r="G171" s="16"/>
      <c r="H171" s="14">
        <f t="shared" si="3"/>
        <v>50</v>
      </c>
    </row>
    <row r="172" spans="1:8" ht="20" customHeight="1" x14ac:dyDescent="0.4">
      <c r="A172" s="11"/>
      <c r="B172" s="3">
        <v>-166</v>
      </c>
      <c r="C172" s="12" t="s">
        <v>222</v>
      </c>
      <c r="D172" s="7"/>
      <c r="E172" s="2" t="s">
        <v>331</v>
      </c>
      <c r="F172" s="14">
        <v>50</v>
      </c>
      <c r="G172" s="16"/>
      <c r="H172" s="14">
        <f t="shared" si="3"/>
        <v>50</v>
      </c>
    </row>
    <row r="173" spans="1:8" ht="19.5" customHeight="1" x14ac:dyDescent="0.4">
      <c r="A173" s="11"/>
      <c r="B173" s="3">
        <v>-167</v>
      </c>
      <c r="C173" s="12" t="s">
        <v>223</v>
      </c>
      <c r="D173" s="7"/>
      <c r="E173" s="2" t="s">
        <v>332</v>
      </c>
      <c r="F173" s="14">
        <v>50</v>
      </c>
      <c r="G173" s="16"/>
      <c r="H173" s="14">
        <f t="shared" si="3"/>
        <v>50</v>
      </c>
    </row>
    <row r="174" spans="1:8" ht="18" customHeight="1" x14ac:dyDescent="0.4">
      <c r="A174" s="11"/>
      <c r="B174" s="25">
        <v>-168</v>
      </c>
      <c r="C174" s="12" t="s">
        <v>224</v>
      </c>
      <c r="D174" s="7"/>
      <c r="E174" s="2" t="s">
        <v>333</v>
      </c>
      <c r="F174" s="14">
        <v>50</v>
      </c>
      <c r="G174" s="16"/>
      <c r="H174" s="14">
        <f t="shared" si="3"/>
        <v>50</v>
      </c>
    </row>
    <row r="175" spans="1:8" ht="20.5" customHeight="1" x14ac:dyDescent="0.4">
      <c r="A175" s="11"/>
      <c r="B175" s="3">
        <v>-169</v>
      </c>
      <c r="C175" s="12" t="s">
        <v>225</v>
      </c>
      <c r="D175" s="7"/>
      <c r="E175" s="2" t="s">
        <v>334</v>
      </c>
      <c r="F175" s="14">
        <v>50</v>
      </c>
      <c r="G175" s="16"/>
      <c r="H175" s="14">
        <f>F175</f>
        <v>50</v>
      </c>
    </row>
    <row r="176" spans="1:8" x14ac:dyDescent="0.4">
      <c r="A176" s="11"/>
      <c r="B176" s="3">
        <v>-170</v>
      </c>
      <c r="C176" s="12" t="s">
        <v>39</v>
      </c>
      <c r="D176" s="7"/>
      <c r="E176" s="2" t="s">
        <v>335</v>
      </c>
      <c r="F176" s="14">
        <v>50</v>
      </c>
      <c r="G176" s="16"/>
      <c r="H176" s="14">
        <f t="shared" ref="H176:H187" si="4">F176</f>
        <v>50</v>
      </c>
    </row>
    <row r="177" spans="1:8" ht="19.5" customHeight="1" x14ac:dyDescent="0.4">
      <c r="A177" s="11"/>
      <c r="B177" s="3">
        <v>-171</v>
      </c>
      <c r="C177" s="12" t="s">
        <v>226</v>
      </c>
      <c r="D177" s="7"/>
      <c r="E177" s="2" t="s">
        <v>336</v>
      </c>
      <c r="F177" s="14">
        <v>50</v>
      </c>
      <c r="G177" s="16"/>
      <c r="H177" s="14">
        <f t="shared" si="4"/>
        <v>50</v>
      </c>
    </row>
    <row r="178" spans="1:8" ht="21" customHeight="1" x14ac:dyDescent="0.4">
      <c r="A178" s="11"/>
      <c r="B178" s="3">
        <v>-172</v>
      </c>
      <c r="C178" s="12" t="s">
        <v>227</v>
      </c>
      <c r="D178" s="7"/>
      <c r="E178" s="2" t="s">
        <v>337</v>
      </c>
      <c r="F178" s="14">
        <v>50</v>
      </c>
      <c r="G178" s="16"/>
      <c r="H178" s="14">
        <f t="shared" si="4"/>
        <v>50</v>
      </c>
    </row>
    <row r="179" spans="1:8" ht="20" customHeight="1" x14ac:dyDescent="0.4">
      <c r="A179" s="11"/>
      <c r="B179" s="3">
        <v>-173</v>
      </c>
      <c r="C179" s="12" t="s">
        <v>228</v>
      </c>
      <c r="D179" s="7"/>
      <c r="E179" s="2" t="s">
        <v>338</v>
      </c>
      <c r="F179" s="14">
        <v>50</v>
      </c>
      <c r="G179" s="16"/>
      <c r="H179" s="14">
        <f t="shared" si="4"/>
        <v>50</v>
      </c>
    </row>
    <row r="180" spans="1:8" ht="18" customHeight="1" x14ac:dyDescent="0.4">
      <c r="A180" s="11"/>
      <c r="B180" s="3">
        <v>-174</v>
      </c>
      <c r="C180" s="12" t="s">
        <v>229</v>
      </c>
      <c r="D180" s="7"/>
      <c r="E180" s="2" t="s">
        <v>339</v>
      </c>
      <c r="F180" s="14">
        <v>50</v>
      </c>
      <c r="G180" s="16"/>
      <c r="H180" s="14">
        <f t="shared" si="4"/>
        <v>50</v>
      </c>
    </row>
    <row r="181" spans="1:8" ht="20" customHeight="1" x14ac:dyDescent="0.4">
      <c r="A181" s="11"/>
      <c r="B181" s="3">
        <v>-175</v>
      </c>
      <c r="C181" s="12" t="s">
        <v>230</v>
      </c>
      <c r="D181" s="7"/>
      <c r="E181" s="2" t="s">
        <v>340</v>
      </c>
      <c r="F181" s="14">
        <v>50</v>
      </c>
      <c r="G181" s="16"/>
      <c r="H181" s="14">
        <f t="shared" si="4"/>
        <v>50</v>
      </c>
    </row>
    <row r="182" spans="1:8" ht="18.5" customHeight="1" x14ac:dyDescent="0.4">
      <c r="A182" s="11"/>
      <c r="B182" s="3">
        <v>-176</v>
      </c>
      <c r="C182" s="12" t="s">
        <v>231</v>
      </c>
      <c r="D182" s="7"/>
      <c r="E182" s="2" t="s">
        <v>341</v>
      </c>
      <c r="F182" s="14">
        <v>50</v>
      </c>
      <c r="G182" s="16"/>
      <c r="H182" s="14">
        <f t="shared" si="4"/>
        <v>50</v>
      </c>
    </row>
    <row r="183" spans="1:8" ht="17.5" customHeight="1" x14ac:dyDescent="0.4">
      <c r="A183" s="11"/>
      <c r="B183" s="3">
        <v>-177</v>
      </c>
      <c r="C183" s="12" t="s">
        <v>232</v>
      </c>
      <c r="D183" s="7"/>
      <c r="E183" s="2" t="s">
        <v>342</v>
      </c>
      <c r="F183" s="14">
        <v>50</v>
      </c>
      <c r="G183" s="16"/>
      <c r="H183" s="14">
        <f t="shared" si="4"/>
        <v>50</v>
      </c>
    </row>
    <row r="184" spans="1:8" ht="16.5" customHeight="1" x14ac:dyDescent="0.4">
      <c r="A184" s="11"/>
      <c r="B184" s="3">
        <v>-178</v>
      </c>
      <c r="C184" s="12" t="s">
        <v>233</v>
      </c>
      <c r="D184" s="7"/>
      <c r="E184" s="2" t="s">
        <v>344</v>
      </c>
      <c r="F184" s="14">
        <v>50</v>
      </c>
      <c r="G184" s="16"/>
      <c r="H184" s="14">
        <f t="shared" si="4"/>
        <v>50</v>
      </c>
    </row>
    <row r="185" spans="1:8" x14ac:dyDescent="0.4">
      <c r="A185" s="11"/>
      <c r="B185" s="3">
        <v>-179</v>
      </c>
      <c r="C185" s="12" t="s">
        <v>234</v>
      </c>
      <c r="D185" s="7"/>
      <c r="E185" s="2" t="s">
        <v>345</v>
      </c>
      <c r="F185" s="14">
        <v>50</v>
      </c>
      <c r="G185" s="17"/>
      <c r="H185" s="14">
        <f t="shared" si="4"/>
        <v>50</v>
      </c>
    </row>
    <row r="186" spans="1:8" ht="19.5" customHeight="1" x14ac:dyDescent="0.4">
      <c r="A186" s="11"/>
      <c r="B186" s="3">
        <v>-180</v>
      </c>
      <c r="C186" s="12" t="s">
        <v>234</v>
      </c>
      <c r="D186" s="7"/>
      <c r="E186" s="2" t="s">
        <v>346</v>
      </c>
      <c r="F186" s="14">
        <v>200</v>
      </c>
      <c r="G186" s="18" t="s">
        <v>479</v>
      </c>
      <c r="H186" s="14">
        <f t="shared" si="4"/>
        <v>200</v>
      </c>
    </row>
    <row r="187" spans="1:8" ht="21" customHeight="1" x14ac:dyDescent="0.4">
      <c r="A187" s="11"/>
      <c r="B187" s="3">
        <v>-181</v>
      </c>
      <c r="C187" s="12" t="s">
        <v>65</v>
      </c>
      <c r="D187" s="7"/>
      <c r="E187" s="2" t="s">
        <v>347</v>
      </c>
      <c r="F187" s="14">
        <v>50</v>
      </c>
      <c r="G187" s="14" t="s">
        <v>478</v>
      </c>
      <c r="H187" s="14">
        <f t="shared" si="4"/>
        <v>50</v>
      </c>
    </row>
    <row r="188" spans="1:8" ht="19.5" customHeight="1" x14ac:dyDescent="0.4">
      <c r="A188" s="11"/>
      <c r="B188" s="12" t="s">
        <v>473</v>
      </c>
      <c r="C188" s="6"/>
      <c r="D188" s="6"/>
      <c r="E188" s="8" t="s">
        <v>348</v>
      </c>
      <c r="F188" s="9">
        <f>SUM(F189:F214)</f>
        <v>7050</v>
      </c>
      <c r="G188" s="9">
        <f>SUM(F189:F213,4400)</f>
        <v>6900</v>
      </c>
      <c r="H188" s="9">
        <f>SUM(H189:H214)</f>
        <v>7050</v>
      </c>
    </row>
    <row r="189" spans="1:8" ht="20.5" customHeight="1" x14ac:dyDescent="0.4">
      <c r="A189" s="11"/>
      <c r="B189" s="3">
        <v>-182</v>
      </c>
      <c r="C189" s="12" t="s">
        <v>209</v>
      </c>
      <c r="D189" s="7"/>
      <c r="E189" s="2" t="s">
        <v>353</v>
      </c>
      <c r="F189" s="14">
        <v>100</v>
      </c>
      <c r="G189" s="15" t="s">
        <v>478</v>
      </c>
      <c r="H189" s="14">
        <f>F189</f>
        <v>100</v>
      </c>
    </row>
    <row r="190" spans="1:8" x14ac:dyDescent="0.4">
      <c r="A190" s="11"/>
      <c r="B190" s="3">
        <v>-183</v>
      </c>
      <c r="C190" s="12" t="s">
        <v>210</v>
      </c>
      <c r="D190" s="7"/>
      <c r="E190" s="2" t="s">
        <v>354</v>
      </c>
      <c r="F190" s="14">
        <v>100</v>
      </c>
      <c r="G190" s="16"/>
      <c r="H190" s="14">
        <f t="shared" ref="H190:H214" si="5">F190</f>
        <v>100</v>
      </c>
    </row>
    <row r="191" spans="1:8" ht="19.5" customHeight="1" x14ac:dyDescent="0.4">
      <c r="A191" s="11"/>
      <c r="B191" s="3">
        <v>-184</v>
      </c>
      <c r="C191" s="12" t="s">
        <v>211</v>
      </c>
      <c r="D191" s="7"/>
      <c r="E191" s="2" t="s">
        <v>355</v>
      </c>
      <c r="F191" s="14">
        <v>100</v>
      </c>
      <c r="G191" s="16"/>
      <c r="H191" s="14">
        <f t="shared" si="5"/>
        <v>100</v>
      </c>
    </row>
    <row r="192" spans="1:8" ht="21" customHeight="1" x14ac:dyDescent="0.4">
      <c r="A192" s="11"/>
      <c r="B192" s="3">
        <v>-185</v>
      </c>
      <c r="C192" s="12" t="s">
        <v>349</v>
      </c>
      <c r="D192" s="7"/>
      <c r="E192" s="2" t="s">
        <v>356</v>
      </c>
      <c r="F192" s="14">
        <v>100</v>
      </c>
      <c r="G192" s="16"/>
      <c r="H192" s="14">
        <f t="shared" si="5"/>
        <v>100</v>
      </c>
    </row>
    <row r="193" spans="1:8" ht="20.5" customHeight="1" x14ac:dyDescent="0.4">
      <c r="A193" s="11"/>
      <c r="B193" s="3">
        <v>-186</v>
      </c>
      <c r="C193" s="12" t="s">
        <v>350</v>
      </c>
      <c r="D193" s="7"/>
      <c r="E193" s="2" t="s">
        <v>357</v>
      </c>
      <c r="F193" s="14">
        <v>100</v>
      </c>
      <c r="G193" s="16"/>
      <c r="H193" s="14">
        <f t="shared" si="5"/>
        <v>100</v>
      </c>
    </row>
    <row r="194" spans="1:8" ht="21.5" customHeight="1" x14ac:dyDescent="0.4">
      <c r="A194" s="11"/>
      <c r="B194" s="3">
        <v>-187</v>
      </c>
      <c r="C194" s="12" t="s">
        <v>350</v>
      </c>
      <c r="D194" s="7"/>
      <c r="E194" s="2" t="s">
        <v>358</v>
      </c>
      <c r="F194" s="14">
        <v>100</v>
      </c>
      <c r="G194" s="16"/>
      <c r="H194" s="14">
        <f t="shared" si="5"/>
        <v>100</v>
      </c>
    </row>
    <row r="195" spans="1:8" ht="20" customHeight="1" x14ac:dyDescent="0.4">
      <c r="A195" s="11"/>
      <c r="B195" s="3">
        <v>-188</v>
      </c>
      <c r="C195" s="12" t="s">
        <v>351</v>
      </c>
      <c r="D195" s="7"/>
      <c r="E195" s="2" t="s">
        <v>359</v>
      </c>
      <c r="F195" s="14">
        <v>100</v>
      </c>
      <c r="G195" s="16"/>
      <c r="H195" s="14">
        <f t="shared" si="5"/>
        <v>100</v>
      </c>
    </row>
    <row r="196" spans="1:8" ht="18.5" customHeight="1" x14ac:dyDescent="0.4">
      <c r="A196" s="11"/>
      <c r="B196" s="3">
        <v>-189</v>
      </c>
      <c r="C196" s="12" t="s">
        <v>213</v>
      </c>
      <c r="D196" s="7"/>
      <c r="E196" s="2" t="s">
        <v>360</v>
      </c>
      <c r="F196" s="14">
        <v>100</v>
      </c>
      <c r="G196" s="16"/>
      <c r="H196" s="14">
        <f t="shared" si="5"/>
        <v>100</v>
      </c>
    </row>
    <row r="197" spans="1:8" ht="23.5" customHeight="1" x14ac:dyDescent="0.4">
      <c r="A197" s="11"/>
      <c r="B197" s="3">
        <v>-190</v>
      </c>
      <c r="C197" s="12" t="s">
        <v>214</v>
      </c>
      <c r="D197" s="7"/>
      <c r="E197" s="2" t="s">
        <v>361</v>
      </c>
      <c r="F197" s="14">
        <v>100</v>
      </c>
      <c r="G197" s="16"/>
      <c r="H197" s="14">
        <f t="shared" si="5"/>
        <v>100</v>
      </c>
    </row>
    <row r="198" spans="1:8" ht="20.5" customHeight="1" x14ac:dyDescent="0.4">
      <c r="A198" s="11"/>
      <c r="B198" s="3">
        <v>-191</v>
      </c>
      <c r="C198" s="12" t="s">
        <v>215</v>
      </c>
      <c r="D198" s="7"/>
      <c r="E198" s="2" t="s">
        <v>362</v>
      </c>
      <c r="F198" s="14">
        <v>100</v>
      </c>
      <c r="G198" s="16"/>
      <c r="H198" s="14">
        <f t="shared" si="5"/>
        <v>100</v>
      </c>
    </row>
    <row r="199" spans="1:8" x14ac:dyDescent="0.4">
      <c r="A199" s="11"/>
      <c r="B199" s="3">
        <v>-192</v>
      </c>
      <c r="C199" s="12" t="s">
        <v>216</v>
      </c>
      <c r="D199" s="7"/>
      <c r="E199" s="2" t="s">
        <v>363</v>
      </c>
      <c r="F199" s="14">
        <v>100</v>
      </c>
      <c r="G199" s="16"/>
      <c r="H199" s="14">
        <f t="shared" si="5"/>
        <v>100</v>
      </c>
    </row>
    <row r="200" spans="1:8" ht="19.5" customHeight="1" x14ac:dyDescent="0.4">
      <c r="A200" s="11"/>
      <c r="B200" s="3">
        <v>-193</v>
      </c>
      <c r="C200" s="12" t="s">
        <v>217</v>
      </c>
      <c r="D200" s="7"/>
      <c r="E200" s="2" t="s">
        <v>364</v>
      </c>
      <c r="F200" s="14">
        <v>100</v>
      </c>
      <c r="G200" s="16"/>
      <c r="H200" s="14">
        <f t="shared" si="5"/>
        <v>100</v>
      </c>
    </row>
    <row r="201" spans="1:8" ht="21" customHeight="1" x14ac:dyDescent="0.4">
      <c r="A201" s="11"/>
      <c r="B201" s="3">
        <v>-194</v>
      </c>
      <c r="C201" s="12" t="s">
        <v>219</v>
      </c>
      <c r="D201" s="7"/>
      <c r="E201" s="2" t="s">
        <v>365</v>
      </c>
      <c r="F201" s="14">
        <v>100</v>
      </c>
      <c r="G201" s="16"/>
      <c r="H201" s="14">
        <f t="shared" si="5"/>
        <v>100</v>
      </c>
    </row>
    <row r="202" spans="1:8" ht="20.5" customHeight="1" x14ac:dyDescent="0.4">
      <c r="A202" s="11"/>
      <c r="B202" s="3">
        <v>-195</v>
      </c>
      <c r="C202" s="12" t="s">
        <v>220</v>
      </c>
      <c r="D202" s="7"/>
      <c r="E202" s="2" t="s">
        <v>366</v>
      </c>
      <c r="F202" s="14">
        <v>100</v>
      </c>
      <c r="G202" s="16"/>
      <c r="H202" s="14">
        <f t="shared" si="5"/>
        <v>100</v>
      </c>
    </row>
    <row r="203" spans="1:8" ht="19" customHeight="1" x14ac:dyDescent="0.4">
      <c r="A203" s="11"/>
      <c r="B203" s="3">
        <v>-196</v>
      </c>
      <c r="C203" s="12" t="s">
        <v>221</v>
      </c>
      <c r="D203" s="7"/>
      <c r="E203" s="2" t="s">
        <v>367</v>
      </c>
      <c r="F203" s="14">
        <v>100</v>
      </c>
      <c r="G203" s="16"/>
      <c r="H203" s="14">
        <f t="shared" si="5"/>
        <v>100</v>
      </c>
    </row>
    <row r="204" spans="1:8" ht="22" customHeight="1" x14ac:dyDescent="0.4">
      <c r="A204" s="11"/>
      <c r="B204" s="3">
        <v>-197</v>
      </c>
      <c r="C204" s="12" t="s">
        <v>223</v>
      </c>
      <c r="D204" s="7"/>
      <c r="E204" s="2" t="s">
        <v>368</v>
      </c>
      <c r="F204" s="14">
        <v>100</v>
      </c>
      <c r="G204" s="16"/>
      <c r="H204" s="14">
        <f t="shared" si="5"/>
        <v>100</v>
      </c>
    </row>
    <row r="205" spans="1:8" ht="20.5" customHeight="1" x14ac:dyDescent="0.4">
      <c r="A205" s="11"/>
      <c r="B205" s="3">
        <v>-198</v>
      </c>
      <c r="C205" s="12" t="s">
        <v>225</v>
      </c>
      <c r="D205" s="7"/>
      <c r="E205" s="2" t="s">
        <v>369</v>
      </c>
      <c r="F205" s="14">
        <v>100</v>
      </c>
      <c r="G205" s="16"/>
      <c r="H205" s="14">
        <f t="shared" si="5"/>
        <v>100</v>
      </c>
    </row>
    <row r="206" spans="1:8" ht="18.5" customHeight="1" x14ac:dyDescent="0.4">
      <c r="A206" s="11"/>
      <c r="B206" s="3">
        <v>-199</v>
      </c>
      <c r="C206" s="12" t="s">
        <v>39</v>
      </c>
      <c r="D206" s="7"/>
      <c r="E206" s="2" t="s">
        <v>370</v>
      </c>
      <c r="F206" s="14">
        <v>100</v>
      </c>
      <c r="G206" s="16"/>
      <c r="H206" s="14">
        <f t="shared" si="5"/>
        <v>100</v>
      </c>
    </row>
    <row r="207" spans="1:8" ht="20.5" customHeight="1" x14ac:dyDescent="0.4">
      <c r="A207" s="11"/>
      <c r="B207" s="3">
        <v>-200</v>
      </c>
      <c r="C207" s="12" t="s">
        <v>226</v>
      </c>
      <c r="D207" s="7"/>
      <c r="E207" s="2" t="s">
        <v>371</v>
      </c>
      <c r="F207" s="14">
        <v>100</v>
      </c>
      <c r="G207" s="16"/>
      <c r="H207" s="14">
        <f t="shared" si="5"/>
        <v>100</v>
      </c>
    </row>
    <row r="208" spans="1:8" x14ac:dyDescent="0.4">
      <c r="A208" s="11"/>
      <c r="B208" s="3">
        <v>-201</v>
      </c>
      <c r="C208" s="12" t="s">
        <v>227</v>
      </c>
      <c r="D208" s="7"/>
      <c r="E208" s="2" t="s">
        <v>372</v>
      </c>
      <c r="F208" s="14">
        <v>100</v>
      </c>
      <c r="G208" s="16"/>
      <c r="H208" s="14">
        <f t="shared" si="5"/>
        <v>100</v>
      </c>
    </row>
    <row r="209" spans="1:8" ht="19.5" customHeight="1" x14ac:dyDescent="0.4">
      <c r="A209" s="11"/>
      <c r="B209" s="3">
        <v>-202</v>
      </c>
      <c r="C209" s="12" t="s">
        <v>234</v>
      </c>
      <c r="D209" s="7"/>
      <c r="E209" s="2" t="s">
        <v>373</v>
      </c>
      <c r="F209" s="14">
        <v>100</v>
      </c>
      <c r="G209" s="16"/>
      <c r="H209" s="14">
        <f t="shared" si="5"/>
        <v>100</v>
      </c>
    </row>
    <row r="210" spans="1:8" ht="18" customHeight="1" x14ac:dyDescent="0.4">
      <c r="A210" s="11"/>
      <c r="B210" s="3">
        <v>-203</v>
      </c>
      <c r="C210" s="12" t="s">
        <v>229</v>
      </c>
      <c r="D210" s="7"/>
      <c r="E210" s="2" t="s">
        <v>374</v>
      </c>
      <c r="F210" s="14">
        <v>100</v>
      </c>
      <c r="G210" s="16"/>
      <c r="H210" s="14">
        <f t="shared" si="5"/>
        <v>100</v>
      </c>
    </row>
    <row r="211" spans="1:8" ht="20.5" customHeight="1" x14ac:dyDescent="0.4">
      <c r="A211" s="11"/>
      <c r="B211" s="3">
        <v>-204</v>
      </c>
      <c r="C211" s="12" t="s">
        <v>230</v>
      </c>
      <c r="D211" s="7"/>
      <c r="E211" s="2" t="s">
        <v>375</v>
      </c>
      <c r="F211" s="14">
        <v>100</v>
      </c>
      <c r="G211" s="16"/>
      <c r="H211" s="14">
        <f t="shared" si="5"/>
        <v>100</v>
      </c>
    </row>
    <row r="212" spans="1:8" ht="19.5" customHeight="1" x14ac:dyDescent="0.4">
      <c r="A212" s="11"/>
      <c r="B212" s="3">
        <v>-205</v>
      </c>
      <c r="C212" s="12" t="s">
        <v>231</v>
      </c>
      <c r="D212" s="7"/>
      <c r="E212" s="2" t="s">
        <v>376</v>
      </c>
      <c r="F212" s="14">
        <v>100</v>
      </c>
      <c r="G212" s="16"/>
      <c r="H212" s="14">
        <f t="shared" si="5"/>
        <v>100</v>
      </c>
    </row>
    <row r="213" spans="1:8" ht="19" customHeight="1" x14ac:dyDescent="0.4">
      <c r="A213" s="11"/>
      <c r="B213" s="3">
        <v>-206</v>
      </c>
      <c r="C213" s="12" t="s">
        <v>232</v>
      </c>
      <c r="D213" s="7"/>
      <c r="E213" s="2" t="s">
        <v>377</v>
      </c>
      <c r="F213" s="14">
        <v>100</v>
      </c>
      <c r="G213" s="17"/>
      <c r="H213" s="14">
        <f t="shared" si="5"/>
        <v>100</v>
      </c>
    </row>
    <row r="214" spans="1:8" ht="36" customHeight="1" x14ac:dyDescent="0.4">
      <c r="A214" s="11"/>
      <c r="B214" s="3">
        <v>-207</v>
      </c>
      <c r="C214" s="12" t="s">
        <v>352</v>
      </c>
      <c r="D214" s="7"/>
      <c r="E214" s="2" t="s">
        <v>378</v>
      </c>
      <c r="F214" s="14">
        <v>4550</v>
      </c>
      <c r="G214" s="20" t="s">
        <v>500</v>
      </c>
      <c r="H214" s="14">
        <f t="shared" si="5"/>
        <v>4550</v>
      </c>
    </row>
    <row r="215" spans="1:8" ht="17" customHeight="1" x14ac:dyDescent="0.4">
      <c r="A215" s="11"/>
      <c r="B215" s="12" t="s">
        <v>474</v>
      </c>
      <c r="C215" s="6"/>
      <c r="D215" s="6"/>
      <c r="E215" s="8"/>
      <c r="F215" s="9">
        <f>SUM(F216:F224)</f>
        <v>1680</v>
      </c>
      <c r="G215" s="9">
        <f>SUM(F216:F224)</f>
        <v>1680</v>
      </c>
      <c r="H215" s="9">
        <f>SUM(H216:H224)</f>
        <v>1680</v>
      </c>
    </row>
    <row r="216" spans="1:8" ht="20.5" customHeight="1" x14ac:dyDescent="0.4">
      <c r="A216" s="11"/>
      <c r="B216" s="3">
        <v>-208</v>
      </c>
      <c r="C216" s="12" t="s">
        <v>379</v>
      </c>
      <c r="D216" s="7"/>
      <c r="E216" s="2" t="s">
        <v>383</v>
      </c>
      <c r="F216" s="14">
        <v>170</v>
      </c>
      <c r="G216" s="15" t="s">
        <v>478</v>
      </c>
      <c r="H216" s="14">
        <f t="shared" ref="H216:H224" si="6">F216</f>
        <v>170</v>
      </c>
    </row>
    <row r="217" spans="1:8" x14ac:dyDescent="0.4">
      <c r="A217" s="11"/>
      <c r="B217" s="3">
        <v>-209</v>
      </c>
      <c r="C217" s="12" t="s">
        <v>379</v>
      </c>
      <c r="D217" s="7"/>
      <c r="E217" s="2" t="s">
        <v>384</v>
      </c>
      <c r="F217" s="14">
        <v>150</v>
      </c>
      <c r="G217" s="16"/>
      <c r="H217" s="14">
        <f t="shared" si="6"/>
        <v>150</v>
      </c>
    </row>
    <row r="218" spans="1:8" ht="19.5" customHeight="1" x14ac:dyDescent="0.4">
      <c r="A218" s="11"/>
      <c r="B218" s="3">
        <v>-210</v>
      </c>
      <c r="C218" s="12" t="s">
        <v>380</v>
      </c>
      <c r="D218" s="7"/>
      <c r="E218" s="2" t="s">
        <v>385</v>
      </c>
      <c r="F218" s="14">
        <v>150</v>
      </c>
      <c r="G218" s="16"/>
      <c r="H218" s="14">
        <f t="shared" si="6"/>
        <v>150</v>
      </c>
    </row>
    <row r="219" spans="1:8" ht="21" customHeight="1" x14ac:dyDescent="0.4">
      <c r="A219" s="11"/>
      <c r="B219" s="3">
        <v>-211</v>
      </c>
      <c r="C219" s="12" t="s">
        <v>380</v>
      </c>
      <c r="D219" s="7"/>
      <c r="E219" s="2" t="s">
        <v>386</v>
      </c>
      <c r="F219" s="14">
        <v>150</v>
      </c>
      <c r="G219" s="16"/>
      <c r="H219" s="14">
        <f t="shared" si="6"/>
        <v>150</v>
      </c>
    </row>
    <row r="220" spans="1:8" ht="20.5" customHeight="1" x14ac:dyDescent="0.4">
      <c r="A220" s="11"/>
      <c r="B220" s="3">
        <v>-212</v>
      </c>
      <c r="C220" s="12" t="s">
        <v>382</v>
      </c>
      <c r="D220" s="7"/>
      <c r="E220" s="2" t="s">
        <v>387</v>
      </c>
      <c r="F220" s="14">
        <v>170</v>
      </c>
      <c r="G220" s="16"/>
      <c r="H220" s="14">
        <f t="shared" si="6"/>
        <v>170</v>
      </c>
    </row>
    <row r="221" spans="1:8" ht="21.5" customHeight="1" x14ac:dyDescent="0.4">
      <c r="A221" s="11"/>
      <c r="B221" s="3">
        <v>-213</v>
      </c>
      <c r="C221" s="12" t="s">
        <v>382</v>
      </c>
      <c r="D221" s="7"/>
      <c r="E221" s="2" t="s">
        <v>388</v>
      </c>
      <c r="F221" s="14">
        <v>340</v>
      </c>
      <c r="G221" s="16"/>
      <c r="H221" s="14">
        <f t="shared" si="6"/>
        <v>340</v>
      </c>
    </row>
    <row r="222" spans="1:8" ht="19.5" customHeight="1" x14ac:dyDescent="0.4">
      <c r="A222" s="11"/>
      <c r="B222" s="3">
        <v>-214</v>
      </c>
      <c r="C222" s="12" t="s">
        <v>172</v>
      </c>
      <c r="D222" s="7"/>
      <c r="E222" s="2" t="s">
        <v>389</v>
      </c>
      <c r="F222" s="14">
        <v>170</v>
      </c>
      <c r="G222" s="16"/>
      <c r="H222" s="14">
        <f t="shared" si="6"/>
        <v>170</v>
      </c>
    </row>
    <row r="223" spans="1:8" ht="18" customHeight="1" x14ac:dyDescent="0.4">
      <c r="A223" s="11"/>
      <c r="B223" s="3">
        <v>-215</v>
      </c>
      <c r="C223" s="12" t="s">
        <v>381</v>
      </c>
      <c r="D223" s="7"/>
      <c r="E223" s="2" t="s">
        <v>390</v>
      </c>
      <c r="F223" s="14">
        <v>210</v>
      </c>
      <c r="G223" s="16"/>
      <c r="H223" s="14">
        <f t="shared" si="6"/>
        <v>210</v>
      </c>
    </row>
    <row r="224" spans="1:8" ht="20" customHeight="1" x14ac:dyDescent="0.4">
      <c r="A224" s="11"/>
      <c r="B224" s="25">
        <v>-216</v>
      </c>
      <c r="C224" s="12" t="s">
        <v>218</v>
      </c>
      <c r="D224" s="7"/>
      <c r="E224" s="2" t="s">
        <v>391</v>
      </c>
      <c r="F224" s="14">
        <v>170</v>
      </c>
      <c r="G224" s="17"/>
      <c r="H224" s="14">
        <f t="shared" si="6"/>
        <v>170</v>
      </c>
    </row>
    <row r="225" spans="1:8" ht="19.5" customHeight="1" x14ac:dyDescent="0.4">
      <c r="A225" s="30"/>
      <c r="B225" s="6" t="s">
        <v>464</v>
      </c>
      <c r="C225" s="6"/>
      <c r="D225" s="6"/>
      <c r="E225" s="7"/>
      <c r="F225" s="9">
        <f>SUM(F2,F52,F57,F72,F76,F188,F215)</f>
        <v>330355</v>
      </c>
      <c r="G225" s="9">
        <f>SUM(G2,G52,G57,G72,G76,G188,G215)</f>
        <v>247009</v>
      </c>
      <c r="H225" s="9">
        <f>SUM(H2,H52,H57,H72,H76,H188,H215)</f>
        <v>259074</v>
      </c>
    </row>
    <row r="226" spans="1:8" ht="86" customHeight="1" x14ac:dyDescent="0.4">
      <c r="A226" s="5" t="s">
        <v>517</v>
      </c>
      <c r="B226" s="3">
        <v>-1</v>
      </c>
      <c r="C226" s="18" t="s">
        <v>440</v>
      </c>
      <c r="D226" s="31" t="s">
        <v>502</v>
      </c>
      <c r="E226" s="31" t="s">
        <v>439</v>
      </c>
      <c r="F226" s="32">
        <v>6000</v>
      </c>
      <c r="G226" s="15" t="s">
        <v>478</v>
      </c>
      <c r="H226" s="14">
        <f>F226</f>
        <v>6000</v>
      </c>
    </row>
    <row r="227" spans="1:8" ht="64" customHeight="1" x14ac:dyDescent="0.4">
      <c r="A227" s="11"/>
      <c r="B227" s="3">
        <v>-2</v>
      </c>
      <c r="C227" s="18" t="s">
        <v>444</v>
      </c>
      <c r="D227" s="33" t="s">
        <v>504</v>
      </c>
      <c r="E227" s="33" t="s">
        <v>451</v>
      </c>
      <c r="F227" s="32">
        <v>10000</v>
      </c>
      <c r="G227" s="17"/>
      <c r="H227" s="14">
        <f>F227</f>
        <v>10000</v>
      </c>
    </row>
    <row r="228" spans="1:8" ht="57.5" customHeight="1" x14ac:dyDescent="0.4">
      <c r="A228" s="11"/>
      <c r="B228" s="3">
        <v>-3</v>
      </c>
      <c r="C228" s="18" t="s">
        <v>445</v>
      </c>
      <c r="D228" s="24"/>
      <c r="E228" s="24"/>
      <c r="F228" s="32">
        <v>120000</v>
      </c>
      <c r="G228" s="20" t="s">
        <v>490</v>
      </c>
      <c r="H228" s="14">
        <v>0</v>
      </c>
    </row>
    <row r="229" spans="1:8" ht="50" customHeight="1" x14ac:dyDescent="0.4">
      <c r="A229" s="11"/>
      <c r="B229" s="3">
        <v>-4</v>
      </c>
      <c r="C229" s="18" t="s">
        <v>441</v>
      </c>
      <c r="D229" s="33" t="s">
        <v>503</v>
      </c>
      <c r="E229" s="33" t="s">
        <v>438</v>
      </c>
      <c r="F229" s="32">
        <v>8000</v>
      </c>
      <c r="G229" s="14" t="s">
        <v>510</v>
      </c>
      <c r="H229" s="14">
        <f>F229</f>
        <v>8000</v>
      </c>
    </row>
    <row r="230" spans="1:8" ht="43.5" customHeight="1" x14ac:dyDescent="0.4">
      <c r="A230" s="11"/>
      <c r="B230" s="3">
        <v>-5</v>
      </c>
      <c r="C230" s="18" t="s">
        <v>442</v>
      </c>
      <c r="D230" s="23"/>
      <c r="E230" s="23"/>
      <c r="F230" s="32">
        <v>60000</v>
      </c>
      <c r="G230" s="22" t="s">
        <v>490</v>
      </c>
      <c r="H230" s="14">
        <f>F230</f>
        <v>60000</v>
      </c>
    </row>
    <row r="231" spans="1:8" ht="47" customHeight="1" x14ac:dyDescent="0.4">
      <c r="A231" s="11"/>
      <c r="B231" s="3">
        <v>-6</v>
      </c>
      <c r="C231" s="18" t="s">
        <v>443</v>
      </c>
      <c r="D231" s="24"/>
      <c r="E231" s="24"/>
      <c r="F231" s="32">
        <v>60000</v>
      </c>
      <c r="G231" s="24"/>
      <c r="H231" s="14">
        <v>0</v>
      </c>
    </row>
    <row r="232" spans="1:8" ht="57.5" customHeight="1" x14ac:dyDescent="0.4">
      <c r="A232" s="11"/>
      <c r="B232" s="3">
        <v>-7</v>
      </c>
      <c r="C232" s="18" t="s">
        <v>16</v>
      </c>
      <c r="D232" s="33" t="s">
        <v>505</v>
      </c>
      <c r="E232" s="33" t="s">
        <v>452</v>
      </c>
      <c r="F232" s="32">
        <v>8000</v>
      </c>
      <c r="G232" s="14" t="s">
        <v>491</v>
      </c>
      <c r="H232" s="14">
        <f t="shared" ref="H232" si="7">F232</f>
        <v>8000</v>
      </c>
    </row>
    <row r="233" spans="1:8" ht="59.5" customHeight="1" x14ac:dyDescent="0.4">
      <c r="A233" s="11"/>
      <c r="B233" s="3">
        <v>-8</v>
      </c>
      <c r="C233" s="18" t="s">
        <v>446</v>
      </c>
      <c r="D233" s="24"/>
      <c r="E233" s="24"/>
      <c r="F233" s="32">
        <v>180000</v>
      </c>
      <c r="G233" s="22" t="s">
        <v>490</v>
      </c>
      <c r="H233" s="14">
        <v>90000</v>
      </c>
    </row>
    <row r="234" spans="1:8" ht="102" customHeight="1" x14ac:dyDescent="0.4">
      <c r="A234" s="11"/>
      <c r="B234" s="3">
        <v>-9</v>
      </c>
      <c r="C234" s="18" t="s">
        <v>447</v>
      </c>
      <c r="D234" s="34" t="s">
        <v>507</v>
      </c>
      <c r="E234" s="18" t="s">
        <v>453</v>
      </c>
      <c r="F234" s="32">
        <v>180000</v>
      </c>
      <c r="G234" s="24"/>
      <c r="H234" s="14">
        <v>0</v>
      </c>
    </row>
    <row r="235" spans="1:8" ht="68.5" customHeight="1" x14ac:dyDescent="0.4">
      <c r="A235" s="11"/>
      <c r="B235" s="3">
        <v>-10</v>
      </c>
      <c r="C235" s="18" t="s">
        <v>41</v>
      </c>
      <c r="D235" s="33" t="s">
        <v>506</v>
      </c>
      <c r="E235" s="33" t="s">
        <v>454</v>
      </c>
      <c r="F235" s="32">
        <v>10000</v>
      </c>
      <c r="G235" s="14" t="s">
        <v>491</v>
      </c>
      <c r="H235" s="14">
        <f t="shared" ref="H235" si="8">F235</f>
        <v>10000</v>
      </c>
    </row>
    <row r="236" spans="1:8" ht="67" customHeight="1" x14ac:dyDescent="0.4">
      <c r="A236" s="11"/>
      <c r="B236" s="3">
        <v>-11</v>
      </c>
      <c r="C236" s="18" t="s">
        <v>448</v>
      </c>
      <c r="D236" s="24"/>
      <c r="E236" s="24"/>
      <c r="F236" s="32">
        <v>28000</v>
      </c>
      <c r="G236" s="20" t="s">
        <v>490</v>
      </c>
      <c r="H236" s="14">
        <v>0</v>
      </c>
    </row>
    <row r="237" spans="1:8" ht="57" customHeight="1" x14ac:dyDescent="0.4">
      <c r="A237" s="11"/>
      <c r="B237" s="3">
        <v>-12</v>
      </c>
      <c r="C237" s="18" t="s">
        <v>449</v>
      </c>
      <c r="D237" s="33" t="s">
        <v>512</v>
      </c>
      <c r="E237" s="33" t="s">
        <v>455</v>
      </c>
      <c r="F237" s="32">
        <v>4000</v>
      </c>
      <c r="G237" s="22" t="s">
        <v>480</v>
      </c>
      <c r="H237" s="14">
        <v>0</v>
      </c>
    </row>
    <row r="238" spans="1:8" ht="63.5" customHeight="1" x14ac:dyDescent="0.4">
      <c r="A238" s="11"/>
      <c r="B238" s="3">
        <v>-13</v>
      </c>
      <c r="C238" s="18" t="s">
        <v>450</v>
      </c>
      <c r="D238" s="24"/>
      <c r="E238" s="24"/>
      <c r="F238" s="32">
        <v>56000</v>
      </c>
      <c r="G238" s="24"/>
      <c r="H238" s="14">
        <v>0</v>
      </c>
    </row>
    <row r="239" spans="1:8" ht="19" customHeight="1" x14ac:dyDescent="0.4">
      <c r="A239" s="30"/>
      <c r="B239" s="12" t="s">
        <v>475</v>
      </c>
      <c r="C239" s="6"/>
      <c r="D239" s="6"/>
      <c r="E239" s="7"/>
      <c r="F239" s="35">
        <f>SUM(F226:F238)</f>
        <v>730000</v>
      </c>
      <c r="G239" s="35">
        <f>SUM(F226:F229,F227,F232,F235)</f>
        <v>172000</v>
      </c>
      <c r="H239" s="35">
        <f>SUM(H226:H238)</f>
        <v>192000</v>
      </c>
    </row>
    <row r="240" spans="1:8" ht="32" customHeight="1" x14ac:dyDescent="0.4">
      <c r="A240" s="5" t="s">
        <v>518</v>
      </c>
      <c r="B240" s="3">
        <v>-1</v>
      </c>
      <c r="C240" s="18" t="s">
        <v>392</v>
      </c>
      <c r="D240" s="18" t="s">
        <v>393</v>
      </c>
      <c r="E240" s="2" t="s">
        <v>395</v>
      </c>
      <c r="F240" s="14">
        <v>8000</v>
      </c>
      <c r="G240" s="15" t="s">
        <v>491</v>
      </c>
      <c r="H240" s="14">
        <f t="shared" ref="H240:H251" si="9">F240</f>
        <v>8000</v>
      </c>
    </row>
    <row r="241" spans="1:8" ht="18.5" customHeight="1" x14ac:dyDescent="0.4">
      <c r="A241" s="11"/>
      <c r="B241" s="3">
        <v>-2</v>
      </c>
      <c r="C241" s="18" t="s">
        <v>392</v>
      </c>
      <c r="D241" s="36" t="s">
        <v>394</v>
      </c>
      <c r="E241" s="2" t="s">
        <v>396</v>
      </c>
      <c r="F241" s="14">
        <v>500</v>
      </c>
      <c r="G241" s="16"/>
      <c r="H241" s="14">
        <f t="shared" si="9"/>
        <v>500</v>
      </c>
    </row>
    <row r="242" spans="1:8" ht="19" customHeight="1" x14ac:dyDescent="0.4">
      <c r="A242" s="11"/>
      <c r="B242" s="3">
        <v>-3</v>
      </c>
      <c r="C242" s="18" t="s">
        <v>404</v>
      </c>
      <c r="D242" s="18" t="s">
        <v>397</v>
      </c>
      <c r="E242" s="2" t="s">
        <v>409</v>
      </c>
      <c r="F242" s="14">
        <v>2500</v>
      </c>
      <c r="G242" s="17"/>
      <c r="H242" s="14">
        <f t="shared" si="9"/>
        <v>2500</v>
      </c>
    </row>
    <row r="243" spans="1:8" ht="19" customHeight="1" x14ac:dyDescent="0.4">
      <c r="A243" s="11"/>
      <c r="B243" s="3">
        <v>-4</v>
      </c>
      <c r="C243" s="18" t="s">
        <v>405</v>
      </c>
      <c r="D243" s="36" t="s">
        <v>398</v>
      </c>
      <c r="E243" s="2" t="s">
        <v>410</v>
      </c>
      <c r="F243" s="14">
        <v>2235</v>
      </c>
      <c r="G243" s="22" t="s">
        <v>492</v>
      </c>
      <c r="H243" s="14">
        <f t="shared" si="9"/>
        <v>2235</v>
      </c>
    </row>
    <row r="244" spans="1:8" ht="20" customHeight="1" x14ac:dyDescent="0.4">
      <c r="A244" s="11"/>
      <c r="B244" s="3">
        <v>-5</v>
      </c>
      <c r="C244" s="18" t="s">
        <v>142</v>
      </c>
      <c r="D244" s="18" t="s">
        <v>399</v>
      </c>
      <c r="E244" s="2" t="s">
        <v>411</v>
      </c>
      <c r="F244" s="14">
        <v>2000</v>
      </c>
      <c r="G244" s="24"/>
      <c r="H244" s="14">
        <f t="shared" si="9"/>
        <v>2000</v>
      </c>
    </row>
    <row r="245" spans="1:8" ht="18" customHeight="1" x14ac:dyDescent="0.4">
      <c r="A245" s="11"/>
      <c r="B245" s="3">
        <v>-6</v>
      </c>
      <c r="C245" s="18" t="s">
        <v>59</v>
      </c>
      <c r="D245" s="37" t="s">
        <v>400</v>
      </c>
      <c r="E245" s="2" t="s">
        <v>412</v>
      </c>
      <c r="F245" s="14">
        <v>2235</v>
      </c>
      <c r="G245" s="14" t="s">
        <v>491</v>
      </c>
      <c r="H245" s="14">
        <f t="shared" si="9"/>
        <v>2235</v>
      </c>
    </row>
    <row r="246" spans="1:8" ht="34.5" customHeight="1" x14ac:dyDescent="0.4">
      <c r="A246" s="11"/>
      <c r="B246" s="3">
        <v>-7</v>
      </c>
      <c r="C246" s="18" t="s">
        <v>154</v>
      </c>
      <c r="D246" s="18" t="s">
        <v>399</v>
      </c>
      <c r="E246" s="2" t="s">
        <v>413</v>
      </c>
      <c r="F246" s="14">
        <v>2000</v>
      </c>
      <c r="G246" s="20" t="s">
        <v>492</v>
      </c>
      <c r="H246" s="14">
        <f t="shared" si="9"/>
        <v>2000</v>
      </c>
    </row>
    <row r="247" spans="1:8" ht="33.5" customHeight="1" x14ac:dyDescent="0.4">
      <c r="A247" s="11"/>
      <c r="B247" s="3">
        <v>-8</v>
      </c>
      <c r="C247" s="18" t="s">
        <v>406</v>
      </c>
      <c r="D247" s="36" t="s">
        <v>515</v>
      </c>
      <c r="E247" s="2" t="s">
        <v>414</v>
      </c>
      <c r="F247" s="14">
        <v>6300</v>
      </c>
      <c r="G247" s="14" t="s">
        <v>491</v>
      </c>
      <c r="H247" s="14">
        <f t="shared" si="9"/>
        <v>6300</v>
      </c>
    </row>
    <row r="248" spans="1:8" ht="18" customHeight="1" x14ac:dyDescent="0.4">
      <c r="A248" s="11"/>
      <c r="B248" s="3">
        <v>-9</v>
      </c>
      <c r="C248" s="18" t="s">
        <v>22</v>
      </c>
      <c r="D248" s="18" t="s">
        <v>514</v>
      </c>
      <c r="E248" s="2" t="s">
        <v>415</v>
      </c>
      <c r="F248" s="14">
        <v>12600</v>
      </c>
      <c r="G248" s="14" t="s">
        <v>493</v>
      </c>
      <c r="H248" s="14">
        <v>0</v>
      </c>
    </row>
    <row r="249" spans="1:8" ht="20" customHeight="1" x14ac:dyDescent="0.4">
      <c r="A249" s="11"/>
      <c r="B249" s="3">
        <v>-10</v>
      </c>
      <c r="C249" s="18" t="s">
        <v>193</v>
      </c>
      <c r="D249" s="36" t="s">
        <v>401</v>
      </c>
      <c r="E249" s="2" t="s">
        <v>416</v>
      </c>
      <c r="F249" s="14">
        <v>300</v>
      </c>
      <c r="G249" s="22" t="s">
        <v>492</v>
      </c>
      <c r="H249" s="14">
        <f t="shared" si="9"/>
        <v>300</v>
      </c>
    </row>
    <row r="250" spans="1:8" ht="18.5" customHeight="1" x14ac:dyDescent="0.4">
      <c r="A250" s="11"/>
      <c r="B250" s="3">
        <v>-11</v>
      </c>
      <c r="C250" s="18" t="s">
        <v>407</v>
      </c>
      <c r="D250" s="18" t="s">
        <v>402</v>
      </c>
      <c r="E250" s="2" t="s">
        <v>417</v>
      </c>
      <c r="F250" s="14">
        <v>90</v>
      </c>
      <c r="G250" s="24"/>
      <c r="H250" s="14">
        <f t="shared" si="9"/>
        <v>90</v>
      </c>
    </row>
    <row r="251" spans="1:8" ht="67.5" customHeight="1" x14ac:dyDescent="0.4">
      <c r="A251" s="11"/>
      <c r="B251" s="3">
        <v>-12</v>
      </c>
      <c r="C251" s="18" t="s">
        <v>408</v>
      </c>
      <c r="D251" s="36" t="s">
        <v>403</v>
      </c>
      <c r="E251" s="2" t="s">
        <v>418</v>
      </c>
      <c r="F251" s="14">
        <v>1725</v>
      </c>
      <c r="G251" s="20" t="s">
        <v>513</v>
      </c>
      <c r="H251" s="14">
        <f t="shared" si="9"/>
        <v>1725</v>
      </c>
    </row>
    <row r="252" spans="1:8" ht="19" customHeight="1" x14ac:dyDescent="0.4">
      <c r="A252" s="30"/>
      <c r="B252" s="26" t="s">
        <v>495</v>
      </c>
      <c r="C252" s="38"/>
      <c r="D252" s="6"/>
      <c r="E252" s="7"/>
      <c r="F252" s="35">
        <f>SUM(F240:F251)</f>
        <v>40485</v>
      </c>
      <c r="G252" s="35">
        <f>SUM(F240:F242,F245,F247)</f>
        <v>19535</v>
      </c>
      <c r="H252" s="35">
        <f>SUM(H240:H251)</f>
        <v>27885</v>
      </c>
    </row>
    <row r="253" spans="1:8" ht="119.5" customHeight="1" x14ac:dyDescent="0.4">
      <c r="A253" s="11" t="s">
        <v>519</v>
      </c>
      <c r="B253" s="3">
        <v>-1</v>
      </c>
      <c r="C253" s="18" t="s">
        <v>419</v>
      </c>
      <c r="D253" s="18" t="s">
        <v>516</v>
      </c>
      <c r="E253" s="2" t="s">
        <v>420</v>
      </c>
      <c r="F253" s="14">
        <v>18500</v>
      </c>
      <c r="G253" s="20" t="s">
        <v>501</v>
      </c>
      <c r="H253" s="14">
        <v>16000</v>
      </c>
    </row>
    <row r="254" spans="1:8" ht="34" x14ac:dyDescent="0.4">
      <c r="A254" s="11"/>
      <c r="B254" s="3">
        <v>-2</v>
      </c>
      <c r="C254" s="18" t="s">
        <v>423</v>
      </c>
      <c r="D254" s="18" t="s">
        <v>424</v>
      </c>
      <c r="E254" s="2" t="s">
        <v>421</v>
      </c>
      <c r="F254" s="14">
        <v>3840</v>
      </c>
      <c r="G254" s="15" t="s">
        <v>491</v>
      </c>
      <c r="H254" s="14">
        <f t="shared" ref="H254:H261" si="10">F254</f>
        <v>3840</v>
      </c>
    </row>
    <row r="255" spans="1:8" ht="52" customHeight="1" x14ac:dyDescent="0.4">
      <c r="A255" s="11"/>
      <c r="B255" s="3">
        <v>-3</v>
      </c>
      <c r="C255" s="18" t="s">
        <v>426</v>
      </c>
      <c r="D255" s="18" t="s">
        <v>425</v>
      </c>
      <c r="E255" s="2" t="s">
        <v>422</v>
      </c>
      <c r="F255" s="14">
        <v>7700</v>
      </c>
      <c r="G255" s="16"/>
      <c r="H255" s="14">
        <f t="shared" si="10"/>
        <v>7700</v>
      </c>
    </row>
    <row r="256" spans="1:8" ht="51.5" customHeight="1" x14ac:dyDescent="0.4">
      <c r="A256" s="11"/>
      <c r="B256" s="3">
        <v>-4</v>
      </c>
      <c r="C256" s="18" t="s">
        <v>431</v>
      </c>
      <c r="D256" s="18" t="s">
        <v>427</v>
      </c>
      <c r="E256" s="2" t="s">
        <v>434</v>
      </c>
      <c r="F256" s="14">
        <v>36720</v>
      </c>
      <c r="G256" s="16"/>
      <c r="H256" s="14">
        <f t="shared" si="10"/>
        <v>36720</v>
      </c>
    </row>
    <row r="257" spans="1:8" ht="51" customHeight="1" x14ac:dyDescent="0.4">
      <c r="A257" s="11"/>
      <c r="B257" s="3">
        <v>-5</v>
      </c>
      <c r="C257" s="18" t="s">
        <v>432</v>
      </c>
      <c r="D257" s="18" t="s">
        <v>430</v>
      </c>
      <c r="E257" s="2" t="s">
        <v>435</v>
      </c>
      <c r="F257" s="14">
        <v>42800</v>
      </c>
      <c r="G257" s="16"/>
      <c r="H257" s="14">
        <f t="shared" si="10"/>
        <v>42800</v>
      </c>
    </row>
    <row r="258" spans="1:8" ht="53" customHeight="1" x14ac:dyDescent="0.4">
      <c r="A258" s="11"/>
      <c r="B258" s="3">
        <v>-6</v>
      </c>
      <c r="C258" s="18" t="s">
        <v>352</v>
      </c>
      <c r="D258" s="18" t="s">
        <v>428</v>
      </c>
      <c r="E258" s="2" t="s">
        <v>436</v>
      </c>
      <c r="F258" s="14">
        <v>10000</v>
      </c>
      <c r="G258" s="16"/>
      <c r="H258" s="14">
        <f t="shared" si="10"/>
        <v>10000</v>
      </c>
    </row>
    <row r="259" spans="1:8" ht="33" customHeight="1" x14ac:dyDescent="0.4">
      <c r="A259" s="11"/>
      <c r="B259" s="3">
        <v>-7</v>
      </c>
      <c r="C259" s="18" t="s">
        <v>433</v>
      </c>
      <c r="D259" s="18" t="s">
        <v>429</v>
      </c>
      <c r="E259" s="18" t="s">
        <v>437</v>
      </c>
      <c r="F259" s="14">
        <v>2520</v>
      </c>
      <c r="G259" s="17"/>
      <c r="H259" s="14">
        <f t="shared" si="10"/>
        <v>2520</v>
      </c>
    </row>
    <row r="260" spans="1:8" ht="19" customHeight="1" x14ac:dyDescent="0.4">
      <c r="A260" s="30"/>
      <c r="B260" s="26" t="s">
        <v>476</v>
      </c>
      <c r="C260" s="38"/>
      <c r="D260" s="38"/>
      <c r="E260" s="7"/>
      <c r="F260" s="35">
        <f>SUM(F253:F259)</f>
        <v>122080</v>
      </c>
      <c r="G260" s="35">
        <f>SUM(16000,F254:F259)</f>
        <v>119580</v>
      </c>
      <c r="H260" s="35">
        <f>SUM(H253:H259)</f>
        <v>119580</v>
      </c>
    </row>
    <row r="261" spans="1:8" ht="70.5" customHeight="1" x14ac:dyDescent="0.4">
      <c r="A261" s="11" t="s">
        <v>496</v>
      </c>
      <c r="B261" s="3">
        <v>-1</v>
      </c>
      <c r="C261" s="18" t="s">
        <v>456</v>
      </c>
      <c r="D261" s="31" t="s">
        <v>462</v>
      </c>
      <c r="E261" s="31" t="s">
        <v>457</v>
      </c>
      <c r="F261" s="14">
        <v>159918</v>
      </c>
      <c r="G261" s="22" t="s">
        <v>494</v>
      </c>
      <c r="H261" s="14">
        <f t="shared" si="10"/>
        <v>159918</v>
      </c>
    </row>
    <row r="262" spans="1:8" ht="70.5" customHeight="1" x14ac:dyDescent="0.4">
      <c r="A262" s="11"/>
      <c r="B262" s="3">
        <v>-2</v>
      </c>
      <c r="C262" s="18" t="s">
        <v>520</v>
      </c>
      <c r="D262" s="18" t="s">
        <v>461</v>
      </c>
      <c r="E262" s="18" t="s">
        <v>459</v>
      </c>
      <c r="F262" s="14">
        <v>1655437</v>
      </c>
      <c r="G262" s="23"/>
      <c r="H262" s="14">
        <v>0</v>
      </c>
    </row>
    <row r="263" spans="1:8" ht="103" customHeight="1" x14ac:dyDescent="0.4">
      <c r="A263" s="11"/>
      <c r="B263" s="3">
        <v>-3</v>
      </c>
      <c r="C263" s="18" t="s">
        <v>458</v>
      </c>
      <c r="D263" s="34" t="s">
        <v>460</v>
      </c>
      <c r="E263" s="31" t="s">
        <v>463</v>
      </c>
      <c r="F263" s="14">
        <v>1992187</v>
      </c>
      <c r="G263" s="24"/>
      <c r="H263" s="14">
        <v>0</v>
      </c>
    </row>
    <row r="264" spans="1:8" ht="19" customHeight="1" x14ac:dyDescent="0.4">
      <c r="A264" s="30"/>
      <c r="B264" s="26" t="s">
        <v>477</v>
      </c>
      <c r="C264" s="38"/>
      <c r="D264" s="38"/>
      <c r="E264" s="6"/>
      <c r="F264" s="9">
        <f>SUM(F261:F263)</f>
        <v>3807542</v>
      </c>
      <c r="G264" s="9">
        <f>SUM(G261:G263)</f>
        <v>0</v>
      </c>
      <c r="H264" s="9">
        <f>SUM(H261:H263)</f>
        <v>159918</v>
      </c>
    </row>
    <row r="265" spans="1:8" ht="19.5" customHeight="1" x14ac:dyDescent="0.4">
      <c r="A265" s="39">
        <v>6</v>
      </c>
      <c r="B265" s="40"/>
      <c r="C265" s="6" t="s">
        <v>2</v>
      </c>
      <c r="D265" s="6"/>
      <c r="E265" s="41"/>
      <c r="F265" s="42">
        <v>1200000</v>
      </c>
      <c r="G265" s="42">
        <v>200000</v>
      </c>
      <c r="H265" s="43">
        <v>600000</v>
      </c>
    </row>
    <row r="266" spans="1:8" ht="17.5" customHeight="1" x14ac:dyDescent="0.4">
      <c r="A266" s="12" t="s">
        <v>52</v>
      </c>
      <c r="B266" s="6"/>
      <c r="C266" s="6"/>
      <c r="D266" s="6"/>
      <c r="E266" s="7"/>
      <c r="F266" s="42">
        <f>SUM(F225,F252,F260,F239,F264,F265)</f>
        <v>6230462</v>
      </c>
      <c r="G266" s="42">
        <f>SUM(G225,G252,G260,G239,G264,G265)</f>
        <v>758124</v>
      </c>
      <c r="H266" s="9">
        <f>SUM(H225,H252,H260,H239,H264,H265)</f>
        <v>1358457</v>
      </c>
    </row>
  </sheetData>
  <sheetProtection algorithmName="SHA-512" hashValue="4l0+0sulAxdslBNBslkPC+DndrO2Q1OukncS086LTdFNxiuZLTGdO8Vzx/88qDWRRed3Aquw+l4yHWicClZ4Eg==" saltValue="fHORQqyhg3TVOGKFJrb7Pg==" spinCount="100000" sheet="1" objects="1" scenarios="1"/>
  <mergeCells count="43">
    <mergeCell ref="G254:G259"/>
    <mergeCell ref="G226:G227"/>
    <mergeCell ref="G240:G242"/>
    <mergeCell ref="G77:G185"/>
    <mergeCell ref="G189:G213"/>
    <mergeCell ref="G216:G224"/>
    <mergeCell ref="E227:E228"/>
    <mergeCell ref="G21:G23"/>
    <mergeCell ref="G73:G74"/>
    <mergeCell ref="G38:G40"/>
    <mergeCell ref="G33:G34"/>
    <mergeCell ref="G25:G31"/>
    <mergeCell ref="G53:G54"/>
    <mergeCell ref="G59:G60"/>
    <mergeCell ref="G62:G63"/>
    <mergeCell ref="G64:G67"/>
    <mergeCell ref="G3:G5"/>
    <mergeCell ref="G7:G12"/>
    <mergeCell ref="G14:G17"/>
    <mergeCell ref="G19:G20"/>
    <mergeCell ref="G46:G49"/>
    <mergeCell ref="G233:G234"/>
    <mergeCell ref="G237:G238"/>
    <mergeCell ref="E229:E231"/>
    <mergeCell ref="E232:E233"/>
    <mergeCell ref="E235:E236"/>
    <mergeCell ref="E237:E238"/>
    <mergeCell ref="A226:A239"/>
    <mergeCell ref="G243:G244"/>
    <mergeCell ref="G249:G250"/>
    <mergeCell ref="A1:B1"/>
    <mergeCell ref="A265:B265"/>
    <mergeCell ref="D237:D238"/>
    <mergeCell ref="A2:A225"/>
    <mergeCell ref="D227:D228"/>
    <mergeCell ref="D232:D233"/>
    <mergeCell ref="D235:D236"/>
    <mergeCell ref="A253:A260"/>
    <mergeCell ref="D229:D231"/>
    <mergeCell ref="A261:A264"/>
    <mergeCell ref="A240:A252"/>
    <mergeCell ref="G230:G231"/>
    <mergeCell ref="G261:G263"/>
  </mergeCells>
  <phoneticPr fontId="1" type="noConversion"/>
  <pageMargins left="0.7" right="0.7" top="0.75" bottom="0.75" header="0.3" footer="0.3"/>
  <pageSetup paperSize="9" orientation="portrait" r:id="rId1"/>
  <headerFooter>
    <oddHeader>&amp;L附表：</oddHeader>
    <oddFooter>&amp;C&amp;P</oddFooter>
  </headerFooter>
  <ignoredErrors>
    <ignoredError sqref="G252:H252 H260 G2 G215:H215 H225 G76:H76 G72 G57:H57 G52:H52 H188 G239" formula="1"/>
    <ignoredError sqref="G260 G188" formula="1" formulaRange="1"/>
    <ignoredError sqref="F2" formulaRange="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TpdUser</dc:creator>
  <cp:lastModifiedBy>TOMYM</cp:lastModifiedBy>
  <cp:lastPrinted>2018-04-18T09:15:10Z</cp:lastPrinted>
  <dcterms:created xsi:type="dcterms:W3CDTF">2018-04-10T03:44:47Z</dcterms:created>
  <dcterms:modified xsi:type="dcterms:W3CDTF">2018-06-27T17:08:11Z</dcterms:modified>
</cp:coreProperties>
</file>