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" windowWidth="11400" windowHeight="5940" activeTab="5"/>
  </bookViews>
  <sheets>
    <sheet name="附表1" sheetId="1" r:id="rId1"/>
    <sheet name="附表2" sheetId="2" r:id="rId2"/>
    <sheet name="附表3" sheetId="3" r:id="rId3"/>
    <sheet name="附表4" sheetId="4" r:id="rId4"/>
    <sheet name="Sheet1" sheetId="5" r:id="rId5"/>
    <sheet name="Sheet2" sheetId="6" r:id="rId6"/>
  </sheets>
  <definedNames>
    <definedName name="_xlnm.Print_Titles" localSheetId="2">附表3!$2:$3</definedName>
    <definedName name="附表5">Sheet1!$E$4</definedName>
  </definedNames>
  <calcPr calcId="125725"/>
</workbook>
</file>

<file path=xl/calcChain.xml><?xml version="1.0" encoding="utf-8"?>
<calcChain xmlns="http://schemas.openxmlformats.org/spreadsheetml/2006/main">
  <c r="C6" i="5"/>
  <c r="D6"/>
  <c r="D14" i="1"/>
  <c r="E13"/>
  <c r="E12"/>
  <c r="D5" i="3"/>
  <c r="E11" i="1"/>
  <c r="D39" i="3"/>
  <c r="D25"/>
  <c r="D24"/>
  <c r="D19"/>
  <c r="D7"/>
  <c r="D6"/>
  <c r="D16" i="2"/>
  <c r="D15"/>
  <c r="D36" s="1"/>
  <c r="E9" i="1" s="1"/>
  <c r="C8" i="4"/>
  <c r="D8"/>
  <c r="C47" i="3"/>
  <c r="C36" i="2"/>
  <c r="E4" i="1"/>
  <c r="E6" s="1"/>
  <c r="D4"/>
  <c r="D6" s="1"/>
  <c r="C6"/>
  <c r="D47" i="3" l="1"/>
  <c r="E10" i="1" s="1"/>
  <c r="E14" s="1"/>
  <c r="E17" s="1"/>
  <c r="E18" s="1"/>
</calcChain>
</file>

<file path=xl/sharedStrings.xml><?xml version="1.0" encoding="utf-8"?>
<sst xmlns="http://schemas.openxmlformats.org/spreadsheetml/2006/main" count="239" uniqueCount="131">
  <si>
    <t>附表1</t>
    <phoneticPr fontId="1" type="noConversion"/>
  </si>
  <si>
    <t>項次</t>
    <phoneticPr fontId="1" type="noConversion"/>
  </si>
  <si>
    <t>內容</t>
    <phoneticPr fontId="1" type="noConversion"/>
  </si>
  <si>
    <t>原告主張</t>
    <phoneticPr fontId="1" type="noConversion"/>
  </si>
  <si>
    <t>被告抗辯</t>
    <phoneticPr fontId="1" type="noConversion"/>
  </si>
  <si>
    <t>第24及25期工程貨款</t>
    <phoneticPr fontId="1" type="noConversion"/>
  </si>
  <si>
    <t>103年5月份工程貨款</t>
    <phoneticPr fontId="1" type="noConversion"/>
  </si>
  <si>
    <t>被告抵銷金額</t>
    <phoneticPr fontId="1" type="noConversion"/>
  </si>
  <si>
    <t>瑕疵扣款及代墊款</t>
    <phoneticPr fontId="1" type="noConversion"/>
  </si>
  <si>
    <t>逾期違約金</t>
    <phoneticPr fontId="1" type="noConversion"/>
  </si>
  <si>
    <t>本票債權</t>
    <phoneticPr fontId="1" type="noConversion"/>
  </si>
  <si>
    <t>壹</t>
    <phoneticPr fontId="1" type="noConversion"/>
  </si>
  <si>
    <t>一</t>
    <phoneticPr fontId="1" type="noConversion"/>
  </si>
  <si>
    <t>二</t>
    <phoneticPr fontId="1" type="noConversion"/>
  </si>
  <si>
    <t>貳</t>
    <phoneticPr fontId="1" type="noConversion"/>
  </si>
  <si>
    <t>三</t>
    <phoneticPr fontId="1" type="noConversion"/>
  </si>
  <si>
    <t>總計（項次壹-項次貳）</t>
    <phoneticPr fontId="1" type="noConversion"/>
  </si>
  <si>
    <t>合計（項次壹）（項次一+項次二）</t>
    <phoneticPr fontId="1" type="noConversion"/>
  </si>
  <si>
    <t>合計（項次一至三）</t>
    <phoneticPr fontId="1" type="noConversion"/>
  </si>
  <si>
    <t>附表2</t>
    <phoneticPr fontId="1" type="noConversion"/>
  </si>
  <si>
    <t>項次</t>
    <phoneticPr fontId="1" type="noConversion"/>
  </si>
  <si>
    <t>道面板塊44塊斷裂、128塊瑕疵</t>
    <phoneticPr fontId="1" type="noConversion"/>
  </si>
  <si>
    <t>瑕疵內容或施作項目</t>
    <phoneticPr fontId="1" type="noConversion"/>
  </si>
  <si>
    <t>G20L側薄層剝落敲除（小破碎機3台）</t>
    <phoneticPr fontId="1" type="noConversion"/>
  </si>
  <si>
    <t>版塊切割G20L160M重鋪25M2伸縮縫</t>
    <phoneticPr fontId="1" type="noConversion"/>
  </si>
  <si>
    <t>G20L側缺失版塊175M2（MC-70）</t>
    <phoneticPr fontId="1" type="noConversion"/>
  </si>
  <si>
    <t>G20L缺失版塊鑽孔共112孔</t>
    <phoneticPr fontId="1" type="noConversion"/>
  </si>
  <si>
    <t>G20L測溝剝落修補供應水泥</t>
    <phoneticPr fontId="1" type="noConversion"/>
  </si>
  <si>
    <t>G20L版塊缺失掃紋</t>
    <phoneticPr fontId="1" type="noConversion"/>
  </si>
  <si>
    <t>G20L版塊缺失薄層修補</t>
    <phoneticPr fontId="1" type="noConversion"/>
  </si>
  <si>
    <t>G20L清理版塊（山貓9天）</t>
    <phoneticPr fontId="1" type="noConversion"/>
  </si>
  <si>
    <t>G20L修補點工</t>
    <phoneticPr fontId="1" type="noConversion"/>
  </si>
  <si>
    <t>G20L側650PSI混凝土抗彎試體檢驗</t>
    <phoneticPr fontId="1" type="noConversion"/>
  </si>
  <si>
    <t>650PSI混凝土抗彎試體檢驗</t>
    <phoneticPr fontId="1" type="noConversion"/>
  </si>
  <si>
    <t>G20L清理版塊（山貓2天）</t>
    <phoneticPr fontId="1" type="noConversion"/>
  </si>
  <si>
    <t>G20L標線</t>
    <phoneticPr fontId="1" type="noConversion"/>
  </si>
  <si>
    <t>G20L版塊刨除</t>
    <phoneticPr fontId="1" type="noConversion"/>
  </si>
  <si>
    <t>G20L清理版塊（山貓土車板車）</t>
    <phoneticPr fontId="1" type="noConversion"/>
  </si>
  <si>
    <t>G20L版塊打除重新澆置</t>
    <phoneticPr fontId="1" type="noConversion"/>
  </si>
  <si>
    <t>G20L側1K+000～2K+100版塊薄層修（補）</t>
    <phoneticPr fontId="1" type="noConversion"/>
  </si>
  <si>
    <t>G20L側0K+300～1K+00版塊薄層加鋪一次及二次施工</t>
    <phoneticPr fontId="1" type="noConversion"/>
  </si>
  <si>
    <t>G20L側0K+700～2K+100版塊薄層加鋪一次施（工）</t>
    <phoneticPr fontId="1" type="noConversion"/>
  </si>
  <si>
    <t>初驗缺失-版塊缺失</t>
    <phoneticPr fontId="1" type="noConversion"/>
  </si>
  <si>
    <t>G20及飛管版塊修補共27塊</t>
    <phoneticPr fontId="1" type="noConversion"/>
  </si>
  <si>
    <t>南滑行道及F加溫坪缺失版塊</t>
    <phoneticPr fontId="1" type="noConversion"/>
  </si>
  <si>
    <t>正驗缺失-版塊缺失</t>
    <phoneticPr fontId="1" type="noConversion"/>
  </si>
  <si>
    <t>G20L側缺失版塊刨除薄層清除（山貓）</t>
    <phoneticPr fontId="1" type="noConversion"/>
  </si>
  <si>
    <t>配合10/23驗收前修補點工</t>
    <phoneticPr fontId="1" type="noConversion"/>
  </si>
  <si>
    <t>配合10/23驗收打除洗車台後出料</t>
    <phoneticPr fontId="1" type="noConversion"/>
  </si>
  <si>
    <t>配合10/23驗收後退場修補點工（G20R側、F加溫坪及北飛管樹枝挖除噴養護劑）</t>
    <phoneticPr fontId="1" type="noConversion"/>
  </si>
  <si>
    <t>木屑挖除坑洞修補</t>
    <phoneticPr fontId="1" type="noConversion"/>
  </si>
  <si>
    <t>合計</t>
    <phoneticPr fontId="1" type="noConversion"/>
  </si>
  <si>
    <t>103年瑕疵修補費用</t>
    <phoneticPr fontId="1" type="noConversion"/>
  </si>
  <si>
    <t>103年其他代墊款及瑕疵修補費用</t>
    <phoneticPr fontId="1" type="noConversion"/>
  </si>
  <si>
    <t>104年瑕疵修補費用</t>
    <phoneticPr fontId="1" type="noConversion"/>
  </si>
  <si>
    <r>
      <t xml:space="preserve">被告主張
</t>
    </r>
    <r>
      <rPr>
        <sz val="8"/>
        <color theme="1"/>
        <rFont val="標楷體"/>
        <family val="4"/>
        <charset val="136"/>
      </rPr>
      <t>（見卷三第6頁）</t>
    </r>
    <phoneticPr fontId="1" type="noConversion"/>
  </si>
  <si>
    <t>附表3</t>
    <phoneticPr fontId="1" type="noConversion"/>
  </si>
  <si>
    <r>
      <t xml:space="preserve">被告主張
</t>
    </r>
    <r>
      <rPr>
        <sz val="8"/>
        <color theme="1"/>
        <rFont val="標楷體"/>
        <family val="4"/>
        <charset val="136"/>
      </rPr>
      <t>（見卷三第10頁）</t>
    </r>
    <phoneticPr fontId="1" type="noConversion"/>
  </si>
  <si>
    <t>103年四月份扣款-南滑行道一、二階段及G20R側等處</t>
    <phoneticPr fontId="1" type="noConversion"/>
  </si>
  <si>
    <t>高壓電預扣</t>
    <phoneticPr fontId="1" type="noConversion"/>
  </si>
  <si>
    <t>冷縫處理</t>
    <phoneticPr fontId="1" type="noConversion"/>
  </si>
  <si>
    <t>高壓電</t>
    <phoneticPr fontId="1" type="noConversion"/>
  </si>
  <si>
    <t>牆面批土</t>
    <phoneticPr fontId="1" type="noConversion"/>
  </si>
  <si>
    <t>G20R側缺失版塊1358.2M2（MC-70）</t>
    <phoneticPr fontId="1" type="noConversion"/>
  </si>
  <si>
    <t>壁虎276支</t>
    <phoneticPr fontId="1" type="noConversion"/>
  </si>
  <si>
    <t>10號鋼筋材料</t>
    <phoneticPr fontId="1" type="noConversion"/>
  </si>
  <si>
    <t>G20R側缺失版塊1819.25M2（MC-70）</t>
    <phoneticPr fontId="1" type="noConversion"/>
  </si>
  <si>
    <t>清理版塊（破碎機挖土機）</t>
    <phoneticPr fontId="1" type="noConversion"/>
  </si>
  <si>
    <t>修補點工</t>
    <phoneticPr fontId="1" type="noConversion"/>
  </si>
  <si>
    <t>G20R側0K+160～2K+100版塊修補23塊（依1：1.5比例）</t>
    <phoneticPr fontId="1" type="noConversion"/>
  </si>
  <si>
    <t>G20R側1K+300～500、0K+600～900及1K+160～300試體未過版塊打除切割共36塊，南滑道一二段1K+000～200及636～637機棚版塊缺失打除切割55塊</t>
    <phoneticPr fontId="1" type="noConversion"/>
  </si>
  <si>
    <t>南滑道一二階段綴縫筋缺失改善</t>
    <phoneticPr fontId="1" type="noConversion"/>
  </si>
  <si>
    <t>南滑道0K+900～1K+200（30塊）及G20R側0K+600～1K+160（17塊）板塊修補</t>
    <phoneticPr fontId="1" type="noConversion"/>
  </si>
  <si>
    <t>粗細骨材試驗</t>
    <phoneticPr fontId="1" type="noConversion"/>
  </si>
  <si>
    <t>G20R側及南滑行道一二階段缺失版塊鑽孔共945孔</t>
    <phoneticPr fontId="1" type="noConversion"/>
  </si>
  <si>
    <t>G20R側及南滑行道一二階段缺失版塊圓棒2000支</t>
    <phoneticPr fontId="1" type="noConversion"/>
  </si>
  <si>
    <t>清理版塊（挖土機破碎機山貓卡車）</t>
    <phoneticPr fontId="1" type="noConversion"/>
  </si>
  <si>
    <t>版塊修補及缺失</t>
    <phoneticPr fontId="1" type="noConversion"/>
  </si>
  <si>
    <t>G20R側及南滑道RL側及一二階段缺失板塊19451M2（MC-70）</t>
    <phoneticPr fontId="1" type="noConversion"/>
  </si>
  <si>
    <t>清理板塊（16台土車）</t>
    <phoneticPr fontId="1" type="noConversion"/>
  </si>
  <si>
    <t>南滑行道一二階段板塊缺失改善（破碎機挖土機）</t>
    <phoneticPr fontId="1" type="noConversion"/>
  </si>
  <si>
    <t>修補點工</t>
    <phoneticPr fontId="1" type="noConversion"/>
  </si>
  <si>
    <t>G20R側，北飛管及南滑道版塊打除切割工1652.2M2</t>
    <phoneticPr fontId="1" type="noConversion"/>
  </si>
  <si>
    <t>南滑道一二三階段、鷹眼大坪及631～639棚版塊修補，橫向無綴縫筋施工縫共1364.5M、縱向有綴縫筋施工縫共972M</t>
    <phoneticPr fontId="1" type="noConversion"/>
  </si>
  <si>
    <t>G20R側、H加溫坪及南滑行道一二階段缺失版塊鑽孔共655孔與植筋藥劑20支</t>
    <phoneticPr fontId="1" type="noConversion"/>
  </si>
  <si>
    <t>G20R側及南滑行道一二階段缺失版塊圓棒1600支</t>
    <phoneticPr fontId="1" type="noConversion"/>
  </si>
  <si>
    <t>G20L側及第三階段飛管大坪缺失版塊圓棒3000支</t>
    <phoneticPr fontId="1" type="noConversion"/>
  </si>
  <si>
    <t>南滑道一二三四階段、A加溫坪、第一工區及生活區版塊修補350kg/cm2共720.5M3（含價差）</t>
    <phoneticPr fontId="1" type="noConversion"/>
  </si>
  <si>
    <t>版塊切割、F加溫115M、北飛管50M、G20L332M、H加溫38M</t>
    <phoneticPr fontId="1" type="noConversion"/>
  </si>
  <si>
    <t>混凝土抗彎試體38支</t>
    <phoneticPr fontId="1" type="noConversion"/>
  </si>
  <si>
    <t>混凝土抗彎試體42支及圓柱混凝土抗壓試體8支</t>
    <phoneticPr fontId="1" type="noConversion"/>
  </si>
  <si>
    <t>北飛管、F加溫坪及南滑行道初驗缺失版塊鑽孔共1021孔</t>
    <phoneticPr fontId="1" type="noConversion"/>
  </si>
  <si>
    <t>修補點工</t>
    <phoneticPr fontId="1" type="noConversion"/>
  </si>
  <si>
    <t>南滑道一二三階段缺失版塊修補350kg/cm2共110.5M3</t>
    <phoneticPr fontId="1" type="noConversion"/>
  </si>
  <si>
    <t>F加溫坪版塊缺失</t>
    <phoneticPr fontId="1" type="noConversion"/>
  </si>
  <si>
    <t>南滑行道一二階段、F加溫坪及工務所版塊缺失改善（破碎機挖土機板車山貓）</t>
    <phoneticPr fontId="1" type="noConversion"/>
  </si>
  <si>
    <t>四</t>
    <phoneticPr fontId="1" type="noConversion"/>
  </si>
  <si>
    <t>650PSI版塊打除再生級配加工-G20RL側南滑行道一二三階段、A,F加溫坪及北飛管等處</t>
    <phoneticPr fontId="1" type="noConversion"/>
  </si>
  <si>
    <t>附表4</t>
    <phoneticPr fontId="1" type="noConversion"/>
  </si>
  <si>
    <r>
      <t xml:space="preserve">被告主張
</t>
    </r>
    <r>
      <rPr>
        <sz val="8"/>
        <color theme="1"/>
        <rFont val="標楷體"/>
        <family val="4"/>
        <charset val="136"/>
      </rPr>
      <t>（見卷三第14）</t>
    </r>
    <phoneticPr fontId="1" type="noConversion"/>
  </si>
  <si>
    <t>道面版版塊髮裂、崩角及裂縫</t>
    <phoneticPr fontId="1" type="noConversion"/>
  </si>
  <si>
    <t>南滑行道276塊及F加溫坪29塊缺失版塊修復</t>
    <phoneticPr fontId="1" type="noConversion"/>
  </si>
  <si>
    <t>G20滑行道44塊及F加溫坪17塊缺失版塊修復</t>
    <phoneticPr fontId="1" type="noConversion"/>
  </si>
  <si>
    <t>道面板塊面層剝落缺失-M滑行道70塊缺失版塊薄層加鋪（含原道面刨除作業）</t>
    <phoneticPr fontId="1" type="noConversion"/>
  </si>
  <si>
    <t>金額</t>
    <phoneticPr fontId="1" type="noConversion"/>
  </si>
  <si>
    <t>理由</t>
    <phoneticPr fontId="1" type="noConversion"/>
  </si>
  <si>
    <t>非屬瑕疵</t>
    <phoneticPr fontId="1" type="noConversion"/>
  </si>
  <si>
    <t>被告既自認本項預扣應補回，對原告有利，應得採信。</t>
    <phoneticPr fontId="1" type="noConversion"/>
  </si>
  <si>
    <t>非炳廣公司承攬範圍，亦非瑕疵。</t>
    <phoneticPr fontId="1" type="noConversion"/>
  </si>
  <si>
    <t>非屬瑕疵。</t>
    <phoneticPr fontId="1" type="noConversion"/>
  </si>
  <si>
    <t>非屬（混凝土材料）瑕疵</t>
    <phoneticPr fontId="1" type="noConversion"/>
  </si>
  <si>
    <t>非炳廣公司承攬範圍，亦非屬（混凝土材料）瑕疵。</t>
    <phoneticPr fontId="1" type="noConversion"/>
  </si>
  <si>
    <t>非屬（混凝土材料）瑕疵。</t>
    <phoneticPr fontId="1" type="noConversion"/>
  </si>
  <si>
    <t>金額</t>
    <phoneticPr fontId="1" type="noConversion"/>
  </si>
  <si>
    <t>理由</t>
    <phoneticPr fontId="1" type="noConversion"/>
  </si>
  <si>
    <t>非屬混凝土材料瑕疵。</t>
    <phoneticPr fontId="1" type="noConversion"/>
  </si>
  <si>
    <t>同前項。</t>
    <phoneticPr fontId="1" type="noConversion"/>
  </si>
  <si>
    <t>本院判斷</t>
    <phoneticPr fontId="1" type="noConversion"/>
  </si>
  <si>
    <t>炳廣公司未進場。</t>
    <phoneticPr fontId="1" type="noConversion"/>
  </si>
  <si>
    <t>混凝土材料檢驗費應由炳廣公司負擔</t>
    <phoneticPr fontId="1" type="noConversion"/>
  </si>
  <si>
    <t>炳廣公司應分擔電力費用</t>
    <phoneticPr fontId="1" type="noConversion"/>
  </si>
  <si>
    <t>炳廣得請求貨款</t>
    <phoneticPr fontId="1" type="noConversion"/>
  </si>
  <si>
    <t>105年瑕疵修補費用</t>
    <phoneticPr fontId="1" type="noConversion"/>
  </si>
  <si>
    <t>106年瑕疵修補費用</t>
    <phoneticPr fontId="1" type="noConversion"/>
  </si>
  <si>
    <t>小計（項次一）（項次1至5）</t>
    <phoneticPr fontId="1" type="noConversion"/>
  </si>
  <si>
    <t>附表5</t>
    <phoneticPr fontId="1" type="noConversion"/>
  </si>
  <si>
    <t>剛性道面薄層加鋪作業（含原道面0.5cm刨除作業）</t>
    <phoneticPr fontId="1" type="noConversion"/>
  </si>
  <si>
    <t>裂紋及崩角</t>
    <phoneticPr fontId="1" type="noConversion"/>
  </si>
  <si>
    <t>非屬混凝土材料瑕疵。</t>
    <phoneticPr fontId="1" type="noConversion"/>
  </si>
  <si>
    <t>附表6</t>
    <phoneticPr fontId="1" type="noConversion"/>
  </si>
  <si>
    <r>
      <t xml:space="preserve">被告主張
</t>
    </r>
    <r>
      <rPr>
        <sz val="8"/>
        <color theme="1"/>
        <rFont val="標楷體"/>
        <family val="4"/>
        <charset val="136"/>
      </rPr>
      <t>（見卷五第93頁）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</si>
</sst>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4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  <font>
      <sz val="8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2" fillId="0" borderId="5" xfId="0" applyNumberFormat="1" applyFon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176" fontId="2" fillId="0" borderId="6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0" fontId="0" fillId="0" borderId="0" xfId="0" applyAlignment="1">
      <alignment vertical="center" wrapText="1"/>
    </xf>
    <xf numFmtId="176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76" fontId="0" fillId="0" borderId="5" xfId="0" applyNumberForma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176" fontId="0" fillId="0" borderId="0" xfId="0" applyNumberFormat="1" applyAlignment="1">
      <alignment vertical="center" wrapText="1"/>
    </xf>
    <xf numFmtId="176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176" fontId="0" fillId="2" borderId="5" xfId="0" applyNumberFormat="1" applyFill="1" applyBorder="1" applyAlignment="1">
      <alignment vertical="center" wrapText="1"/>
    </xf>
    <xf numFmtId="176" fontId="0" fillId="0" borderId="5" xfId="0" applyNumberFormat="1" applyBorder="1" applyAlignment="1">
      <alignment horizontal="center" vertical="center" wrapText="1"/>
    </xf>
    <xf numFmtId="176" fontId="0" fillId="0" borderId="6" xfId="0" applyNumberFormat="1" applyFill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10" xfId="0" applyBorder="1" applyAlignment="1" applyProtection="1">
      <alignment vertical="center" wrapText="1"/>
    </xf>
    <xf numFmtId="177" fontId="0" fillId="0" borderId="5" xfId="0" applyNumberFormat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177" fontId="0" fillId="0" borderId="4" xfId="0" applyNumberFormat="1" applyBorder="1" applyAlignment="1" applyProtection="1">
      <alignment vertical="center" wrapText="1"/>
    </xf>
    <xf numFmtId="177" fontId="0" fillId="0" borderId="5" xfId="0" applyNumberFormat="1" applyBorder="1" applyAlignment="1" applyProtection="1">
      <alignment vertical="center" wrapText="1"/>
    </xf>
    <xf numFmtId="0" fontId="0" fillId="0" borderId="6" xfId="0" applyBorder="1" applyAlignment="1" applyProtection="1">
      <alignment vertical="center" wrapText="1"/>
    </xf>
    <xf numFmtId="176" fontId="0" fillId="0" borderId="5" xfId="0" applyNumberFormat="1" applyBorder="1" applyAlignment="1" applyProtection="1">
      <alignment vertical="center" wrapText="1"/>
    </xf>
    <xf numFmtId="177" fontId="0" fillId="0" borderId="7" xfId="0" applyNumberFormat="1" applyBorder="1" applyAlignment="1" applyProtection="1">
      <alignment vertical="center" wrapText="1"/>
    </xf>
    <xf numFmtId="177" fontId="0" fillId="0" borderId="8" xfId="0" applyNumberFormat="1" applyBorder="1" applyAlignment="1" applyProtection="1">
      <alignment vertical="center" wrapText="1"/>
    </xf>
    <xf numFmtId="177" fontId="2" fillId="0" borderId="8" xfId="0" applyNumberFormat="1" applyFont="1" applyBorder="1" applyAlignment="1" applyProtection="1">
      <alignment vertical="center" wrapText="1"/>
    </xf>
    <xf numFmtId="0" fontId="0" fillId="0" borderId="9" xfId="0" applyBorder="1" applyAlignment="1" applyProtection="1">
      <alignment vertical="center" wrapText="1"/>
    </xf>
    <xf numFmtId="176" fontId="0" fillId="0" borderId="5" xfId="0" applyNumberForma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6" fontId="0" fillId="0" borderId="3" xfId="0" applyNumberFormat="1" applyBorder="1" applyAlignment="1">
      <alignment horizontal="center" vertical="center" wrapText="1"/>
    </xf>
    <xf numFmtId="0" fontId="0" fillId="0" borderId="10" xfId="0" applyBorder="1" applyAlignment="1" applyProtection="1">
      <alignment horizontal="left" vertical="center" wrapText="1"/>
    </xf>
    <xf numFmtId="177" fontId="0" fillId="0" borderId="1" xfId="0" applyNumberFormat="1" applyBorder="1" applyAlignment="1" applyProtection="1">
      <alignment horizontal="center" vertical="center" wrapText="1"/>
    </xf>
    <xf numFmtId="177" fontId="0" fillId="0" borderId="4" xfId="0" applyNumberFormat="1" applyBorder="1" applyAlignment="1" applyProtection="1">
      <alignment horizontal="center" vertical="center" wrapText="1"/>
    </xf>
    <xf numFmtId="177" fontId="0" fillId="0" borderId="2" xfId="0" applyNumberFormat="1" applyBorder="1" applyAlignment="1" applyProtection="1">
      <alignment horizontal="center" vertical="center" wrapText="1"/>
    </xf>
    <xf numFmtId="177" fontId="0" fillId="0" borderId="5" xfId="0" applyNumberFormat="1" applyBorder="1" applyAlignment="1" applyProtection="1">
      <alignment horizontal="center" vertical="center" wrapText="1"/>
    </xf>
    <xf numFmtId="177" fontId="0" fillId="0" borderId="3" xfId="0" applyNumberFormat="1" applyBorder="1" applyAlignment="1" applyProtection="1">
      <alignment horizontal="center" vertical="center" wrapText="1"/>
    </xf>
    <xf numFmtId="0" fontId="0" fillId="0" borderId="0" xfId="0" applyAlignment="1">
      <alignment horizontal="left" vertical="center" wrapText="1"/>
    </xf>
    <xf numFmtId="176" fontId="0" fillId="0" borderId="8" xfId="0" applyNumberForma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A2" sqref="A2:E18"/>
    </sheetView>
  </sheetViews>
  <sheetFormatPr defaultRowHeight="16.2"/>
  <cols>
    <col min="1" max="1" width="4.796875" customWidth="1"/>
    <col min="2" max="2" width="31.5" customWidth="1"/>
    <col min="3" max="5" width="13.796875" style="2" bestFit="1" customWidth="1"/>
  </cols>
  <sheetData>
    <row r="1" spans="1:5">
      <c r="A1" s="48" t="s">
        <v>0</v>
      </c>
      <c r="B1" s="48"/>
      <c r="C1" s="48"/>
      <c r="D1" s="48"/>
      <c r="E1" s="48"/>
    </row>
    <row r="2" spans="1:5" s="1" customFormat="1">
      <c r="A2" s="3" t="s">
        <v>1</v>
      </c>
      <c r="B2" s="4" t="s">
        <v>2</v>
      </c>
      <c r="C2" s="18" t="s">
        <v>3</v>
      </c>
      <c r="D2" s="5" t="s">
        <v>4</v>
      </c>
      <c r="E2" s="6" t="s">
        <v>117</v>
      </c>
    </row>
    <row r="3" spans="1:5">
      <c r="A3" s="7" t="s">
        <v>11</v>
      </c>
      <c r="B3" s="8" t="s">
        <v>121</v>
      </c>
      <c r="C3" s="9"/>
      <c r="D3" s="9"/>
      <c r="E3" s="10"/>
    </row>
    <row r="4" spans="1:5">
      <c r="A4" s="7" t="s">
        <v>12</v>
      </c>
      <c r="B4" s="8" t="s">
        <v>5</v>
      </c>
      <c r="C4" s="9">
        <v>11146755</v>
      </c>
      <c r="D4" s="9">
        <f>C4</f>
        <v>11146755</v>
      </c>
      <c r="E4" s="10">
        <f>C4</f>
        <v>11146755</v>
      </c>
    </row>
    <row r="5" spans="1:5">
      <c r="A5" s="7" t="s">
        <v>13</v>
      </c>
      <c r="B5" s="8" t="s">
        <v>6</v>
      </c>
      <c r="C5" s="9">
        <v>4391866</v>
      </c>
      <c r="D5" s="9">
        <v>0</v>
      </c>
      <c r="E5" s="34">
        <v>2022043</v>
      </c>
    </row>
    <row r="6" spans="1:5">
      <c r="A6" s="7"/>
      <c r="B6" s="8" t="s">
        <v>17</v>
      </c>
      <c r="C6" s="11">
        <f>SUM(C4:C5)</f>
        <v>15538621</v>
      </c>
      <c r="D6" s="11">
        <f>SUM(D4:D5)</f>
        <v>11146755</v>
      </c>
      <c r="E6" s="15">
        <f>SUM(E4:E5)</f>
        <v>13168798</v>
      </c>
    </row>
    <row r="7" spans="1:5">
      <c r="A7" s="7" t="s">
        <v>14</v>
      </c>
      <c r="B7" s="8" t="s">
        <v>7</v>
      </c>
      <c r="C7" s="9"/>
      <c r="D7" s="9"/>
      <c r="E7" s="10"/>
    </row>
    <row r="8" spans="1:5">
      <c r="A8" s="7" t="s">
        <v>12</v>
      </c>
      <c r="B8" s="8" t="s">
        <v>8</v>
      </c>
      <c r="C8" s="9"/>
      <c r="D8" s="9"/>
      <c r="E8" s="10"/>
    </row>
    <row r="9" spans="1:5">
      <c r="A9" s="7">
        <v>1</v>
      </c>
      <c r="B9" s="8" t="s">
        <v>52</v>
      </c>
      <c r="C9" s="9"/>
      <c r="D9" s="9">
        <v>6639941</v>
      </c>
      <c r="E9" s="10">
        <f>附表2!D36</f>
        <v>10950</v>
      </c>
    </row>
    <row r="10" spans="1:5">
      <c r="A10" s="7">
        <v>2</v>
      </c>
      <c r="B10" s="8" t="s">
        <v>53</v>
      </c>
      <c r="C10" s="9"/>
      <c r="D10" s="9">
        <v>8330758</v>
      </c>
      <c r="E10" s="10">
        <f>附表3!D47</f>
        <v>231030</v>
      </c>
    </row>
    <row r="11" spans="1:5">
      <c r="A11" s="7">
        <v>3</v>
      </c>
      <c r="B11" s="8" t="s">
        <v>54</v>
      </c>
      <c r="C11" s="9"/>
      <c r="D11" s="9">
        <v>4067240</v>
      </c>
      <c r="E11" s="10">
        <f>附表4!D8</f>
        <v>0</v>
      </c>
    </row>
    <row r="12" spans="1:5">
      <c r="A12" s="7">
        <v>4</v>
      </c>
      <c r="B12" s="8" t="s">
        <v>122</v>
      </c>
      <c r="C12" s="9"/>
      <c r="D12" s="9">
        <v>3540500</v>
      </c>
      <c r="E12" s="10">
        <f>附表4!D9</f>
        <v>0</v>
      </c>
    </row>
    <row r="13" spans="1:5">
      <c r="A13" s="7">
        <v>5</v>
      </c>
      <c r="B13" s="8" t="s">
        <v>123</v>
      </c>
      <c r="C13" s="9"/>
      <c r="D13" s="9">
        <v>416000</v>
      </c>
      <c r="E13" s="10">
        <f>附表4!D10</f>
        <v>0</v>
      </c>
    </row>
    <row r="14" spans="1:5">
      <c r="A14" s="7"/>
      <c r="B14" s="8" t="s">
        <v>124</v>
      </c>
      <c r="C14" s="9"/>
      <c r="D14" s="11">
        <f>SUM(D9:D13)</f>
        <v>22994439</v>
      </c>
      <c r="E14" s="15">
        <f>SUM(E9:E12)</f>
        <v>241980</v>
      </c>
    </row>
    <row r="15" spans="1:5">
      <c r="A15" s="7" t="s">
        <v>13</v>
      </c>
      <c r="B15" s="8" t="s">
        <v>9</v>
      </c>
      <c r="C15" s="9"/>
      <c r="D15" s="9">
        <v>4754000</v>
      </c>
      <c r="E15" s="10">
        <v>0</v>
      </c>
    </row>
    <row r="16" spans="1:5">
      <c r="A16" s="7" t="s">
        <v>15</v>
      </c>
      <c r="B16" s="8" t="s">
        <v>10</v>
      </c>
      <c r="C16" s="9"/>
      <c r="D16" s="9">
        <v>15000000</v>
      </c>
      <c r="E16" s="10">
        <v>0</v>
      </c>
    </row>
    <row r="17" spans="1:5">
      <c r="A17" s="7"/>
      <c r="B17" s="8" t="s">
        <v>18</v>
      </c>
      <c r="C17" s="11"/>
      <c r="D17" s="11"/>
      <c r="E17" s="15">
        <f>SUM(E14:E16)</f>
        <v>241980</v>
      </c>
    </row>
    <row r="18" spans="1:5">
      <c r="A18" s="12"/>
      <c r="B18" s="13" t="s">
        <v>16</v>
      </c>
      <c r="C18" s="14"/>
      <c r="D18" s="14"/>
      <c r="E18" s="16">
        <f>E6-E17</f>
        <v>12926818</v>
      </c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51181102362204722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36"/>
  <sheetViews>
    <sheetView workbookViewId="0">
      <selection activeCell="A2" sqref="A2:E13"/>
    </sheetView>
  </sheetViews>
  <sheetFormatPr defaultColWidth="8.796875" defaultRowHeight="16.2"/>
  <cols>
    <col min="1" max="1" width="4.59765625" style="17" customWidth="1"/>
    <col min="2" max="2" width="37.796875" style="17" customWidth="1"/>
    <col min="3" max="3" width="12.59765625" style="26" customWidth="1"/>
    <col min="4" max="4" width="9.5" style="26" customWidth="1"/>
    <col min="5" max="5" width="13.296875" style="17" customWidth="1"/>
    <col min="6" max="16384" width="8.796875" style="17"/>
  </cols>
  <sheetData>
    <row r="1" spans="1:5">
      <c r="A1" s="49" t="s">
        <v>19</v>
      </c>
      <c r="B1" s="49"/>
      <c r="C1" s="49"/>
      <c r="D1" s="49"/>
    </row>
    <row r="2" spans="1:5" s="19" customFormat="1" ht="27.6" customHeight="1">
      <c r="A2" s="54" t="s">
        <v>20</v>
      </c>
      <c r="B2" s="50" t="s">
        <v>22</v>
      </c>
      <c r="C2" s="52" t="s">
        <v>55</v>
      </c>
      <c r="D2" s="52" t="s">
        <v>117</v>
      </c>
      <c r="E2" s="56"/>
    </row>
    <row r="3" spans="1:5" s="19" customFormat="1">
      <c r="A3" s="55"/>
      <c r="B3" s="51"/>
      <c r="C3" s="53"/>
      <c r="D3" s="27" t="s">
        <v>104</v>
      </c>
      <c r="E3" s="28" t="s">
        <v>105</v>
      </c>
    </row>
    <row r="4" spans="1:5">
      <c r="A4" s="20" t="s">
        <v>12</v>
      </c>
      <c r="B4" s="21" t="s">
        <v>21</v>
      </c>
      <c r="C4" s="22"/>
      <c r="D4" s="22"/>
      <c r="E4" s="29"/>
    </row>
    <row r="5" spans="1:5" ht="32.4">
      <c r="A5" s="20">
        <v>1</v>
      </c>
      <c r="B5" s="21" t="s">
        <v>23</v>
      </c>
      <c r="C5" s="22">
        <v>14324</v>
      </c>
      <c r="D5" s="22">
        <v>0</v>
      </c>
      <c r="E5" s="29" t="s">
        <v>110</v>
      </c>
    </row>
    <row r="6" spans="1:5">
      <c r="A6" s="20">
        <v>2</v>
      </c>
      <c r="B6" s="21" t="s">
        <v>24</v>
      </c>
      <c r="C6" s="22">
        <v>128800</v>
      </c>
      <c r="D6" s="22">
        <v>0</v>
      </c>
      <c r="E6" s="29" t="s">
        <v>106</v>
      </c>
    </row>
    <row r="7" spans="1:5">
      <c r="A7" s="20">
        <v>3</v>
      </c>
      <c r="B7" s="21" t="s">
        <v>25</v>
      </c>
      <c r="C7" s="22">
        <v>2328</v>
      </c>
      <c r="D7" s="22">
        <v>0</v>
      </c>
      <c r="E7" s="29" t="s">
        <v>106</v>
      </c>
    </row>
    <row r="8" spans="1:5">
      <c r="A8" s="20">
        <v>4</v>
      </c>
      <c r="B8" s="21" t="s">
        <v>26</v>
      </c>
      <c r="C8" s="22">
        <v>13440</v>
      </c>
      <c r="D8" s="22">
        <v>0</v>
      </c>
      <c r="E8" s="29" t="s">
        <v>106</v>
      </c>
    </row>
    <row r="9" spans="1:5">
      <c r="A9" s="20">
        <v>5</v>
      </c>
      <c r="B9" s="21" t="s">
        <v>27</v>
      </c>
      <c r="C9" s="22">
        <v>15000</v>
      </c>
      <c r="D9" s="22">
        <v>0</v>
      </c>
      <c r="E9" s="29" t="s">
        <v>106</v>
      </c>
    </row>
    <row r="10" spans="1:5">
      <c r="A10" s="20">
        <v>6</v>
      </c>
      <c r="B10" s="21" t="s">
        <v>28</v>
      </c>
      <c r="C10" s="22">
        <v>30000</v>
      </c>
      <c r="D10" s="22">
        <v>0</v>
      </c>
      <c r="E10" s="29" t="s">
        <v>106</v>
      </c>
    </row>
    <row r="11" spans="1:5">
      <c r="A11" s="20">
        <v>7</v>
      </c>
      <c r="B11" s="21" t="s">
        <v>29</v>
      </c>
      <c r="C11" s="22">
        <v>20250</v>
      </c>
      <c r="D11" s="22">
        <v>0</v>
      </c>
      <c r="E11" s="29" t="s">
        <v>106</v>
      </c>
    </row>
    <row r="12" spans="1:5">
      <c r="A12" s="20">
        <v>8</v>
      </c>
      <c r="B12" s="21" t="s">
        <v>30</v>
      </c>
      <c r="C12" s="22">
        <v>81000</v>
      </c>
      <c r="D12" s="22">
        <v>0</v>
      </c>
      <c r="E12" s="29" t="s">
        <v>106</v>
      </c>
    </row>
    <row r="13" spans="1:5">
      <c r="A13" s="20">
        <v>9</v>
      </c>
      <c r="B13" s="21" t="s">
        <v>31</v>
      </c>
      <c r="C13" s="22">
        <v>100800</v>
      </c>
      <c r="D13" s="22">
        <v>0</v>
      </c>
      <c r="E13" s="29" t="s">
        <v>106</v>
      </c>
    </row>
    <row r="14" spans="1:5">
      <c r="A14" s="20">
        <v>10</v>
      </c>
      <c r="B14" s="21" t="s">
        <v>31</v>
      </c>
      <c r="C14" s="22">
        <v>52000</v>
      </c>
      <c r="D14" s="22">
        <v>0</v>
      </c>
      <c r="E14" s="29" t="s">
        <v>106</v>
      </c>
    </row>
    <row r="15" spans="1:5" ht="51.6" customHeight="1">
      <c r="A15" s="20">
        <v>11</v>
      </c>
      <c r="B15" s="31" t="s">
        <v>32</v>
      </c>
      <c r="C15" s="22">
        <v>9750</v>
      </c>
      <c r="D15" s="32">
        <f>C15</f>
        <v>9750</v>
      </c>
      <c r="E15" s="29" t="s">
        <v>119</v>
      </c>
    </row>
    <row r="16" spans="1:5" ht="48.6" customHeight="1">
      <c r="A16" s="20">
        <v>12</v>
      </c>
      <c r="B16" s="31" t="s">
        <v>33</v>
      </c>
      <c r="C16" s="22">
        <v>1200</v>
      </c>
      <c r="D16" s="32">
        <f>C16</f>
        <v>1200</v>
      </c>
      <c r="E16" s="29" t="s">
        <v>119</v>
      </c>
    </row>
    <row r="17" spans="1:5">
      <c r="A17" s="20">
        <v>13</v>
      </c>
      <c r="B17" s="21" t="s">
        <v>34</v>
      </c>
      <c r="C17" s="22">
        <v>18000</v>
      </c>
      <c r="D17" s="22">
        <v>0</v>
      </c>
      <c r="E17" s="29" t="s">
        <v>106</v>
      </c>
    </row>
    <row r="18" spans="1:5">
      <c r="A18" s="20">
        <v>14</v>
      </c>
      <c r="B18" s="21" t="s">
        <v>35</v>
      </c>
      <c r="C18" s="22">
        <v>38423</v>
      </c>
      <c r="D18" s="22">
        <v>0</v>
      </c>
      <c r="E18" s="29" t="s">
        <v>106</v>
      </c>
    </row>
    <row r="19" spans="1:5">
      <c r="A19" s="20">
        <v>15</v>
      </c>
      <c r="B19" s="21" t="s">
        <v>31</v>
      </c>
      <c r="C19" s="22">
        <v>91200</v>
      </c>
      <c r="D19" s="22">
        <v>0</v>
      </c>
      <c r="E19" s="29" t="s">
        <v>106</v>
      </c>
    </row>
    <row r="20" spans="1:5">
      <c r="A20" s="20">
        <v>16</v>
      </c>
      <c r="B20" s="21" t="s">
        <v>36</v>
      </c>
      <c r="C20" s="22">
        <v>340568</v>
      </c>
      <c r="D20" s="22">
        <v>0</v>
      </c>
      <c r="E20" s="29" t="s">
        <v>106</v>
      </c>
    </row>
    <row r="21" spans="1:5">
      <c r="A21" s="20">
        <v>17</v>
      </c>
      <c r="B21" s="21" t="s">
        <v>37</v>
      </c>
      <c r="C21" s="22">
        <v>75000</v>
      </c>
      <c r="D21" s="22">
        <v>0</v>
      </c>
      <c r="E21" s="29" t="s">
        <v>106</v>
      </c>
    </row>
    <row r="22" spans="1:5">
      <c r="A22" s="20">
        <v>18</v>
      </c>
      <c r="B22" s="21" t="s">
        <v>38</v>
      </c>
      <c r="C22" s="22">
        <v>586000</v>
      </c>
      <c r="D22" s="22">
        <v>0</v>
      </c>
      <c r="E22" s="29" t="s">
        <v>106</v>
      </c>
    </row>
    <row r="23" spans="1:5">
      <c r="A23" s="20">
        <v>19</v>
      </c>
      <c r="B23" s="21" t="s">
        <v>39</v>
      </c>
      <c r="C23" s="22">
        <v>1197000</v>
      </c>
      <c r="D23" s="22">
        <v>0</v>
      </c>
      <c r="E23" s="29" t="s">
        <v>106</v>
      </c>
    </row>
    <row r="24" spans="1:5" ht="32.4">
      <c r="A24" s="20">
        <v>20</v>
      </c>
      <c r="B24" s="21" t="s">
        <v>40</v>
      </c>
      <c r="C24" s="22">
        <v>2077360</v>
      </c>
      <c r="D24" s="22">
        <v>0</v>
      </c>
      <c r="E24" s="29" t="s">
        <v>106</v>
      </c>
    </row>
    <row r="25" spans="1:5" ht="32.4">
      <c r="A25" s="20">
        <v>21</v>
      </c>
      <c r="B25" s="21" t="s">
        <v>41</v>
      </c>
      <c r="C25" s="22">
        <v>1020000</v>
      </c>
      <c r="D25" s="22">
        <v>0</v>
      </c>
      <c r="E25" s="29" t="s">
        <v>106</v>
      </c>
    </row>
    <row r="26" spans="1:5">
      <c r="A26" s="20">
        <v>22</v>
      </c>
      <c r="B26" s="21" t="s">
        <v>35</v>
      </c>
      <c r="C26" s="22">
        <v>10000</v>
      </c>
      <c r="D26" s="22">
        <v>0</v>
      </c>
      <c r="E26" s="29" t="s">
        <v>106</v>
      </c>
    </row>
    <row r="27" spans="1:5">
      <c r="A27" s="20" t="s">
        <v>13</v>
      </c>
      <c r="B27" s="21" t="s">
        <v>42</v>
      </c>
      <c r="C27" s="22"/>
      <c r="D27" s="22"/>
      <c r="E27" s="29" t="s">
        <v>106</v>
      </c>
    </row>
    <row r="28" spans="1:5">
      <c r="A28" s="20">
        <v>1</v>
      </c>
      <c r="B28" s="21" t="s">
        <v>43</v>
      </c>
      <c r="C28" s="22">
        <v>162000</v>
      </c>
      <c r="D28" s="22">
        <v>0</v>
      </c>
      <c r="E28" s="29" t="s">
        <v>106</v>
      </c>
    </row>
    <row r="29" spans="1:5">
      <c r="A29" s="20">
        <v>2</v>
      </c>
      <c r="B29" s="21" t="s">
        <v>44</v>
      </c>
      <c r="C29" s="22">
        <v>6318</v>
      </c>
      <c r="D29" s="22">
        <v>0</v>
      </c>
      <c r="E29" s="29" t="s">
        <v>106</v>
      </c>
    </row>
    <row r="30" spans="1:5">
      <c r="A30" s="20" t="s">
        <v>15</v>
      </c>
      <c r="B30" s="21" t="s">
        <v>45</v>
      </c>
      <c r="C30" s="22"/>
      <c r="D30" s="22"/>
      <c r="E30" s="29" t="s">
        <v>106</v>
      </c>
    </row>
    <row r="31" spans="1:5">
      <c r="A31" s="20">
        <v>1</v>
      </c>
      <c r="B31" s="21" t="s">
        <v>46</v>
      </c>
      <c r="C31" s="22">
        <v>415000</v>
      </c>
      <c r="D31" s="22">
        <v>0</v>
      </c>
      <c r="E31" s="29" t="s">
        <v>106</v>
      </c>
    </row>
    <row r="32" spans="1:5">
      <c r="A32" s="20">
        <v>2</v>
      </c>
      <c r="B32" s="21" t="s">
        <v>47</v>
      </c>
      <c r="C32" s="22">
        <v>68800</v>
      </c>
      <c r="D32" s="22">
        <v>0</v>
      </c>
      <c r="E32" s="29" t="s">
        <v>106</v>
      </c>
    </row>
    <row r="33" spans="1:5">
      <c r="A33" s="20">
        <v>3</v>
      </c>
      <c r="B33" s="21" t="s">
        <v>48</v>
      </c>
      <c r="C33" s="22">
        <v>12600</v>
      </c>
      <c r="D33" s="22">
        <v>0</v>
      </c>
      <c r="E33" s="29" t="s">
        <v>106</v>
      </c>
    </row>
    <row r="34" spans="1:5" ht="32.4">
      <c r="A34" s="20">
        <v>4</v>
      </c>
      <c r="B34" s="21" t="s">
        <v>49</v>
      </c>
      <c r="C34" s="22">
        <v>46200</v>
      </c>
      <c r="D34" s="22">
        <v>0</v>
      </c>
      <c r="E34" s="29" t="s">
        <v>106</v>
      </c>
    </row>
    <row r="35" spans="1:5">
      <c r="A35" s="20">
        <v>5</v>
      </c>
      <c r="B35" s="21" t="s">
        <v>50</v>
      </c>
      <c r="C35" s="22">
        <v>6580</v>
      </c>
      <c r="D35" s="22">
        <v>0</v>
      </c>
      <c r="E35" s="29" t="s">
        <v>106</v>
      </c>
    </row>
    <row r="36" spans="1:5">
      <c r="A36" s="23"/>
      <c r="B36" s="24" t="s">
        <v>51</v>
      </c>
      <c r="C36" s="25">
        <f>SUM(C5:C35)</f>
        <v>6639941</v>
      </c>
      <c r="D36" s="25">
        <f>SUM(D5:D35)</f>
        <v>10950</v>
      </c>
      <c r="E36" s="30"/>
    </row>
  </sheetData>
  <mergeCells count="5">
    <mergeCell ref="A1:D1"/>
    <mergeCell ref="B2:B3"/>
    <mergeCell ref="C2:C3"/>
    <mergeCell ref="A2:A3"/>
    <mergeCell ref="D2:E2"/>
  </mergeCells>
  <phoneticPr fontId="1" type="noConversion"/>
  <printOptions horizontalCentered="1"/>
  <pageMargins left="0.70866141732283472" right="0.70866141732283472" top="0.74803149606299213" bottom="0.74803149606299213" header="0.31496062992125984" footer="0.51181102362204722"/>
  <pageSetup paperSize="9" orientation="portrait" r:id="rId1"/>
  <headerFoot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47"/>
  <sheetViews>
    <sheetView zoomScale="90" zoomScaleNormal="90" workbookViewId="0">
      <selection activeCell="D5" sqref="D5"/>
    </sheetView>
  </sheetViews>
  <sheetFormatPr defaultColWidth="8.796875" defaultRowHeight="16.2"/>
  <cols>
    <col min="1" max="1" width="4" style="17" customWidth="1"/>
    <col min="2" max="2" width="33.69921875" style="17" customWidth="1"/>
    <col min="3" max="4" width="12.59765625" style="26" customWidth="1"/>
    <col min="5" max="5" width="23.19921875" style="17" customWidth="1"/>
    <col min="6" max="16384" width="8.796875" style="17"/>
  </cols>
  <sheetData>
    <row r="1" spans="1:5" s="35" customFormat="1" ht="16.2" customHeight="1">
      <c r="A1" s="57" t="s">
        <v>56</v>
      </c>
      <c r="B1" s="57"/>
      <c r="C1" s="57"/>
      <c r="D1" s="57"/>
      <c r="E1" s="36"/>
    </row>
    <row r="2" spans="1:5" s="19" customFormat="1" ht="27" customHeight="1">
      <c r="A2" s="58" t="s">
        <v>20</v>
      </c>
      <c r="B2" s="60" t="s">
        <v>22</v>
      </c>
      <c r="C2" s="60" t="s">
        <v>57</v>
      </c>
      <c r="D2" s="60" t="s">
        <v>117</v>
      </c>
      <c r="E2" s="62"/>
    </row>
    <row r="3" spans="1:5" s="19" customFormat="1">
      <c r="A3" s="59"/>
      <c r="B3" s="61"/>
      <c r="C3" s="61"/>
      <c r="D3" s="37" t="s">
        <v>104</v>
      </c>
      <c r="E3" s="38" t="s">
        <v>105</v>
      </c>
    </row>
    <row r="4" spans="1:5" ht="32.4">
      <c r="A4" s="39" t="s">
        <v>12</v>
      </c>
      <c r="B4" s="40" t="s">
        <v>58</v>
      </c>
      <c r="C4" s="40"/>
      <c r="D4" s="40"/>
      <c r="E4" s="41"/>
    </row>
    <row r="5" spans="1:5" ht="48.6">
      <c r="A5" s="39">
        <v>1</v>
      </c>
      <c r="B5" s="40" t="s">
        <v>59</v>
      </c>
      <c r="C5" s="42">
        <v>-95238</v>
      </c>
      <c r="D5" s="42">
        <f>C5</f>
        <v>-95238</v>
      </c>
      <c r="E5" s="41" t="s">
        <v>107</v>
      </c>
    </row>
    <row r="6" spans="1:5" ht="48.6">
      <c r="A6" s="39">
        <v>2</v>
      </c>
      <c r="B6" s="40" t="s">
        <v>60</v>
      </c>
      <c r="C6" s="42">
        <v>-1850</v>
      </c>
      <c r="D6" s="42">
        <f>C6</f>
        <v>-1850</v>
      </c>
      <c r="E6" s="41" t="s">
        <v>107</v>
      </c>
    </row>
    <row r="7" spans="1:5">
      <c r="A7" s="39">
        <v>3</v>
      </c>
      <c r="B7" s="40" t="s">
        <v>61</v>
      </c>
      <c r="C7" s="40">
        <v>102327</v>
      </c>
      <c r="D7" s="40">
        <f>C7</f>
        <v>102327</v>
      </c>
      <c r="E7" s="41" t="s">
        <v>120</v>
      </c>
    </row>
    <row r="8" spans="1:5" ht="48.6">
      <c r="A8" s="39">
        <v>4</v>
      </c>
      <c r="B8" s="40" t="s">
        <v>62</v>
      </c>
      <c r="C8" s="40">
        <v>36300</v>
      </c>
      <c r="D8" s="40">
        <v>0</v>
      </c>
      <c r="E8" s="41" t="s">
        <v>111</v>
      </c>
    </row>
    <row r="9" spans="1:5">
      <c r="A9" s="39">
        <v>5</v>
      </c>
      <c r="B9" s="40" t="s">
        <v>63</v>
      </c>
      <c r="C9" s="40">
        <v>19019</v>
      </c>
      <c r="D9" s="40">
        <v>0</v>
      </c>
      <c r="E9" s="41" t="s">
        <v>109</v>
      </c>
    </row>
    <row r="10" spans="1:5" ht="32.4">
      <c r="A10" s="39">
        <v>6</v>
      </c>
      <c r="B10" s="40" t="s">
        <v>64</v>
      </c>
      <c r="C10" s="40">
        <v>2760</v>
      </c>
      <c r="D10" s="40">
        <v>0</v>
      </c>
      <c r="E10" s="41" t="s">
        <v>108</v>
      </c>
    </row>
    <row r="11" spans="1:5" ht="32.4">
      <c r="A11" s="39">
        <v>7</v>
      </c>
      <c r="B11" s="40" t="s">
        <v>65</v>
      </c>
      <c r="C11" s="40">
        <v>48630</v>
      </c>
      <c r="D11" s="40">
        <v>0</v>
      </c>
      <c r="E11" s="41" t="s">
        <v>108</v>
      </c>
    </row>
    <row r="12" spans="1:5" ht="32.4">
      <c r="A12" s="39">
        <v>8</v>
      </c>
      <c r="B12" s="40" t="s">
        <v>66</v>
      </c>
      <c r="C12" s="40">
        <v>25470</v>
      </c>
      <c r="D12" s="40">
        <v>0</v>
      </c>
      <c r="E12" s="41" t="s">
        <v>112</v>
      </c>
    </row>
    <row r="13" spans="1:5">
      <c r="A13" s="39">
        <v>9</v>
      </c>
      <c r="B13" s="40" t="s">
        <v>67</v>
      </c>
      <c r="C13" s="40">
        <v>302500</v>
      </c>
      <c r="D13" s="40">
        <v>0</v>
      </c>
      <c r="E13" s="41" t="s">
        <v>109</v>
      </c>
    </row>
    <row r="14" spans="1:5">
      <c r="A14" s="39">
        <v>10</v>
      </c>
      <c r="B14" s="40" t="s">
        <v>68</v>
      </c>
      <c r="C14" s="40">
        <v>161400</v>
      </c>
      <c r="D14" s="40">
        <v>0</v>
      </c>
      <c r="E14" s="41" t="s">
        <v>109</v>
      </c>
    </row>
    <row r="15" spans="1:5" ht="32.4">
      <c r="A15" s="39">
        <v>11</v>
      </c>
      <c r="B15" s="40" t="s">
        <v>69</v>
      </c>
      <c r="C15" s="40">
        <v>138000</v>
      </c>
      <c r="D15" s="40">
        <v>0</v>
      </c>
      <c r="E15" s="41" t="s">
        <v>109</v>
      </c>
    </row>
    <row r="16" spans="1:5" ht="64.8">
      <c r="A16" s="39">
        <v>12</v>
      </c>
      <c r="B16" s="40" t="s">
        <v>70</v>
      </c>
      <c r="C16" s="40">
        <v>1079600</v>
      </c>
      <c r="D16" s="40">
        <v>0</v>
      </c>
      <c r="E16" s="41" t="s">
        <v>109</v>
      </c>
    </row>
    <row r="17" spans="1:5" ht="32.4">
      <c r="A17" s="39">
        <v>13</v>
      </c>
      <c r="B17" s="40" t="s">
        <v>71</v>
      </c>
      <c r="C17" s="40">
        <v>189410</v>
      </c>
      <c r="D17" s="40">
        <v>0</v>
      </c>
      <c r="E17" s="41" t="s">
        <v>108</v>
      </c>
    </row>
    <row r="18" spans="1:5" ht="48.6">
      <c r="A18" s="39">
        <v>14</v>
      </c>
      <c r="B18" s="40" t="s">
        <v>72</v>
      </c>
      <c r="C18" s="40">
        <v>204000</v>
      </c>
      <c r="D18" s="40">
        <v>0</v>
      </c>
      <c r="E18" s="41" t="s">
        <v>109</v>
      </c>
    </row>
    <row r="19" spans="1:5" ht="32.4">
      <c r="A19" s="39">
        <v>15</v>
      </c>
      <c r="B19" s="40" t="s">
        <v>73</v>
      </c>
      <c r="C19" s="40">
        <v>6000</v>
      </c>
      <c r="D19" s="40">
        <f>C19</f>
        <v>6000</v>
      </c>
      <c r="E19" s="41" t="s">
        <v>119</v>
      </c>
    </row>
    <row r="20" spans="1:5" ht="32.4">
      <c r="A20" s="39">
        <v>16</v>
      </c>
      <c r="B20" s="40" t="s">
        <v>74</v>
      </c>
      <c r="C20" s="40">
        <v>120880</v>
      </c>
      <c r="D20" s="40">
        <v>0</v>
      </c>
      <c r="E20" s="41" t="s">
        <v>109</v>
      </c>
    </row>
    <row r="21" spans="1:5" ht="32.4">
      <c r="A21" s="39">
        <v>17</v>
      </c>
      <c r="B21" s="40" t="s">
        <v>75</v>
      </c>
      <c r="C21" s="40">
        <v>146000</v>
      </c>
      <c r="D21" s="40">
        <v>0</v>
      </c>
      <c r="E21" s="41" t="s">
        <v>109</v>
      </c>
    </row>
    <row r="22" spans="1:5">
      <c r="A22" s="39">
        <v>18</v>
      </c>
      <c r="B22" s="40" t="s">
        <v>76</v>
      </c>
      <c r="C22" s="40">
        <v>61250</v>
      </c>
      <c r="D22" s="40">
        <v>0</v>
      </c>
      <c r="E22" s="41" t="s">
        <v>109</v>
      </c>
    </row>
    <row r="23" spans="1:5">
      <c r="A23" s="39" t="s">
        <v>13</v>
      </c>
      <c r="B23" s="40" t="s">
        <v>77</v>
      </c>
      <c r="C23" s="40"/>
      <c r="D23" s="40"/>
      <c r="E23" s="41"/>
    </row>
    <row r="24" spans="1:5">
      <c r="A24" s="39">
        <v>1</v>
      </c>
      <c r="B24" s="40" t="s">
        <v>61</v>
      </c>
      <c r="C24" s="40">
        <v>90970</v>
      </c>
      <c r="D24" s="40">
        <f>C24</f>
        <v>90970</v>
      </c>
      <c r="E24" s="41" t="s">
        <v>120</v>
      </c>
    </row>
    <row r="25" spans="1:5">
      <c r="A25" s="39">
        <v>2</v>
      </c>
      <c r="B25" s="40" t="s">
        <v>61</v>
      </c>
      <c r="C25" s="40">
        <v>85621</v>
      </c>
      <c r="D25" s="40">
        <f>C25</f>
        <v>85621</v>
      </c>
      <c r="E25" s="41" t="s">
        <v>120</v>
      </c>
    </row>
    <row r="26" spans="1:5" ht="32.4">
      <c r="A26" s="39">
        <v>3</v>
      </c>
      <c r="B26" s="40" t="s">
        <v>78</v>
      </c>
      <c r="C26" s="40">
        <v>272316</v>
      </c>
      <c r="D26" s="40">
        <v>0</v>
      </c>
      <c r="E26" s="41" t="s">
        <v>109</v>
      </c>
    </row>
    <row r="27" spans="1:5">
      <c r="A27" s="39">
        <v>4</v>
      </c>
      <c r="B27" s="40" t="s">
        <v>79</v>
      </c>
      <c r="C27" s="40">
        <v>128000</v>
      </c>
      <c r="D27" s="40">
        <v>0</v>
      </c>
      <c r="E27" s="41" t="s">
        <v>109</v>
      </c>
    </row>
    <row r="28" spans="1:5" ht="32.4">
      <c r="A28" s="39">
        <v>5</v>
      </c>
      <c r="B28" s="40" t="s">
        <v>80</v>
      </c>
      <c r="C28" s="40">
        <v>269750</v>
      </c>
      <c r="D28" s="40">
        <v>0</v>
      </c>
      <c r="E28" s="41" t="s">
        <v>109</v>
      </c>
    </row>
    <row r="29" spans="1:5">
      <c r="A29" s="39">
        <v>6</v>
      </c>
      <c r="B29" s="40" t="s">
        <v>81</v>
      </c>
      <c r="C29" s="40">
        <v>117000</v>
      </c>
      <c r="D29" s="40">
        <v>0</v>
      </c>
      <c r="E29" s="41" t="s">
        <v>109</v>
      </c>
    </row>
    <row r="30" spans="1:5" ht="32.4">
      <c r="A30" s="39">
        <v>7</v>
      </c>
      <c r="B30" s="40" t="s">
        <v>82</v>
      </c>
      <c r="C30" s="40">
        <v>660880</v>
      </c>
      <c r="D30" s="40">
        <v>0</v>
      </c>
      <c r="E30" s="41" t="s">
        <v>109</v>
      </c>
    </row>
    <row r="31" spans="1:5" ht="64.8">
      <c r="A31" s="39">
        <v>8</v>
      </c>
      <c r="B31" s="40" t="s">
        <v>83</v>
      </c>
      <c r="C31" s="40">
        <v>609745</v>
      </c>
      <c r="D31" s="40">
        <v>0</v>
      </c>
      <c r="E31" s="41" t="s">
        <v>109</v>
      </c>
    </row>
    <row r="32" spans="1:5" ht="32.4">
      <c r="A32" s="39">
        <v>9</v>
      </c>
      <c r="B32" s="40" t="s">
        <v>84</v>
      </c>
      <c r="C32" s="40">
        <v>82480</v>
      </c>
      <c r="D32" s="40">
        <v>0</v>
      </c>
      <c r="E32" s="41" t="s">
        <v>109</v>
      </c>
    </row>
    <row r="33" spans="1:5" ht="32.4">
      <c r="A33" s="39">
        <v>10</v>
      </c>
      <c r="B33" s="40" t="s">
        <v>85</v>
      </c>
      <c r="C33" s="40">
        <v>116800</v>
      </c>
      <c r="D33" s="40">
        <v>0</v>
      </c>
      <c r="E33" s="41" t="s">
        <v>109</v>
      </c>
    </row>
    <row r="34" spans="1:5" ht="32.4">
      <c r="A34" s="39">
        <v>11</v>
      </c>
      <c r="B34" s="40" t="s">
        <v>86</v>
      </c>
      <c r="C34" s="40">
        <v>219000</v>
      </c>
      <c r="D34" s="40">
        <v>0</v>
      </c>
      <c r="E34" s="41" t="s">
        <v>109</v>
      </c>
    </row>
    <row r="35" spans="1:5">
      <c r="A35" s="39" t="s">
        <v>15</v>
      </c>
      <c r="B35" s="40" t="s">
        <v>77</v>
      </c>
      <c r="C35" s="40"/>
      <c r="D35" s="40"/>
      <c r="E35" s="41"/>
    </row>
    <row r="36" spans="1:5">
      <c r="A36" s="39">
        <v>1</v>
      </c>
      <c r="B36" s="40" t="s">
        <v>61</v>
      </c>
      <c r="C36" s="40">
        <v>72845</v>
      </c>
      <c r="D36" s="40">
        <v>0</v>
      </c>
      <c r="E36" s="41" t="s">
        <v>118</v>
      </c>
    </row>
    <row r="37" spans="1:5" ht="48.6">
      <c r="A37" s="39">
        <v>2</v>
      </c>
      <c r="B37" s="40" t="s">
        <v>87</v>
      </c>
      <c r="C37" s="40">
        <v>1471424</v>
      </c>
      <c r="D37" s="40">
        <v>0</v>
      </c>
      <c r="E37" s="41" t="s">
        <v>109</v>
      </c>
    </row>
    <row r="38" spans="1:5" ht="32.4">
      <c r="A38" s="39">
        <v>3</v>
      </c>
      <c r="B38" s="40" t="s">
        <v>88</v>
      </c>
      <c r="C38" s="40">
        <v>214000</v>
      </c>
      <c r="D38" s="40">
        <v>0</v>
      </c>
      <c r="E38" s="41" t="s">
        <v>109</v>
      </c>
    </row>
    <row r="39" spans="1:5" ht="32.4">
      <c r="A39" s="39">
        <v>4</v>
      </c>
      <c r="B39" s="40" t="s">
        <v>89</v>
      </c>
      <c r="C39" s="40">
        <v>22800</v>
      </c>
      <c r="D39" s="40">
        <f>C39</f>
        <v>22800</v>
      </c>
      <c r="E39" s="41" t="s">
        <v>119</v>
      </c>
    </row>
    <row r="40" spans="1:5" ht="32.4">
      <c r="A40" s="39">
        <v>5</v>
      </c>
      <c r="B40" s="40" t="s">
        <v>90</v>
      </c>
      <c r="C40" s="40">
        <v>26315</v>
      </c>
      <c r="D40" s="40">
        <v>20400</v>
      </c>
      <c r="E40" s="41" t="s">
        <v>119</v>
      </c>
    </row>
    <row r="41" spans="1:5" ht="32.4">
      <c r="A41" s="39">
        <v>6</v>
      </c>
      <c r="B41" s="40" t="s">
        <v>91</v>
      </c>
      <c r="C41" s="40">
        <v>68022</v>
      </c>
      <c r="D41" s="40">
        <v>0</v>
      </c>
      <c r="E41" s="41" t="s">
        <v>109</v>
      </c>
    </row>
    <row r="42" spans="1:5">
      <c r="A42" s="39">
        <v>7</v>
      </c>
      <c r="B42" s="40" t="s">
        <v>92</v>
      </c>
      <c r="C42" s="40">
        <v>282400</v>
      </c>
      <c r="D42" s="40">
        <v>0</v>
      </c>
      <c r="E42" s="41" t="s">
        <v>109</v>
      </c>
    </row>
    <row r="43" spans="1:5" ht="32.4">
      <c r="A43" s="39">
        <v>8</v>
      </c>
      <c r="B43" s="40" t="s">
        <v>93</v>
      </c>
      <c r="C43" s="40">
        <v>210392</v>
      </c>
      <c r="D43" s="40">
        <v>0</v>
      </c>
      <c r="E43" s="41" t="s">
        <v>109</v>
      </c>
    </row>
    <row r="44" spans="1:5">
      <c r="A44" s="39">
        <v>9</v>
      </c>
      <c r="B44" s="40" t="s">
        <v>94</v>
      </c>
      <c r="C44" s="40">
        <v>4540</v>
      </c>
      <c r="D44" s="40">
        <v>0</v>
      </c>
      <c r="E44" s="41" t="s">
        <v>109</v>
      </c>
    </row>
    <row r="45" spans="1:5" ht="48.6">
      <c r="A45" s="39">
        <v>10</v>
      </c>
      <c r="B45" s="40" t="s">
        <v>95</v>
      </c>
      <c r="C45" s="40">
        <v>431550</v>
      </c>
      <c r="D45" s="40">
        <v>0</v>
      </c>
      <c r="E45" s="41" t="s">
        <v>109</v>
      </c>
    </row>
    <row r="46" spans="1:5" ht="48.6">
      <c r="A46" s="39" t="s">
        <v>96</v>
      </c>
      <c r="B46" s="40" t="s">
        <v>97</v>
      </c>
      <c r="C46" s="40">
        <v>327450</v>
      </c>
      <c r="D46" s="40">
        <v>0</v>
      </c>
      <c r="E46" s="41" t="s">
        <v>109</v>
      </c>
    </row>
    <row r="47" spans="1:5">
      <c r="A47" s="43"/>
      <c r="B47" s="44" t="s">
        <v>51</v>
      </c>
      <c r="C47" s="45">
        <f>SUM(C5:C46)</f>
        <v>8330758</v>
      </c>
      <c r="D47" s="45">
        <f>SUM(D5:D46)</f>
        <v>231030</v>
      </c>
      <c r="E47" s="46"/>
    </row>
  </sheetData>
  <mergeCells count="5">
    <mergeCell ref="A1:D1"/>
    <mergeCell ref="A2:A3"/>
    <mergeCell ref="B2:B3"/>
    <mergeCell ref="C2:C3"/>
    <mergeCell ref="D2:E2"/>
  </mergeCells>
  <phoneticPr fontId="1" type="noConversion"/>
  <printOptions horizontalCentered="1"/>
  <pageMargins left="0.51181102362204722" right="0.51181102362204722" top="0.74803149606299213" bottom="0.74803149606299213" header="0.31496062992125984" footer="0.51181102362204722"/>
  <pageSetup paperSize="9" orientation="portrait" r:id="rId1"/>
  <headerFooter>
    <oddFooter>第 &amp;P 頁，共 &amp;N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F14" sqref="F14"/>
    </sheetView>
  </sheetViews>
  <sheetFormatPr defaultColWidth="8.796875" defaultRowHeight="16.2"/>
  <cols>
    <col min="1" max="1" width="4.09765625" style="17" customWidth="1"/>
    <col min="2" max="2" width="41.59765625" style="17" customWidth="1"/>
    <col min="3" max="4" width="12.59765625" style="26" customWidth="1"/>
    <col min="5" max="16384" width="8.796875" style="17"/>
  </cols>
  <sheetData>
    <row r="1" spans="1:5">
      <c r="A1" s="63" t="s">
        <v>98</v>
      </c>
      <c r="B1" s="63"/>
      <c r="C1" s="63"/>
      <c r="D1" s="63"/>
    </row>
    <row r="2" spans="1:5" s="19" customFormat="1" ht="32.4" customHeight="1">
      <c r="A2" s="54" t="s">
        <v>20</v>
      </c>
      <c r="B2" s="50" t="s">
        <v>22</v>
      </c>
      <c r="C2" s="52" t="s">
        <v>99</v>
      </c>
      <c r="D2" s="52" t="s">
        <v>117</v>
      </c>
      <c r="E2" s="56"/>
    </row>
    <row r="3" spans="1:5" s="19" customFormat="1">
      <c r="A3" s="55"/>
      <c r="B3" s="51"/>
      <c r="C3" s="53"/>
      <c r="D3" s="33" t="s">
        <v>113</v>
      </c>
      <c r="E3" s="28" t="s">
        <v>114</v>
      </c>
    </row>
    <row r="4" spans="1:5">
      <c r="A4" s="20" t="s">
        <v>12</v>
      </c>
      <c r="B4" s="21" t="s">
        <v>100</v>
      </c>
      <c r="C4" s="22"/>
      <c r="D4" s="22"/>
      <c r="E4" s="29"/>
    </row>
    <row r="5" spans="1:5" ht="48.6">
      <c r="A5" s="20">
        <v>1</v>
      </c>
      <c r="B5" s="21" t="s">
        <v>101</v>
      </c>
      <c r="C5" s="22">
        <v>1872700</v>
      </c>
      <c r="D5" s="22">
        <v>0</v>
      </c>
      <c r="E5" s="29" t="s">
        <v>115</v>
      </c>
    </row>
    <row r="6" spans="1:5">
      <c r="A6" s="20">
        <v>2</v>
      </c>
      <c r="B6" s="21" t="s">
        <v>102</v>
      </c>
      <c r="C6" s="22">
        <v>374450</v>
      </c>
      <c r="D6" s="22">
        <v>0</v>
      </c>
      <c r="E6" s="29" t="s">
        <v>116</v>
      </c>
    </row>
    <row r="7" spans="1:5" ht="32.4">
      <c r="A7" s="20" t="s">
        <v>13</v>
      </c>
      <c r="B7" s="21" t="s">
        <v>103</v>
      </c>
      <c r="C7" s="22">
        <v>1820000</v>
      </c>
      <c r="D7" s="22">
        <v>0</v>
      </c>
      <c r="E7" s="29" t="s">
        <v>116</v>
      </c>
    </row>
    <row r="8" spans="1:5">
      <c r="A8" s="23"/>
      <c r="B8" s="24" t="s">
        <v>51</v>
      </c>
      <c r="C8" s="25">
        <f>SUM(C5:C7)</f>
        <v>4067150</v>
      </c>
      <c r="D8" s="25">
        <f>SUM(D5:D7)</f>
        <v>0</v>
      </c>
      <c r="E8" s="30"/>
    </row>
  </sheetData>
  <mergeCells count="5">
    <mergeCell ref="A1:D1"/>
    <mergeCell ref="A2:A3"/>
    <mergeCell ref="B2:B3"/>
    <mergeCell ref="C2:C3"/>
    <mergeCell ref="D2:E2"/>
  </mergeCells>
  <phoneticPr fontId="1" type="noConversion"/>
  <printOptions horizontalCentered="1"/>
  <pageMargins left="0.70866141732283472" right="0.70866141732283472" top="0.74803149606299213" bottom="0.74803149606299213" header="0.31496062992125984" footer="0.51181102362204722"/>
  <pageSetup paperSize="9" orientation="portrait" r:id="rId1"/>
  <headerFooter>
    <oddFooter>第 &amp;P 頁，共 &amp;N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E6"/>
  <sheetViews>
    <sheetView workbookViewId="0">
      <selection activeCell="D11" sqref="D11"/>
    </sheetView>
  </sheetViews>
  <sheetFormatPr defaultColWidth="8.796875" defaultRowHeight="16.2"/>
  <cols>
    <col min="1" max="1" width="4.09765625" style="17" customWidth="1"/>
    <col min="2" max="2" width="41.59765625" style="17" customWidth="1"/>
    <col min="3" max="3" width="12.59765625" style="26" customWidth="1"/>
    <col min="4" max="4" width="10.19921875" style="26" customWidth="1"/>
    <col min="5" max="16384" width="8.796875" style="17"/>
  </cols>
  <sheetData>
    <row r="1" spans="1:5">
      <c r="A1" s="63" t="s">
        <v>125</v>
      </c>
      <c r="B1" s="63"/>
      <c r="C1" s="63"/>
      <c r="D1" s="63"/>
    </row>
    <row r="2" spans="1:5" s="19" customFormat="1" ht="32.4" customHeight="1">
      <c r="A2" s="54" t="s">
        <v>20</v>
      </c>
      <c r="B2" s="50" t="s">
        <v>22</v>
      </c>
      <c r="C2" s="52" t="s">
        <v>130</v>
      </c>
      <c r="D2" s="52" t="s">
        <v>117</v>
      </c>
      <c r="E2" s="56"/>
    </row>
    <row r="3" spans="1:5" s="19" customFormat="1">
      <c r="A3" s="55"/>
      <c r="B3" s="51"/>
      <c r="C3" s="53"/>
      <c r="D3" s="33" t="s">
        <v>104</v>
      </c>
      <c r="E3" s="28" t="s">
        <v>114</v>
      </c>
    </row>
    <row r="4" spans="1:5" ht="48.6">
      <c r="A4" s="20" t="s">
        <v>12</v>
      </c>
      <c r="B4" s="21" t="s">
        <v>126</v>
      </c>
      <c r="C4" s="22">
        <v>3068000</v>
      </c>
      <c r="D4" s="22">
        <v>0</v>
      </c>
      <c r="E4" s="29" t="s">
        <v>128</v>
      </c>
    </row>
    <row r="5" spans="1:5">
      <c r="A5" s="20" t="s">
        <v>13</v>
      </c>
      <c r="B5" s="21" t="s">
        <v>127</v>
      </c>
      <c r="C5" s="22">
        <v>472500</v>
      </c>
      <c r="D5" s="22">
        <v>0</v>
      </c>
      <c r="E5" s="29" t="s">
        <v>116</v>
      </c>
    </row>
    <row r="6" spans="1:5">
      <c r="A6" s="23"/>
      <c r="B6" s="24" t="s">
        <v>51</v>
      </c>
      <c r="C6" s="25">
        <f>SUM(C4:C5)</f>
        <v>3540500</v>
      </c>
      <c r="D6" s="25">
        <f>SUM(D5:D5)</f>
        <v>0</v>
      </c>
      <c r="E6" s="30"/>
    </row>
  </sheetData>
  <mergeCells count="5">
    <mergeCell ref="A1:D1"/>
    <mergeCell ref="A2:A3"/>
    <mergeCell ref="B2:B3"/>
    <mergeCell ref="C2:C3"/>
    <mergeCell ref="D2:E2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A2" sqref="A2:E4"/>
    </sheetView>
  </sheetViews>
  <sheetFormatPr defaultColWidth="8.796875" defaultRowHeight="16.2"/>
  <cols>
    <col min="1" max="1" width="4.09765625" style="17" customWidth="1"/>
    <col min="2" max="2" width="41.59765625" style="17" customWidth="1"/>
    <col min="3" max="3" width="12.59765625" style="26" customWidth="1"/>
    <col min="4" max="4" width="10.19921875" style="26" customWidth="1"/>
    <col min="5" max="16384" width="8.796875" style="17"/>
  </cols>
  <sheetData>
    <row r="1" spans="1:5">
      <c r="A1" s="63" t="s">
        <v>129</v>
      </c>
      <c r="B1" s="63"/>
      <c r="C1" s="63"/>
      <c r="D1" s="63"/>
    </row>
    <row r="2" spans="1:5" s="19" customFormat="1" ht="32.4" customHeight="1">
      <c r="A2" s="54" t="s">
        <v>20</v>
      </c>
      <c r="B2" s="50" t="s">
        <v>22</v>
      </c>
      <c r="C2" s="52" t="s">
        <v>130</v>
      </c>
      <c r="D2" s="52" t="s">
        <v>117</v>
      </c>
      <c r="E2" s="56"/>
    </row>
    <row r="3" spans="1:5" s="19" customFormat="1">
      <c r="A3" s="55"/>
      <c r="B3" s="51"/>
      <c r="C3" s="53"/>
      <c r="D3" s="47" t="s">
        <v>104</v>
      </c>
      <c r="E3" s="28" t="s">
        <v>114</v>
      </c>
    </row>
    <row r="4" spans="1:5" ht="48.6">
      <c r="A4" s="23" t="s">
        <v>12</v>
      </c>
      <c r="B4" s="24" t="s">
        <v>126</v>
      </c>
      <c r="C4" s="64">
        <v>416000</v>
      </c>
      <c r="D4" s="64">
        <v>0</v>
      </c>
      <c r="E4" s="30" t="s">
        <v>128</v>
      </c>
    </row>
  </sheetData>
  <mergeCells count="5">
    <mergeCell ref="A1:D1"/>
    <mergeCell ref="A2:A3"/>
    <mergeCell ref="B2:B3"/>
    <mergeCell ref="C2:C3"/>
    <mergeCell ref="D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2</vt:i4>
      </vt:variant>
    </vt:vector>
  </HeadingPairs>
  <TitlesOfParts>
    <vt:vector size="8" baseType="lpstr">
      <vt:lpstr>附表1</vt:lpstr>
      <vt:lpstr>附表2</vt:lpstr>
      <vt:lpstr>附表3</vt:lpstr>
      <vt:lpstr>附表4</vt:lpstr>
      <vt:lpstr>Sheet1</vt:lpstr>
      <vt:lpstr>Sheet2</vt:lpstr>
      <vt:lpstr>附表3!Print_Titles</vt:lpstr>
      <vt:lpstr>附表5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2017-07-14T03:31:17Z</cp:lastPrinted>
  <dcterms:created xsi:type="dcterms:W3CDTF">2016-04-15T09:47:43Z</dcterms:created>
  <dcterms:modified xsi:type="dcterms:W3CDTF">2017-07-14T03:34:45Z</dcterms:modified>
</cp:coreProperties>
</file>