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48" windowWidth="23016" windowHeight="9408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O116" i="1"/>
  <c r="O115"/>
  <c r="O5" l="1"/>
  <c r="O6"/>
  <c r="O7"/>
  <c r="O8"/>
  <c r="O16"/>
  <c r="O17"/>
  <c r="O18"/>
  <c r="O19"/>
  <c r="O20"/>
  <c r="O21"/>
  <c r="O27"/>
  <c r="O28"/>
  <c r="O29"/>
  <c r="O30"/>
  <c r="O31"/>
  <c r="O37"/>
  <c r="O38"/>
  <c r="O47"/>
  <c r="O48"/>
  <c r="O49"/>
  <c r="O57"/>
  <c r="O58"/>
  <c r="O59"/>
  <c r="O60"/>
  <c r="O67"/>
  <c r="O68"/>
  <c r="O69"/>
  <c r="O70"/>
  <c r="O77"/>
  <c r="O78"/>
  <c r="O79"/>
  <c r="O80"/>
  <c r="O81"/>
  <c r="O88"/>
  <c r="O89"/>
  <c r="O97"/>
  <c r="O98"/>
  <c r="O107"/>
  <c r="O108"/>
  <c r="O109"/>
  <c r="O110"/>
  <c r="K111"/>
  <c r="K99"/>
  <c r="K90"/>
  <c r="K82"/>
  <c r="K71"/>
  <c r="K61"/>
  <c r="O4"/>
  <c r="K50"/>
  <c r="K39"/>
  <c r="K32"/>
  <c r="K22"/>
  <c r="K9"/>
  <c r="O99" l="1"/>
  <c r="O90"/>
  <c r="O82"/>
  <c r="O9"/>
  <c r="O111"/>
  <c r="O61"/>
  <c r="O32"/>
  <c r="O22"/>
  <c r="O71"/>
  <c r="O39"/>
</calcChain>
</file>

<file path=xl/sharedStrings.xml><?xml version="1.0" encoding="utf-8"?>
<sst xmlns="http://schemas.openxmlformats.org/spreadsheetml/2006/main" count="359" uniqueCount="94">
  <si>
    <t>F1004</t>
  </si>
  <si>
    <t>F10004</t>
  </si>
  <si>
    <r>
      <t>G18(SF006) 20/28</t>
    </r>
    <r>
      <rPr>
        <sz val="12"/>
        <color theme="1"/>
        <rFont val="標楷體"/>
        <family val="4"/>
        <charset val="136"/>
      </rPr>
      <t>吋</t>
    </r>
  </si>
  <si>
    <t>G20 LUGGAGE-24"</t>
  </si>
  <si>
    <t>#013</t>
    <phoneticPr fontId="2" type="noConversion"/>
  </si>
  <si>
    <t>報單號碼</t>
  </si>
  <si>
    <t>進口日期</t>
  </si>
  <si>
    <t>報關日期</t>
  </si>
  <si>
    <t>項次</t>
  </si>
  <si>
    <t>貨物名稱</t>
  </si>
  <si>
    <t>商品分類號列</t>
  </si>
  <si>
    <t>數量</t>
  </si>
  <si>
    <t>數量單位</t>
  </si>
  <si>
    <t>單價</t>
  </si>
  <si>
    <t>單價幣別</t>
  </si>
  <si>
    <t>DA  04133R0531</t>
  </si>
  <si>
    <t>_LUGGAGE (ABS/PC) _BRAND: AOU #013-20"</t>
  </si>
  <si>
    <t>42021200102</t>
  </si>
  <si>
    <t>PCE</t>
  </si>
  <si>
    <t>USD</t>
  </si>
  <si>
    <t>#013-24"</t>
  </si>
  <si>
    <t>#013-28"</t>
  </si>
  <si>
    <t>#013-28"/#009-20"</t>
  </si>
  <si>
    <t>SET</t>
  </si>
  <si>
    <t>原告主張數量：811</t>
    <phoneticPr fontId="2" type="noConversion"/>
  </si>
  <si>
    <t>#017</t>
    <phoneticPr fontId="2" type="noConversion"/>
  </si>
  <si>
    <t>DA  04133R0790</t>
  </si>
  <si>
    <t>_鋁合金製拉桿旅行箱 _BRAND: AOU #017 LUGGAGE 28"</t>
  </si>
  <si>
    <t>42021900007</t>
  </si>
  <si>
    <t>#017 LUGGAGE 28"</t>
  </si>
  <si>
    <t>_樣品 #017 LUGGAGE 26"</t>
  </si>
  <si>
    <t>#017 LUGGAGE 24"</t>
  </si>
  <si>
    <t>#017 LUGGAGE 20"</t>
  </si>
  <si>
    <t>#017 LUGGAGE 29"</t>
  </si>
  <si>
    <t>SF023</t>
    <phoneticPr fontId="2" type="noConversion"/>
  </si>
  <si>
    <t>DA  05133R2140</t>
  </si>
  <si>
    <t>_ABS/PC製 _BRAND:AOU SF023 24/28LUGGAGE-套裝</t>
  </si>
  <si>
    <t>SF023 24吋LUGGAGE</t>
  </si>
  <si>
    <t>DA  05133R1403</t>
  </si>
  <si>
    <t>_BRAND:AUO SF023 LUGGAGE-24/28吋</t>
  </si>
  <si>
    <t>CTN</t>
  </si>
  <si>
    <t>SF023 LUGGAGE-24/28吋</t>
  </si>
  <si>
    <t>DA  05133R0960</t>
  </si>
  <si>
    <t>SF023 LUGGAGE-28吋</t>
  </si>
  <si>
    <t>_PC+鋁框製拉桿箱 SF018-s LUGGAGE-28吋</t>
  </si>
  <si>
    <t>DA  04133R0983</t>
  </si>
  <si>
    <t>_LUGGAGE (ABS/PC製) SF018 (森騰商標) 20/24</t>
  </si>
  <si>
    <t>原告主張數量：215</t>
    <phoneticPr fontId="2" type="noConversion"/>
  </si>
  <si>
    <t>_PC製拉桿箱 SZ002 LUGGAGE-24吋</t>
  </si>
  <si>
    <t>SZ002 LUGGAGE-28吋</t>
  </si>
  <si>
    <t>SZ002 LUGGAGE-24/28吋</t>
  </si>
  <si>
    <r>
      <rPr>
        <sz val="12"/>
        <color theme="6" tint="-0.249977111117893"/>
        <rFont val="新細明體"/>
        <family val="2"/>
        <charset val="136"/>
      </rPr>
      <t>原告主張數量：</t>
    </r>
    <r>
      <rPr>
        <sz val="12"/>
        <color theme="6" tint="-0.249977111117893"/>
        <rFont val="Microsoft Sans Serif"/>
        <family val="2"/>
      </rPr>
      <t>4</t>
    </r>
    <phoneticPr fontId="2" type="noConversion"/>
  </si>
  <si>
    <t>單價x30(美金匯率)x數量</t>
  </si>
  <si>
    <t>DA  04F2330021</t>
  </si>
  <si>
    <t>_TROLLEY LUGGAGE _BRAND: FEIXUEER _(鋁合金製) F1004-29</t>
  </si>
  <si>
    <t>42029990902</t>
  </si>
  <si>
    <t>F1004-26</t>
  </si>
  <si>
    <t>F1004-20</t>
  </si>
  <si>
    <t>F1004-18</t>
  </si>
  <si>
    <t>原告主張數量：197</t>
    <phoneticPr fontId="2" type="noConversion"/>
  </si>
  <si>
    <t>DA  04F6840041</t>
  </si>
  <si>
    <t>ABS製 9827-26</t>
  </si>
  <si>
    <t>ABS製 9827-29</t>
  </si>
  <si>
    <t>_膠製旅行箱 ABS製 9827-26</t>
  </si>
  <si>
    <t>原告主張數量：599</t>
    <phoneticPr fontId="2" type="noConversion"/>
  </si>
  <si>
    <t>_膠製旅行箱 ABS/PC製 F003(20/24/28)</t>
  </si>
  <si>
    <t>ABS/PC製 F003(20/24/28)</t>
  </si>
  <si>
    <t>DA  04FT771307</t>
  </si>
  <si>
    <t>_TROLLEY LUGGAGE _金屬鋁合金製拉桿箱 _BRAND: FEIXUEER F10004-18吋</t>
  </si>
  <si>
    <t>F10004-20吋</t>
  </si>
  <si>
    <t>原告主張數量：6</t>
    <phoneticPr fontId="2" type="noConversion"/>
  </si>
  <si>
    <t>DA  05133R0681</t>
  </si>
  <si>
    <t>G18(SF006) 20/28吋</t>
  </si>
  <si>
    <t>G18(SF006) 24吋</t>
  </si>
  <si>
    <t>DA  05133R0292</t>
  </si>
  <si>
    <t>G20 LUGGAGE-28"</t>
  </si>
  <si>
    <t>_PC製旅行箱 G20 LUGGAGE 24"</t>
  </si>
  <si>
    <t>G20 LUGGAGE 28"</t>
  </si>
  <si>
    <r>
      <t>原告主張數量：</t>
    </r>
    <r>
      <rPr>
        <sz val="12"/>
        <color indexed="64"/>
        <rFont val="新細明體"/>
        <family val="1"/>
        <charset val="136"/>
        <scheme val="minor"/>
      </rPr>
      <t>214</t>
    </r>
    <phoneticPr fontId="2" type="noConversion"/>
  </si>
  <si>
    <r>
      <rPr>
        <sz val="12"/>
        <color indexed="64"/>
        <rFont val="新細明體"/>
        <family val="2"/>
        <charset val="136"/>
      </rPr>
      <t>原告主張數量：</t>
    </r>
    <r>
      <rPr>
        <sz val="12"/>
        <color indexed="64"/>
        <rFont val="新細明體"/>
        <family val="1"/>
        <charset val="136"/>
        <scheme val="minor"/>
      </rPr>
      <t>522</t>
    </r>
    <phoneticPr fontId="2" type="noConversion"/>
  </si>
  <si>
    <r>
      <t>_LUGGAGE (ABS/PC</t>
    </r>
    <r>
      <rPr>
        <sz val="12"/>
        <color theme="1"/>
        <rFont val="標楷體"/>
        <family val="4"/>
        <charset val="136"/>
      </rPr>
      <t>製</t>
    </r>
    <r>
      <rPr>
        <sz val="12"/>
        <color theme="1"/>
        <rFont val="新細明體"/>
        <family val="2"/>
        <charset val="136"/>
        <scheme val="minor"/>
      </rPr>
      <t>) SF018 (</t>
    </r>
    <r>
      <rPr>
        <sz val="12"/>
        <color theme="1"/>
        <rFont val="標楷體"/>
        <family val="4"/>
        <charset val="136"/>
      </rPr>
      <t>森騰商標</t>
    </r>
    <r>
      <rPr>
        <sz val="12"/>
        <color theme="1"/>
        <rFont val="新細明體"/>
        <family val="2"/>
        <charset val="136"/>
        <scheme val="minor"/>
      </rPr>
      <t>) 20/24</t>
    </r>
    <phoneticPr fontId="2" type="noConversion"/>
  </si>
  <si>
    <r>
      <t>_PC</t>
    </r>
    <r>
      <rPr>
        <sz val="12"/>
        <color theme="1"/>
        <rFont val="標楷體"/>
        <family val="4"/>
        <charset val="136"/>
      </rPr>
      <t>製拉桿箱</t>
    </r>
    <r>
      <rPr>
        <sz val="12"/>
        <color theme="1"/>
        <rFont val="新細明體"/>
        <family val="2"/>
        <charset val="136"/>
        <scheme val="minor"/>
      </rPr>
      <t xml:space="preserve"> SZ002 LUGGAGE-24</t>
    </r>
    <r>
      <rPr>
        <sz val="12"/>
        <color theme="1"/>
        <rFont val="標楷體"/>
        <family val="4"/>
        <charset val="136"/>
      </rPr>
      <t>吋</t>
    </r>
    <phoneticPr fontId="2" type="noConversion"/>
  </si>
  <si>
    <r>
      <t>ABS</t>
    </r>
    <r>
      <rPr>
        <sz val="12"/>
        <color theme="1"/>
        <rFont val="標楷體"/>
        <family val="4"/>
        <charset val="136"/>
      </rPr>
      <t>製</t>
    </r>
    <r>
      <rPr>
        <sz val="12"/>
        <color theme="1"/>
        <rFont val="新細明體"/>
        <family val="2"/>
        <charset val="136"/>
        <scheme val="minor"/>
      </rPr>
      <t>9827</t>
    </r>
    <phoneticPr fontId="2" type="noConversion"/>
  </si>
  <si>
    <r>
      <t>ABS/PC</t>
    </r>
    <r>
      <rPr>
        <sz val="12"/>
        <color theme="1"/>
        <rFont val="標楷體"/>
        <family val="4"/>
        <charset val="136"/>
      </rPr>
      <t>製</t>
    </r>
    <r>
      <rPr>
        <sz val="12"/>
        <color theme="1"/>
        <rFont val="新細明體"/>
        <family val="2"/>
        <charset val="136"/>
        <scheme val="minor"/>
      </rPr>
      <t xml:space="preserve"> F003(20/24/28)</t>
    </r>
  </si>
  <si>
    <t>原告主張數量：827</t>
    <phoneticPr fontId="2" type="noConversion"/>
  </si>
  <si>
    <t>編號</t>
    <phoneticPr fontId="2" type="noConversion"/>
  </si>
  <si>
    <t>圖片</t>
    <phoneticPr fontId="2" type="noConversion"/>
  </si>
  <si>
    <t>型號</t>
    <phoneticPr fontId="2" type="noConversion"/>
  </si>
  <si>
    <t>單價x30(美金匯率)x數量</t>
    <phoneticPr fontId="2" type="noConversion"/>
  </si>
  <si>
    <t>原告主張數量：222(222=156+66)</t>
    <phoneticPr fontId="2" type="noConversion"/>
  </si>
  <si>
    <t>原告主張數量：2118(2118=706*3)</t>
    <phoneticPr fontId="2" type="noConversion"/>
  </si>
  <si>
    <t>附表4、被告愛貝斯公司侵權商品、進口申報資料整理</t>
    <phoneticPr fontId="2" type="noConversion"/>
  </si>
  <si>
    <t>合計</t>
    <phoneticPr fontId="2" type="noConversion"/>
  </si>
  <si>
    <t>*0.08</t>
    <phoneticPr fontId="2" type="noConversion"/>
  </si>
</sst>
</file>

<file path=xl/styles.xml><?xml version="1.0" encoding="utf-8"?>
<styleSheet xmlns="http://schemas.openxmlformats.org/spreadsheetml/2006/main">
  <numFmts count="1">
    <numFmt numFmtId="176" formatCode="0.000000"/>
  </numFmts>
  <fonts count="2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12"/>
      <color theme="1"/>
      <name val="標楷體"/>
      <family val="4"/>
      <charset val="136"/>
    </font>
    <font>
      <sz val="10"/>
      <color indexed="64"/>
      <name val="Arial"/>
      <family val="2"/>
    </font>
    <font>
      <sz val="12"/>
      <color rgb="FFFF0000"/>
      <name val="新細明體"/>
      <family val="1"/>
      <charset val="136"/>
      <scheme val="minor"/>
    </font>
    <font>
      <sz val="12"/>
      <color indexed="64"/>
      <name val="Microsoft Sans Serif"/>
      <family val="2"/>
      <charset val="136"/>
    </font>
    <font>
      <sz val="12"/>
      <color indexed="64"/>
      <name val="新細明體"/>
      <family val="2"/>
      <charset val="136"/>
    </font>
    <font>
      <sz val="12"/>
      <color theme="1"/>
      <name val="新細明體"/>
      <family val="1"/>
      <charset val="136"/>
      <scheme val="minor"/>
    </font>
    <font>
      <sz val="12"/>
      <color indexed="64"/>
      <name val="新細明體"/>
      <family val="1"/>
      <charset val="136"/>
      <scheme val="minor"/>
    </font>
    <font>
      <sz val="12"/>
      <color indexed="64"/>
      <name val="新細明體"/>
      <family val="2"/>
      <charset val="136"/>
      <scheme val="minor"/>
    </font>
    <font>
      <sz val="12"/>
      <color theme="6" tint="-0.249977111117893"/>
      <name val="Microsoft Sans Serif"/>
      <family val="2"/>
      <charset val="136"/>
    </font>
    <font>
      <sz val="12"/>
      <color theme="6" tint="-0.249977111117893"/>
      <name val="新細明體"/>
      <family val="2"/>
      <charset val="136"/>
    </font>
    <font>
      <sz val="12"/>
      <color theme="6" tint="-0.249977111117893"/>
      <name val="Microsoft Sans Serif"/>
      <family val="2"/>
    </font>
    <font>
      <b/>
      <u/>
      <sz val="12"/>
      <color theme="1"/>
      <name val="新細明體"/>
      <family val="1"/>
      <charset val="136"/>
      <scheme val="minor"/>
    </font>
    <font>
      <strike/>
      <sz val="12"/>
      <color theme="1"/>
      <name val="新細明體"/>
      <family val="2"/>
      <charset val="136"/>
      <scheme val="minor"/>
    </font>
    <font>
      <b/>
      <sz val="12"/>
      <color indexed="64"/>
      <name val="Microsoft Sans Serif"/>
      <family val="2"/>
      <charset val="136"/>
    </font>
    <font>
      <b/>
      <sz val="12"/>
      <color indexed="64"/>
      <name val="細明體"/>
      <family val="3"/>
      <charset val="136"/>
    </font>
    <font>
      <sz val="12"/>
      <color indexed="64"/>
      <name val="細明體"/>
      <family val="3"/>
      <charset val="136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8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6" fillId="0" borderId="0"/>
  </cellStyleXfs>
  <cellXfs count="55">
    <xf numFmtId="0" fontId="0" fillId="0" borderId="0" xfId="0">
      <alignment vertical="center"/>
    </xf>
    <xf numFmtId="0" fontId="3" fillId="0" borderId="0" xfId="0" applyFont="1">
      <alignment vertical="center"/>
    </xf>
    <xf numFmtId="0" fontId="10" fillId="0" borderId="0" xfId="0" applyFont="1">
      <alignment vertical="center"/>
    </xf>
    <xf numFmtId="0" fontId="12" fillId="0" borderId="0" xfId="0" applyFont="1">
      <alignment vertical="center"/>
    </xf>
    <xf numFmtId="49" fontId="9" fillId="0" borderId="7" xfId="1" applyNumberFormat="1" applyFont="1" applyFill="1" applyBorder="1"/>
    <xf numFmtId="49" fontId="13" fillId="0" borderId="7" xfId="1" applyNumberFormat="1" applyFont="1" applyFill="1" applyBorder="1"/>
    <xf numFmtId="49" fontId="11" fillId="0" borderId="7" xfId="1" applyNumberFormat="1" applyFont="1" applyFill="1" applyBorder="1"/>
    <xf numFmtId="0" fontId="4" fillId="0" borderId="0" xfId="0" applyFont="1" applyBorder="1" applyAlignment="1">
      <alignment horizontal="center" vertical="center"/>
    </xf>
    <xf numFmtId="49" fontId="7" fillId="0" borderId="7" xfId="1" applyNumberFormat="1" applyFont="1" applyFill="1" applyBorder="1"/>
    <xf numFmtId="0" fontId="1" fillId="0" borderId="0" xfId="0" applyFont="1">
      <alignment vertical="center"/>
    </xf>
    <xf numFmtId="0" fontId="16" fillId="0" borderId="0" xfId="0" applyFont="1">
      <alignment vertical="center"/>
    </xf>
    <xf numFmtId="0" fontId="16" fillId="0" borderId="1" xfId="0" applyFont="1" applyBorder="1">
      <alignment vertical="center"/>
    </xf>
    <xf numFmtId="0" fontId="17" fillId="0" borderId="1" xfId="0" applyFont="1" applyBorder="1">
      <alignment vertical="center"/>
    </xf>
    <xf numFmtId="0" fontId="0" fillId="0" borderId="0" xfId="0" applyFont="1">
      <alignment vertical="center"/>
    </xf>
    <xf numFmtId="0" fontId="18" fillId="0" borderId="1" xfId="1" applyNumberFormat="1" applyFont="1" applyBorder="1" applyAlignment="1">
      <alignment horizontal="center" vertical="center" wrapText="1"/>
    </xf>
    <xf numFmtId="0" fontId="19" fillId="0" borderId="1" xfId="1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49" fontId="8" fillId="0" borderId="1" xfId="1" applyNumberFormat="1" applyFont="1" applyBorder="1"/>
    <xf numFmtId="14" fontId="8" fillId="0" borderId="1" xfId="1" applyNumberFormat="1" applyFont="1" applyBorder="1"/>
    <xf numFmtId="0" fontId="8" fillId="0" borderId="1" xfId="1" applyNumberFormat="1" applyFont="1" applyBorder="1" applyAlignment="1">
      <alignment horizontal="center" vertical="center"/>
    </xf>
    <xf numFmtId="49" fontId="8" fillId="0" borderId="1" xfId="1" applyNumberFormat="1" applyFont="1" applyBorder="1" applyAlignment="1">
      <alignment wrapText="1"/>
    </xf>
    <xf numFmtId="1" fontId="8" fillId="0" borderId="1" xfId="1" applyNumberFormat="1" applyFont="1" applyBorder="1"/>
    <xf numFmtId="49" fontId="8" fillId="0" borderId="1" xfId="1" applyNumberFormat="1" applyFont="1" applyBorder="1" applyAlignment="1">
      <alignment horizontal="center" vertical="center"/>
    </xf>
    <xf numFmtId="2" fontId="8" fillId="0" borderId="1" xfId="1" applyNumberFormat="1" applyFont="1" applyBorder="1"/>
    <xf numFmtId="176" fontId="8" fillId="0" borderId="1" xfId="1" applyNumberFormat="1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1" fontId="0" fillId="0" borderId="0" xfId="0" applyNumberFormat="1" applyFont="1">
      <alignment vertical="center"/>
    </xf>
    <xf numFmtId="0" fontId="0" fillId="0" borderId="0" xfId="0" applyFont="1" applyAlignment="1">
      <alignment horizontal="center" vertical="center"/>
    </xf>
    <xf numFmtId="1" fontId="8" fillId="2" borderId="1" xfId="1" applyNumberFormat="1" applyFont="1" applyFill="1" applyBorder="1"/>
    <xf numFmtId="49" fontId="8" fillId="2" borderId="1" xfId="1" applyNumberFormat="1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1" fontId="8" fillId="3" borderId="1" xfId="1" applyNumberFormat="1" applyFont="1" applyFill="1" applyBorder="1"/>
    <xf numFmtId="49" fontId="8" fillId="3" borderId="1" xfId="1" applyNumberFormat="1" applyFont="1" applyFill="1" applyBorder="1" applyAlignment="1">
      <alignment horizontal="center" vertical="center"/>
    </xf>
    <xf numFmtId="0" fontId="0" fillId="0" borderId="0" xfId="0" applyFont="1" applyBorder="1">
      <alignment vertical="center"/>
    </xf>
    <xf numFmtId="0" fontId="0" fillId="0" borderId="1" xfId="0" applyBorder="1">
      <alignment vertical="center"/>
    </xf>
    <xf numFmtId="0" fontId="4" fillId="0" borderId="0" xfId="0" applyFont="1" applyBorder="1" applyAlignment="1">
      <alignment horizontal="center" vertical="center" wrapText="1"/>
    </xf>
    <xf numFmtId="0" fontId="8" fillId="0" borderId="4" xfId="1" applyNumberFormat="1" applyFont="1" applyBorder="1" applyAlignment="1">
      <alignment horizontal="center" vertical="center" wrapText="1"/>
    </xf>
    <xf numFmtId="0" fontId="20" fillId="0" borderId="4" xfId="1" applyNumberFormat="1" applyFont="1" applyBorder="1" applyAlignment="1">
      <alignment horizontal="center" vertical="center" wrapText="1"/>
    </xf>
    <xf numFmtId="0" fontId="20" fillId="0" borderId="1" xfId="1" applyNumberFormat="1" applyFont="1" applyFill="1" applyBorder="1" applyAlignment="1">
      <alignment horizontal="center" vertical="center" wrapText="1"/>
    </xf>
    <xf numFmtId="49" fontId="8" fillId="0" borderId="1" xfId="1" applyNumberFormat="1" applyFont="1" applyBorder="1" applyAlignment="1">
      <alignment vertical="center"/>
    </xf>
    <xf numFmtId="14" fontId="8" fillId="0" borderId="1" xfId="1" applyNumberFormat="1" applyFont="1" applyBorder="1" applyAlignment="1">
      <alignment vertical="center"/>
    </xf>
    <xf numFmtId="49" fontId="8" fillId="0" borderId="1" xfId="1" applyNumberFormat="1" applyFont="1" applyBorder="1" applyAlignment="1">
      <alignment vertical="center" wrapText="1"/>
    </xf>
    <xf numFmtId="1" fontId="8" fillId="0" borderId="1" xfId="1" applyNumberFormat="1" applyFont="1" applyBorder="1" applyAlignment="1">
      <alignment vertical="center"/>
    </xf>
    <xf numFmtId="2" fontId="8" fillId="0" borderId="1" xfId="1" applyNumberFormat="1" applyFont="1" applyBorder="1" applyAlignment="1">
      <alignment vertical="center"/>
    </xf>
    <xf numFmtId="1" fontId="8" fillId="3" borderId="1" xfId="1" applyNumberFormat="1" applyFont="1" applyFill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0" fillId="0" borderId="3" xfId="0" applyFont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</cellXfs>
  <cellStyles count="2">
    <cellStyle name="一般" xfId="0" builtinId="0"/>
    <cellStyle name="一般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27940</xdr:colOff>
      <xdr:row>14</xdr:row>
      <xdr:rowOff>297180</xdr:rowOff>
    </xdr:from>
    <xdr:to>
      <xdr:col>2</xdr:col>
      <xdr:colOff>984742</xdr:colOff>
      <xdr:row>21</xdr:row>
      <xdr:rowOff>17205</xdr:rowOff>
    </xdr:to>
    <xdr:pic>
      <xdr:nvPicPr>
        <xdr:cNvPr id="3" name="圖片 2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37540" y="3561080"/>
          <a:ext cx="1566402" cy="174948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116840</xdr:colOff>
      <xdr:row>25</xdr:row>
      <xdr:rowOff>416560</xdr:rowOff>
    </xdr:from>
    <xdr:to>
      <xdr:col>2</xdr:col>
      <xdr:colOff>963029</xdr:colOff>
      <xdr:row>30</xdr:row>
      <xdr:rowOff>200648</xdr:rowOff>
    </xdr:to>
    <xdr:pic>
      <xdr:nvPicPr>
        <xdr:cNvPr id="4" name="圖片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726440" y="6334760"/>
          <a:ext cx="1455789" cy="1415354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307340</xdr:colOff>
      <xdr:row>35</xdr:row>
      <xdr:rowOff>340360</xdr:rowOff>
    </xdr:from>
    <xdr:to>
      <xdr:col>2</xdr:col>
      <xdr:colOff>659458</xdr:colOff>
      <xdr:row>39</xdr:row>
      <xdr:rowOff>105553</xdr:rowOff>
    </xdr:to>
    <xdr:pic>
      <xdr:nvPicPr>
        <xdr:cNvPr id="5" name="圖片 4"/>
        <xdr:cNvPicPr/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916940" y="8709660"/>
          <a:ext cx="961718" cy="137848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172720</xdr:colOff>
      <xdr:row>45</xdr:row>
      <xdr:rowOff>284480</xdr:rowOff>
    </xdr:from>
    <xdr:to>
      <xdr:col>2</xdr:col>
      <xdr:colOff>841928</xdr:colOff>
      <xdr:row>51</xdr:row>
      <xdr:rowOff>125363</xdr:rowOff>
    </xdr:to>
    <xdr:pic>
      <xdr:nvPicPr>
        <xdr:cNvPr id="6" name="圖片 5"/>
        <xdr:cNvPicPr/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782320" y="10901680"/>
          <a:ext cx="1278808" cy="147918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93980</xdr:colOff>
      <xdr:row>55</xdr:row>
      <xdr:rowOff>302260</xdr:rowOff>
    </xdr:from>
    <xdr:to>
      <xdr:col>2</xdr:col>
      <xdr:colOff>895923</xdr:colOff>
      <xdr:row>61</xdr:row>
      <xdr:rowOff>21550</xdr:rowOff>
    </xdr:to>
    <xdr:pic>
      <xdr:nvPicPr>
        <xdr:cNvPr id="7" name="圖片 6"/>
        <xdr:cNvPicPr/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703580" y="13370560"/>
          <a:ext cx="1411543" cy="154554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139700</xdr:colOff>
      <xdr:row>65</xdr:row>
      <xdr:rowOff>312420</xdr:rowOff>
    </xdr:from>
    <xdr:to>
      <xdr:col>2</xdr:col>
      <xdr:colOff>668553</xdr:colOff>
      <xdr:row>71</xdr:row>
      <xdr:rowOff>133719</xdr:rowOff>
    </xdr:to>
    <xdr:pic>
      <xdr:nvPicPr>
        <xdr:cNvPr id="9" name="圖片 8"/>
        <xdr:cNvPicPr/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749300" y="18079720"/>
          <a:ext cx="1138453" cy="1459599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78740</xdr:colOff>
      <xdr:row>75</xdr:row>
      <xdr:rowOff>256540</xdr:rowOff>
    </xdr:from>
    <xdr:to>
      <xdr:col>2</xdr:col>
      <xdr:colOff>829064</xdr:colOff>
      <xdr:row>82</xdr:row>
      <xdr:rowOff>20814</xdr:rowOff>
    </xdr:to>
    <xdr:pic>
      <xdr:nvPicPr>
        <xdr:cNvPr id="13" name="圖片 12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88340" y="31282640"/>
          <a:ext cx="1359924" cy="179373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139700</xdr:colOff>
      <xdr:row>86</xdr:row>
      <xdr:rowOff>220980</xdr:rowOff>
    </xdr:from>
    <xdr:to>
      <xdr:col>2</xdr:col>
      <xdr:colOff>779165</xdr:colOff>
      <xdr:row>90</xdr:row>
      <xdr:rowOff>195334</xdr:rowOff>
    </xdr:to>
    <xdr:pic>
      <xdr:nvPicPr>
        <xdr:cNvPr id="15" name="圖片 14"/>
        <xdr:cNvPicPr/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749300" y="36758880"/>
          <a:ext cx="1249065" cy="158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111760</xdr:colOff>
      <xdr:row>95</xdr:row>
      <xdr:rowOff>294640</xdr:rowOff>
    </xdr:from>
    <xdr:to>
      <xdr:col>2</xdr:col>
      <xdr:colOff>729349</xdr:colOff>
      <xdr:row>103</xdr:row>
      <xdr:rowOff>43673</xdr:rowOff>
    </xdr:to>
    <xdr:pic>
      <xdr:nvPicPr>
        <xdr:cNvPr id="16" name="圖片 15"/>
        <xdr:cNvPicPr/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721360" y="39283640"/>
          <a:ext cx="1227189" cy="179373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218440</xdr:colOff>
      <xdr:row>105</xdr:row>
      <xdr:rowOff>236220</xdr:rowOff>
    </xdr:from>
    <xdr:to>
      <xdr:col>2</xdr:col>
      <xdr:colOff>681171</xdr:colOff>
      <xdr:row>112</xdr:row>
      <xdr:rowOff>99962</xdr:rowOff>
    </xdr:to>
    <xdr:pic>
      <xdr:nvPicPr>
        <xdr:cNvPr id="17" name="圖片 16"/>
        <xdr:cNvPicPr/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828040" y="41879520"/>
          <a:ext cx="1072331" cy="170524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114300</xdr:colOff>
      <xdr:row>3</xdr:row>
      <xdr:rowOff>76200</xdr:rowOff>
    </xdr:from>
    <xdr:to>
      <xdr:col>2</xdr:col>
      <xdr:colOff>923618</xdr:colOff>
      <xdr:row>10</xdr:row>
      <xdr:rowOff>147977</xdr:rowOff>
    </xdr:to>
    <xdr:pic>
      <xdr:nvPicPr>
        <xdr:cNvPr id="20" name="圖片 19"/>
        <xdr:cNvPicPr/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723900" y="487680"/>
          <a:ext cx="1418918" cy="173293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16"/>
  <sheetViews>
    <sheetView tabSelected="1" zoomScale="78" zoomScaleNormal="78" zoomScaleSheetLayoutView="78" zoomScalePageLayoutView="82" workbookViewId="0">
      <selection activeCell="E77" sqref="E77:M77"/>
    </sheetView>
  </sheetViews>
  <sheetFormatPr defaultRowHeight="16.2"/>
  <cols>
    <col min="1" max="1" width="6.44140625" style="13" customWidth="1"/>
    <col min="2" max="2" width="8.88671875" style="13"/>
    <col min="3" max="3" width="14.5546875" style="13" customWidth="1"/>
    <col min="4" max="4" width="8.88671875" style="13"/>
    <col min="5" max="5" width="20.33203125" style="13" customWidth="1"/>
    <col min="6" max="6" width="12.6640625" style="13" customWidth="1"/>
    <col min="7" max="7" width="13" style="13" customWidth="1"/>
    <col min="8" max="8" width="4.21875" style="13" customWidth="1"/>
    <col min="9" max="9" width="39.6640625" style="13" customWidth="1"/>
    <col min="10" max="10" width="19" style="13" customWidth="1"/>
    <col min="11" max="11" width="7" style="13" customWidth="1"/>
    <col min="12" max="12" width="6.21875" style="13" customWidth="1"/>
    <col min="13" max="13" width="8.77734375" style="13" customWidth="1"/>
    <col min="14" max="14" width="6.6640625" style="13" customWidth="1"/>
    <col min="15" max="15" width="15.21875" style="13" customWidth="1"/>
    <col min="16" max="16384" width="8.88671875" style="13"/>
  </cols>
  <sheetData>
    <row r="1" spans="1:15">
      <c r="A1" s="1" t="s">
        <v>91</v>
      </c>
    </row>
    <row r="2" spans="1:15">
      <c r="A2" s="1"/>
    </row>
    <row r="3" spans="1:15" ht="40.200000000000003" customHeight="1">
      <c r="A3" s="34" t="s">
        <v>85</v>
      </c>
      <c r="B3" s="48" t="s">
        <v>86</v>
      </c>
      <c r="C3" s="49"/>
      <c r="D3" s="25" t="s">
        <v>87</v>
      </c>
      <c r="E3" s="36" t="s">
        <v>5</v>
      </c>
      <c r="F3" s="36" t="s">
        <v>6</v>
      </c>
      <c r="G3" s="36" t="s">
        <v>7</v>
      </c>
      <c r="H3" s="36" t="s">
        <v>8</v>
      </c>
      <c r="I3" s="37" t="s">
        <v>9</v>
      </c>
      <c r="J3" s="37" t="s">
        <v>10</v>
      </c>
      <c r="K3" s="37" t="s">
        <v>11</v>
      </c>
      <c r="L3" s="37" t="s">
        <v>12</v>
      </c>
      <c r="M3" s="37" t="s">
        <v>13</v>
      </c>
      <c r="N3" s="37" t="s">
        <v>14</v>
      </c>
      <c r="O3" s="38" t="s">
        <v>88</v>
      </c>
    </row>
    <row r="4" spans="1:15" ht="33.6" customHeight="1">
      <c r="A4" s="45">
        <v>1</v>
      </c>
      <c r="B4" s="46"/>
      <c r="C4" s="46"/>
      <c r="D4" s="50" t="s">
        <v>4</v>
      </c>
      <c r="E4" s="39" t="s">
        <v>15</v>
      </c>
      <c r="F4" s="40">
        <v>42299</v>
      </c>
      <c r="G4" s="40">
        <v>42299</v>
      </c>
      <c r="H4" s="19">
        <v>1</v>
      </c>
      <c r="I4" s="41" t="s">
        <v>16</v>
      </c>
      <c r="J4" s="39" t="s">
        <v>17</v>
      </c>
      <c r="K4" s="42">
        <v>23</v>
      </c>
      <c r="L4" s="22" t="s">
        <v>18</v>
      </c>
      <c r="M4" s="43">
        <v>39.6</v>
      </c>
      <c r="N4" s="24" t="s">
        <v>19</v>
      </c>
      <c r="O4" s="25">
        <f>M4*30*K4</f>
        <v>27324</v>
      </c>
    </row>
    <row r="5" spans="1:15">
      <c r="A5" s="45"/>
      <c r="B5" s="46"/>
      <c r="C5" s="46"/>
      <c r="D5" s="51"/>
      <c r="E5" s="17" t="s">
        <v>15</v>
      </c>
      <c r="F5" s="18">
        <v>42299</v>
      </c>
      <c r="G5" s="18">
        <v>42299</v>
      </c>
      <c r="H5" s="19">
        <v>2</v>
      </c>
      <c r="I5" s="17" t="s">
        <v>20</v>
      </c>
      <c r="J5" s="17" t="s">
        <v>17</v>
      </c>
      <c r="K5" s="21">
        <v>90</v>
      </c>
      <c r="L5" s="22" t="s">
        <v>18</v>
      </c>
      <c r="M5" s="23">
        <v>43.45</v>
      </c>
      <c r="N5" s="24" t="s">
        <v>19</v>
      </c>
      <c r="O5" s="25">
        <f t="shared" ref="O5:O60" si="0">M5*30*K5</f>
        <v>117315</v>
      </c>
    </row>
    <row r="6" spans="1:15">
      <c r="A6" s="45"/>
      <c r="B6" s="46"/>
      <c r="C6" s="46"/>
      <c r="D6" s="51"/>
      <c r="E6" s="17" t="s">
        <v>15</v>
      </c>
      <c r="F6" s="18">
        <v>42299</v>
      </c>
      <c r="G6" s="18">
        <v>42299</v>
      </c>
      <c r="H6" s="19">
        <v>3</v>
      </c>
      <c r="I6" s="17" t="s">
        <v>21</v>
      </c>
      <c r="J6" s="17" t="s">
        <v>17</v>
      </c>
      <c r="K6" s="21">
        <v>150</v>
      </c>
      <c r="L6" s="22" t="s">
        <v>18</v>
      </c>
      <c r="M6" s="23">
        <v>51.15</v>
      </c>
      <c r="N6" s="24" t="s">
        <v>19</v>
      </c>
      <c r="O6" s="25">
        <f t="shared" si="0"/>
        <v>230175</v>
      </c>
    </row>
    <row r="7" spans="1:15">
      <c r="A7" s="45"/>
      <c r="B7" s="46"/>
      <c r="C7" s="46"/>
      <c r="D7" s="51"/>
      <c r="E7" s="17" t="s">
        <v>15</v>
      </c>
      <c r="F7" s="18">
        <v>42299</v>
      </c>
      <c r="G7" s="18">
        <v>42299</v>
      </c>
      <c r="H7" s="19">
        <v>4</v>
      </c>
      <c r="I7" s="17" t="s">
        <v>22</v>
      </c>
      <c r="J7" s="17" t="s">
        <v>17</v>
      </c>
      <c r="K7" s="21">
        <v>120</v>
      </c>
      <c r="L7" s="22" t="s">
        <v>23</v>
      </c>
      <c r="M7" s="23">
        <v>101.2</v>
      </c>
      <c r="N7" s="24" t="s">
        <v>19</v>
      </c>
      <c r="O7" s="25">
        <f t="shared" si="0"/>
        <v>364320</v>
      </c>
    </row>
    <row r="8" spans="1:15">
      <c r="A8" s="45"/>
      <c r="B8" s="46"/>
      <c r="C8" s="46"/>
      <c r="D8" s="51"/>
      <c r="E8" s="17" t="s">
        <v>15</v>
      </c>
      <c r="F8" s="18">
        <v>42299</v>
      </c>
      <c r="G8" s="18">
        <v>42299</v>
      </c>
      <c r="H8" s="19">
        <v>5</v>
      </c>
      <c r="I8" s="17" t="s">
        <v>21</v>
      </c>
      <c r="J8" s="17" t="s">
        <v>17</v>
      </c>
      <c r="K8" s="21">
        <v>120</v>
      </c>
      <c r="L8" s="22" t="s">
        <v>18</v>
      </c>
      <c r="M8" s="23">
        <v>51.15</v>
      </c>
      <c r="N8" s="24" t="s">
        <v>19</v>
      </c>
      <c r="O8" s="25">
        <f t="shared" si="0"/>
        <v>184140</v>
      </c>
    </row>
    <row r="9" spans="1:15">
      <c r="A9" s="45"/>
      <c r="B9" s="46"/>
      <c r="C9" s="46"/>
      <c r="D9" s="51"/>
      <c r="E9" s="8" t="s">
        <v>24</v>
      </c>
      <c r="K9" s="26">
        <f>SUM(K4:K8)</f>
        <v>503</v>
      </c>
      <c r="O9" s="10">
        <f>SUM(O4:O8)</f>
        <v>923274</v>
      </c>
    </row>
    <row r="10" spans="1:15">
      <c r="A10" s="45"/>
      <c r="B10" s="46"/>
      <c r="C10" s="46"/>
      <c r="D10" s="51"/>
    </row>
    <row r="11" spans="1:15">
      <c r="A11" s="45"/>
      <c r="B11" s="46"/>
      <c r="C11" s="46"/>
      <c r="D11" s="51"/>
    </row>
    <row r="12" spans="1:15">
      <c r="A12" s="45"/>
      <c r="B12" s="46"/>
      <c r="C12" s="46"/>
      <c r="D12" s="52"/>
    </row>
    <row r="13" spans="1:15">
      <c r="A13" s="27"/>
      <c r="D13" s="27"/>
    </row>
    <row r="14" spans="1:15">
      <c r="A14" s="27"/>
      <c r="D14" s="27"/>
    </row>
    <row r="15" spans="1:15" ht="32.4">
      <c r="A15" s="45">
        <v>2</v>
      </c>
      <c r="B15" s="46"/>
      <c r="C15" s="46"/>
      <c r="D15" s="47" t="s">
        <v>25</v>
      </c>
      <c r="E15" s="14" t="s">
        <v>5</v>
      </c>
      <c r="F15" s="14" t="s">
        <v>6</v>
      </c>
      <c r="G15" s="14" t="s">
        <v>7</v>
      </c>
      <c r="H15" s="14" t="s">
        <v>8</v>
      </c>
      <c r="I15" s="15" t="s">
        <v>9</v>
      </c>
      <c r="J15" s="15" t="s">
        <v>10</v>
      </c>
      <c r="K15" s="15" t="s">
        <v>11</v>
      </c>
      <c r="L15" s="15" t="s">
        <v>12</v>
      </c>
      <c r="M15" s="15" t="s">
        <v>13</v>
      </c>
      <c r="N15" s="15" t="s">
        <v>14</v>
      </c>
      <c r="O15" s="16" t="s">
        <v>52</v>
      </c>
    </row>
    <row r="16" spans="1:15" ht="31.2" customHeight="1">
      <c r="A16" s="45"/>
      <c r="B16" s="46"/>
      <c r="C16" s="46"/>
      <c r="D16" s="47"/>
      <c r="E16" s="39" t="s">
        <v>26</v>
      </c>
      <c r="F16" s="40">
        <v>42340</v>
      </c>
      <c r="G16" s="40">
        <v>42340</v>
      </c>
      <c r="H16" s="19">
        <v>1</v>
      </c>
      <c r="I16" s="41" t="s">
        <v>27</v>
      </c>
      <c r="J16" s="39" t="s">
        <v>28</v>
      </c>
      <c r="K16" s="42">
        <v>200</v>
      </c>
      <c r="L16" s="22" t="s">
        <v>18</v>
      </c>
      <c r="M16" s="43">
        <v>56.13</v>
      </c>
      <c r="N16" s="24" t="s">
        <v>19</v>
      </c>
      <c r="O16" s="25">
        <f t="shared" si="0"/>
        <v>336780</v>
      </c>
    </row>
    <row r="17" spans="1:15">
      <c r="A17" s="45"/>
      <c r="B17" s="46"/>
      <c r="C17" s="46"/>
      <c r="D17" s="47"/>
      <c r="E17" s="17" t="s">
        <v>26</v>
      </c>
      <c r="F17" s="18">
        <v>42340</v>
      </c>
      <c r="G17" s="18">
        <v>42340</v>
      </c>
      <c r="H17" s="19">
        <v>2</v>
      </c>
      <c r="I17" s="17" t="s">
        <v>29</v>
      </c>
      <c r="J17" s="17" t="s">
        <v>28</v>
      </c>
      <c r="K17" s="21">
        <v>9</v>
      </c>
      <c r="L17" s="22" t="s">
        <v>18</v>
      </c>
      <c r="M17" s="23">
        <v>56.13</v>
      </c>
      <c r="N17" s="24" t="s">
        <v>19</v>
      </c>
      <c r="O17" s="25">
        <f t="shared" si="0"/>
        <v>15155.1</v>
      </c>
    </row>
    <row r="18" spans="1:15">
      <c r="A18" s="45"/>
      <c r="B18" s="46"/>
      <c r="C18" s="46"/>
      <c r="D18" s="47"/>
      <c r="E18" s="17" t="s">
        <v>26</v>
      </c>
      <c r="F18" s="18">
        <v>42340</v>
      </c>
      <c r="G18" s="18">
        <v>42340</v>
      </c>
      <c r="H18" s="19">
        <v>3</v>
      </c>
      <c r="I18" s="17" t="s">
        <v>30</v>
      </c>
      <c r="J18" s="17" t="s">
        <v>28</v>
      </c>
      <c r="K18" s="21">
        <v>1</v>
      </c>
      <c r="L18" s="22" t="s">
        <v>18</v>
      </c>
      <c r="M18" s="23">
        <v>48.11</v>
      </c>
      <c r="N18" s="24" t="s">
        <v>19</v>
      </c>
      <c r="O18" s="25">
        <f t="shared" si="0"/>
        <v>1443.3</v>
      </c>
    </row>
    <row r="19" spans="1:15">
      <c r="A19" s="45"/>
      <c r="B19" s="46"/>
      <c r="C19" s="46"/>
      <c r="D19" s="47"/>
      <c r="E19" s="17" t="s">
        <v>26</v>
      </c>
      <c r="F19" s="18">
        <v>42340</v>
      </c>
      <c r="G19" s="18">
        <v>42340</v>
      </c>
      <c r="H19" s="19">
        <v>4</v>
      </c>
      <c r="I19" s="17" t="s">
        <v>31</v>
      </c>
      <c r="J19" s="17" t="s">
        <v>28</v>
      </c>
      <c r="K19" s="21">
        <v>1</v>
      </c>
      <c r="L19" s="22" t="s">
        <v>18</v>
      </c>
      <c r="M19" s="23">
        <v>48.11</v>
      </c>
      <c r="N19" s="24" t="s">
        <v>19</v>
      </c>
      <c r="O19" s="25">
        <f t="shared" si="0"/>
        <v>1443.3</v>
      </c>
    </row>
    <row r="20" spans="1:15">
      <c r="A20" s="45"/>
      <c r="B20" s="46"/>
      <c r="C20" s="46"/>
      <c r="D20" s="47"/>
      <c r="E20" s="17" t="s">
        <v>26</v>
      </c>
      <c r="F20" s="18">
        <v>42340</v>
      </c>
      <c r="G20" s="18">
        <v>42340</v>
      </c>
      <c r="H20" s="19">
        <v>5</v>
      </c>
      <c r="I20" s="17" t="s">
        <v>32</v>
      </c>
      <c r="J20" s="17" t="s">
        <v>28</v>
      </c>
      <c r="K20" s="21">
        <v>2</v>
      </c>
      <c r="L20" s="22" t="s">
        <v>18</v>
      </c>
      <c r="M20" s="23">
        <v>40.090000000000003</v>
      </c>
      <c r="N20" s="24" t="s">
        <v>19</v>
      </c>
      <c r="O20" s="25">
        <f t="shared" si="0"/>
        <v>2405.4</v>
      </c>
    </row>
    <row r="21" spans="1:15">
      <c r="A21" s="45"/>
      <c r="B21" s="46"/>
      <c r="C21" s="46"/>
      <c r="D21" s="47"/>
      <c r="E21" s="17" t="s">
        <v>26</v>
      </c>
      <c r="F21" s="18">
        <v>42340</v>
      </c>
      <c r="G21" s="18">
        <v>42340</v>
      </c>
      <c r="H21" s="19">
        <v>6</v>
      </c>
      <c r="I21" s="17" t="s">
        <v>33</v>
      </c>
      <c r="J21" s="17" t="s">
        <v>28</v>
      </c>
      <c r="K21" s="21">
        <v>1</v>
      </c>
      <c r="L21" s="22" t="s">
        <v>18</v>
      </c>
      <c r="M21" s="23">
        <v>48.11</v>
      </c>
      <c r="N21" s="24" t="s">
        <v>19</v>
      </c>
      <c r="O21" s="25">
        <f t="shared" si="0"/>
        <v>1443.3</v>
      </c>
    </row>
    <row r="22" spans="1:15">
      <c r="A22" s="45"/>
      <c r="B22" s="46"/>
      <c r="C22" s="46"/>
      <c r="D22" s="47"/>
      <c r="E22" s="4" t="s">
        <v>78</v>
      </c>
      <c r="K22" s="26">
        <f>SUM(K16:K21)</f>
        <v>214</v>
      </c>
      <c r="O22" s="10">
        <f>SUM(O16:O21)</f>
        <v>358670.39999999997</v>
      </c>
    </row>
    <row r="23" spans="1:15">
      <c r="A23" s="45"/>
      <c r="B23" s="46"/>
      <c r="C23" s="46"/>
      <c r="D23" s="47"/>
    </row>
    <row r="24" spans="1:15">
      <c r="A24" s="27"/>
      <c r="D24" s="27"/>
    </row>
    <row r="25" spans="1:15">
      <c r="A25" s="27"/>
      <c r="D25" s="27"/>
    </row>
    <row r="26" spans="1:15" ht="32.4">
      <c r="A26" s="45">
        <v>3</v>
      </c>
      <c r="B26" s="46"/>
      <c r="C26" s="46"/>
      <c r="D26" s="47" t="s">
        <v>34</v>
      </c>
      <c r="E26" s="14" t="s">
        <v>5</v>
      </c>
      <c r="F26" s="14" t="s">
        <v>6</v>
      </c>
      <c r="G26" s="14" t="s">
        <v>7</v>
      </c>
      <c r="H26" s="14" t="s">
        <v>8</v>
      </c>
      <c r="I26" s="15" t="s">
        <v>9</v>
      </c>
      <c r="J26" s="15" t="s">
        <v>10</v>
      </c>
      <c r="K26" s="15" t="s">
        <v>11</v>
      </c>
      <c r="L26" s="15" t="s">
        <v>12</v>
      </c>
      <c r="M26" s="15" t="s">
        <v>13</v>
      </c>
      <c r="N26" s="15" t="s">
        <v>14</v>
      </c>
      <c r="O26" s="16" t="s">
        <v>52</v>
      </c>
    </row>
    <row r="27" spans="1:15" ht="31.2">
      <c r="A27" s="45"/>
      <c r="B27" s="46"/>
      <c r="C27" s="46"/>
      <c r="D27" s="47"/>
      <c r="E27" s="39" t="s">
        <v>35</v>
      </c>
      <c r="F27" s="40">
        <v>42668</v>
      </c>
      <c r="G27" s="40">
        <v>42668</v>
      </c>
      <c r="H27" s="19">
        <v>1</v>
      </c>
      <c r="I27" s="41" t="s">
        <v>36</v>
      </c>
      <c r="J27" s="39" t="s">
        <v>17</v>
      </c>
      <c r="K27" s="42">
        <v>54</v>
      </c>
      <c r="L27" s="22" t="s">
        <v>23</v>
      </c>
      <c r="M27" s="43">
        <v>81.599999999999994</v>
      </c>
      <c r="N27" s="24" t="s">
        <v>19</v>
      </c>
      <c r="O27" s="25">
        <f t="shared" si="0"/>
        <v>132192</v>
      </c>
    </row>
    <row r="28" spans="1:15">
      <c r="A28" s="45"/>
      <c r="B28" s="46"/>
      <c r="C28" s="46"/>
      <c r="D28" s="47"/>
      <c r="E28" s="17" t="s">
        <v>35</v>
      </c>
      <c r="F28" s="18">
        <v>42668</v>
      </c>
      <c r="G28" s="18">
        <v>42668</v>
      </c>
      <c r="H28" s="19">
        <v>2</v>
      </c>
      <c r="I28" s="17" t="s">
        <v>37</v>
      </c>
      <c r="J28" s="17" t="s">
        <v>17</v>
      </c>
      <c r="K28" s="21">
        <v>11</v>
      </c>
      <c r="L28" s="22" t="s">
        <v>18</v>
      </c>
      <c r="M28" s="23">
        <v>38.4</v>
      </c>
      <c r="N28" s="24" t="s">
        <v>19</v>
      </c>
      <c r="O28" s="25">
        <f t="shared" si="0"/>
        <v>12672</v>
      </c>
    </row>
    <row r="29" spans="1:15">
      <c r="A29" s="45"/>
      <c r="B29" s="46"/>
      <c r="C29" s="46"/>
      <c r="D29" s="47"/>
      <c r="E29" s="17" t="s">
        <v>38</v>
      </c>
      <c r="F29" s="18">
        <v>42576</v>
      </c>
      <c r="G29" s="18">
        <v>42577</v>
      </c>
      <c r="H29" s="19">
        <v>1</v>
      </c>
      <c r="I29" s="17" t="s">
        <v>39</v>
      </c>
      <c r="J29" s="17" t="s">
        <v>17</v>
      </c>
      <c r="K29" s="21">
        <v>65</v>
      </c>
      <c r="L29" s="22" t="s">
        <v>40</v>
      </c>
      <c r="M29" s="23">
        <v>82.38</v>
      </c>
      <c r="N29" s="24" t="s">
        <v>19</v>
      </c>
      <c r="O29" s="25">
        <f t="shared" si="0"/>
        <v>160640.99999999997</v>
      </c>
    </row>
    <row r="30" spans="1:15">
      <c r="A30" s="45"/>
      <c r="B30" s="46"/>
      <c r="C30" s="46"/>
      <c r="D30" s="47"/>
      <c r="E30" s="17" t="s">
        <v>38</v>
      </c>
      <c r="F30" s="18">
        <v>42576</v>
      </c>
      <c r="G30" s="18">
        <v>42577</v>
      </c>
      <c r="H30" s="19">
        <v>3</v>
      </c>
      <c r="I30" s="17" t="s">
        <v>41</v>
      </c>
      <c r="J30" s="17" t="s">
        <v>17</v>
      </c>
      <c r="K30" s="21">
        <v>386</v>
      </c>
      <c r="L30" s="22" t="s">
        <v>40</v>
      </c>
      <c r="M30" s="23">
        <v>82.38</v>
      </c>
      <c r="N30" s="24" t="s">
        <v>19</v>
      </c>
      <c r="O30" s="25">
        <f t="shared" si="0"/>
        <v>953960.39999999991</v>
      </c>
    </row>
    <row r="31" spans="1:15">
      <c r="A31" s="45"/>
      <c r="B31" s="46"/>
      <c r="C31" s="46"/>
      <c r="D31" s="47"/>
      <c r="E31" s="17" t="s">
        <v>42</v>
      </c>
      <c r="F31" s="18">
        <v>42510</v>
      </c>
      <c r="G31" s="18">
        <v>42513</v>
      </c>
      <c r="H31" s="19">
        <v>15</v>
      </c>
      <c r="I31" s="17" t="s">
        <v>43</v>
      </c>
      <c r="J31" s="17" t="s">
        <v>17</v>
      </c>
      <c r="K31" s="21">
        <v>6</v>
      </c>
      <c r="L31" s="22" t="s">
        <v>18</v>
      </c>
      <c r="M31" s="23">
        <v>46.2</v>
      </c>
      <c r="N31" s="24" t="s">
        <v>19</v>
      </c>
      <c r="O31" s="25">
        <f t="shared" si="0"/>
        <v>8316</v>
      </c>
    </row>
    <row r="32" spans="1:15">
      <c r="A32" s="45"/>
      <c r="B32" s="46"/>
      <c r="C32" s="46"/>
      <c r="D32" s="47"/>
      <c r="E32" s="3" t="s">
        <v>79</v>
      </c>
      <c r="K32" s="26">
        <f>SUM(K27:K31)</f>
        <v>522</v>
      </c>
      <c r="O32" s="10">
        <f>SUM(O27:O31)</f>
        <v>1267781.3999999999</v>
      </c>
    </row>
    <row r="33" spans="1:15">
      <c r="A33" s="45"/>
      <c r="B33" s="46"/>
      <c r="C33" s="46"/>
      <c r="D33" s="47"/>
    </row>
    <row r="34" spans="1:15">
      <c r="A34" s="27"/>
      <c r="D34" s="27"/>
    </row>
    <row r="35" spans="1:15">
      <c r="A35" s="27"/>
      <c r="D35" s="27"/>
    </row>
    <row r="36" spans="1:15" ht="32.4">
      <c r="A36" s="45">
        <v>4</v>
      </c>
      <c r="B36" s="46"/>
      <c r="C36" s="46"/>
      <c r="D36" s="53" t="s">
        <v>80</v>
      </c>
      <c r="E36" s="14" t="s">
        <v>5</v>
      </c>
      <c r="F36" s="14" t="s">
        <v>6</v>
      </c>
      <c r="G36" s="14" t="s">
        <v>7</v>
      </c>
      <c r="H36" s="14" t="s">
        <v>8</v>
      </c>
      <c r="I36" s="15" t="s">
        <v>9</v>
      </c>
      <c r="J36" s="15" t="s">
        <v>10</v>
      </c>
      <c r="K36" s="15" t="s">
        <v>11</v>
      </c>
      <c r="L36" s="15" t="s">
        <v>12</v>
      </c>
      <c r="M36" s="15" t="s">
        <v>13</v>
      </c>
      <c r="N36" s="15" t="s">
        <v>14</v>
      </c>
      <c r="O36" s="16" t="s">
        <v>52</v>
      </c>
    </row>
    <row r="37" spans="1:15" ht="31.2">
      <c r="A37" s="45"/>
      <c r="B37" s="46"/>
      <c r="C37" s="46"/>
      <c r="D37" s="53"/>
      <c r="E37" s="39" t="s">
        <v>42</v>
      </c>
      <c r="F37" s="40">
        <v>42510</v>
      </c>
      <c r="G37" s="40">
        <v>42513</v>
      </c>
      <c r="H37" s="19">
        <v>10</v>
      </c>
      <c r="I37" s="41" t="s">
        <v>44</v>
      </c>
      <c r="J37" s="39" t="s">
        <v>17</v>
      </c>
      <c r="K37" s="42">
        <v>35</v>
      </c>
      <c r="L37" s="22" t="s">
        <v>18</v>
      </c>
      <c r="M37" s="43">
        <v>58.93</v>
      </c>
      <c r="N37" s="24" t="s">
        <v>19</v>
      </c>
      <c r="O37" s="25">
        <f t="shared" si="0"/>
        <v>61876.5</v>
      </c>
    </row>
    <row r="38" spans="1:15" ht="31.2">
      <c r="A38" s="45"/>
      <c r="B38" s="46"/>
      <c r="C38" s="46"/>
      <c r="D38" s="53"/>
      <c r="E38" s="39" t="s">
        <v>45</v>
      </c>
      <c r="F38" s="40">
        <v>42367</v>
      </c>
      <c r="G38" s="40">
        <v>42367</v>
      </c>
      <c r="H38" s="19">
        <v>1</v>
      </c>
      <c r="I38" s="41" t="s">
        <v>46</v>
      </c>
      <c r="J38" s="39" t="s">
        <v>17</v>
      </c>
      <c r="K38" s="42">
        <v>180</v>
      </c>
      <c r="L38" s="22" t="s">
        <v>23</v>
      </c>
      <c r="M38" s="43">
        <v>92.9</v>
      </c>
      <c r="N38" s="24" t="s">
        <v>19</v>
      </c>
      <c r="O38" s="25">
        <f t="shared" si="0"/>
        <v>501660</v>
      </c>
    </row>
    <row r="39" spans="1:15">
      <c r="A39" s="45"/>
      <c r="B39" s="46"/>
      <c r="C39" s="46"/>
      <c r="D39" s="53"/>
      <c r="E39" s="13" t="s">
        <v>47</v>
      </c>
      <c r="K39" s="26">
        <f>SUM(K37:K38)</f>
        <v>215</v>
      </c>
      <c r="O39" s="10">
        <f>SUM(O37:O38)</f>
        <v>563536.5</v>
      </c>
    </row>
    <row r="40" spans="1:15">
      <c r="A40" s="45"/>
      <c r="B40" s="46"/>
      <c r="C40" s="46"/>
      <c r="D40" s="53"/>
    </row>
    <row r="41" spans="1:15">
      <c r="A41" s="45"/>
      <c r="B41" s="46"/>
      <c r="C41" s="46"/>
      <c r="D41" s="53"/>
    </row>
    <row r="42" spans="1:15">
      <c r="A42" s="45"/>
      <c r="B42" s="46"/>
      <c r="C42" s="46"/>
      <c r="D42" s="53"/>
    </row>
    <row r="43" spans="1:15">
      <c r="A43" s="45"/>
      <c r="B43" s="46"/>
      <c r="C43" s="46"/>
      <c r="D43" s="53"/>
    </row>
    <row r="44" spans="1:15">
      <c r="A44" s="30"/>
      <c r="B44" s="33"/>
      <c r="C44" s="33"/>
      <c r="D44" s="35"/>
    </row>
    <row r="45" spans="1:15">
      <c r="A45" s="27"/>
      <c r="D45" s="27"/>
    </row>
    <row r="46" spans="1:15" ht="32.4">
      <c r="A46" s="47">
        <v>5</v>
      </c>
      <c r="B46" s="46"/>
      <c r="C46" s="46"/>
      <c r="D46" s="53" t="s">
        <v>81</v>
      </c>
      <c r="E46" s="14" t="s">
        <v>5</v>
      </c>
      <c r="F46" s="14" t="s">
        <v>6</v>
      </c>
      <c r="G46" s="14" t="s">
        <v>7</v>
      </c>
      <c r="H46" s="14" t="s">
        <v>8</v>
      </c>
      <c r="I46" s="15" t="s">
        <v>9</v>
      </c>
      <c r="J46" s="15" t="s">
        <v>10</v>
      </c>
      <c r="K46" s="15" t="s">
        <v>11</v>
      </c>
      <c r="L46" s="15" t="s">
        <v>12</v>
      </c>
      <c r="M46" s="15" t="s">
        <v>13</v>
      </c>
      <c r="N46" s="15" t="s">
        <v>14</v>
      </c>
      <c r="O46" s="16" t="s">
        <v>52</v>
      </c>
    </row>
    <row r="47" spans="1:15">
      <c r="A47" s="47"/>
      <c r="B47" s="46"/>
      <c r="C47" s="46"/>
      <c r="D47" s="53"/>
      <c r="E47" s="17" t="s">
        <v>42</v>
      </c>
      <c r="F47" s="18">
        <v>42510</v>
      </c>
      <c r="G47" s="18">
        <v>42513</v>
      </c>
      <c r="H47" s="19">
        <v>7</v>
      </c>
      <c r="I47" s="20" t="s">
        <v>48</v>
      </c>
      <c r="J47" s="17" t="s">
        <v>17</v>
      </c>
      <c r="K47" s="28">
        <v>4</v>
      </c>
      <c r="L47" s="29" t="s">
        <v>18</v>
      </c>
      <c r="M47" s="23">
        <v>21.29</v>
      </c>
      <c r="N47" s="24" t="s">
        <v>19</v>
      </c>
      <c r="O47" s="11">
        <f t="shared" si="0"/>
        <v>2554.7999999999997</v>
      </c>
    </row>
    <row r="48" spans="1:15">
      <c r="A48" s="47"/>
      <c r="B48" s="46"/>
      <c r="C48" s="46"/>
      <c r="D48" s="53"/>
      <c r="E48" s="17" t="s">
        <v>42</v>
      </c>
      <c r="F48" s="18">
        <v>42510</v>
      </c>
      <c r="G48" s="18">
        <v>42513</v>
      </c>
      <c r="H48" s="19">
        <v>8</v>
      </c>
      <c r="I48" s="17" t="s">
        <v>49</v>
      </c>
      <c r="J48" s="17" t="s">
        <v>17</v>
      </c>
      <c r="K48" s="21">
        <v>57</v>
      </c>
      <c r="L48" s="22" t="s">
        <v>18</v>
      </c>
      <c r="M48" s="23">
        <v>24.7</v>
      </c>
      <c r="N48" s="24" t="s">
        <v>19</v>
      </c>
      <c r="O48" s="12">
        <f t="shared" si="0"/>
        <v>42237</v>
      </c>
    </row>
    <row r="49" spans="1:15">
      <c r="A49" s="47"/>
      <c r="B49" s="46"/>
      <c r="C49" s="46"/>
      <c r="D49" s="53"/>
      <c r="E49" s="17" t="s">
        <v>42</v>
      </c>
      <c r="F49" s="18">
        <v>42510</v>
      </c>
      <c r="G49" s="18">
        <v>42513</v>
      </c>
      <c r="H49" s="19">
        <v>9</v>
      </c>
      <c r="I49" s="17" t="s">
        <v>50</v>
      </c>
      <c r="J49" s="17" t="s">
        <v>17</v>
      </c>
      <c r="K49" s="21">
        <v>84</v>
      </c>
      <c r="L49" s="22" t="s">
        <v>23</v>
      </c>
      <c r="M49" s="23">
        <v>45.98</v>
      </c>
      <c r="N49" s="24" t="s">
        <v>19</v>
      </c>
      <c r="O49" s="12">
        <f t="shared" si="0"/>
        <v>115869.59999999999</v>
      </c>
    </row>
    <row r="50" spans="1:15">
      <c r="A50" s="47"/>
      <c r="B50" s="46"/>
      <c r="C50" s="46"/>
      <c r="D50" s="53"/>
      <c r="E50" s="5" t="s">
        <v>51</v>
      </c>
      <c r="K50" s="26">
        <f>SUM(K47:K49)</f>
        <v>145</v>
      </c>
      <c r="O50" s="2"/>
    </row>
    <row r="51" spans="1:15">
      <c r="A51" s="47"/>
      <c r="B51" s="46"/>
      <c r="C51" s="46"/>
      <c r="D51" s="53"/>
    </row>
    <row r="52" spans="1:15">
      <c r="A52" s="47"/>
      <c r="B52" s="46"/>
      <c r="C52" s="46"/>
      <c r="D52" s="53"/>
    </row>
    <row r="53" spans="1:15">
      <c r="A53" s="47"/>
      <c r="B53" s="46"/>
      <c r="C53" s="46"/>
      <c r="D53" s="53"/>
    </row>
    <row r="54" spans="1:15">
      <c r="A54" s="27"/>
      <c r="D54" s="27"/>
    </row>
    <row r="55" spans="1:15">
      <c r="A55" s="27"/>
      <c r="D55" s="27"/>
    </row>
    <row r="56" spans="1:15" ht="32.4">
      <c r="A56" s="45">
        <v>6</v>
      </c>
      <c r="B56" s="46"/>
      <c r="C56" s="46"/>
      <c r="D56" s="47" t="s">
        <v>0</v>
      </c>
      <c r="E56" s="14" t="s">
        <v>5</v>
      </c>
      <c r="F56" s="14" t="s">
        <v>6</v>
      </c>
      <c r="G56" s="14" t="s">
        <v>7</v>
      </c>
      <c r="H56" s="14" t="s">
        <v>8</v>
      </c>
      <c r="I56" s="15" t="s">
        <v>9</v>
      </c>
      <c r="J56" s="15" t="s">
        <v>10</v>
      </c>
      <c r="K56" s="15" t="s">
        <v>11</v>
      </c>
      <c r="L56" s="15" t="s">
        <v>12</v>
      </c>
      <c r="M56" s="15" t="s">
        <v>13</v>
      </c>
      <c r="N56" s="15" t="s">
        <v>14</v>
      </c>
      <c r="O56" s="16" t="s">
        <v>52</v>
      </c>
    </row>
    <row r="57" spans="1:15" ht="31.2">
      <c r="A57" s="45"/>
      <c r="B57" s="46"/>
      <c r="C57" s="46"/>
      <c r="D57" s="47"/>
      <c r="E57" s="17" t="s">
        <v>53</v>
      </c>
      <c r="F57" s="18">
        <v>42028</v>
      </c>
      <c r="G57" s="18">
        <v>42030</v>
      </c>
      <c r="H57" s="19">
        <v>7</v>
      </c>
      <c r="I57" s="20" t="s">
        <v>54</v>
      </c>
      <c r="J57" s="17" t="s">
        <v>55</v>
      </c>
      <c r="K57" s="21">
        <v>55</v>
      </c>
      <c r="L57" s="22" t="s">
        <v>18</v>
      </c>
      <c r="M57" s="23">
        <v>289.45999999999998</v>
      </c>
      <c r="N57" s="24" t="s">
        <v>19</v>
      </c>
      <c r="O57" s="25">
        <f t="shared" si="0"/>
        <v>477608.99999999994</v>
      </c>
    </row>
    <row r="58" spans="1:15">
      <c r="A58" s="45"/>
      <c r="B58" s="46"/>
      <c r="C58" s="46"/>
      <c r="D58" s="47"/>
      <c r="E58" s="17" t="s">
        <v>53</v>
      </c>
      <c r="F58" s="18">
        <v>42028</v>
      </c>
      <c r="G58" s="18">
        <v>42030</v>
      </c>
      <c r="H58" s="19">
        <v>8</v>
      </c>
      <c r="I58" s="17" t="s">
        <v>56</v>
      </c>
      <c r="J58" s="17" t="s">
        <v>55</v>
      </c>
      <c r="K58" s="21">
        <v>78</v>
      </c>
      <c r="L58" s="22" t="s">
        <v>18</v>
      </c>
      <c r="M58" s="23">
        <v>265.33999999999997</v>
      </c>
      <c r="N58" s="24" t="s">
        <v>19</v>
      </c>
      <c r="O58" s="25">
        <f t="shared" si="0"/>
        <v>620895.59999999986</v>
      </c>
    </row>
    <row r="59" spans="1:15">
      <c r="A59" s="45"/>
      <c r="B59" s="46"/>
      <c r="C59" s="46"/>
      <c r="D59" s="47"/>
      <c r="E59" s="17" t="s">
        <v>53</v>
      </c>
      <c r="F59" s="18">
        <v>42028</v>
      </c>
      <c r="G59" s="18">
        <v>42030</v>
      </c>
      <c r="H59" s="19">
        <v>9</v>
      </c>
      <c r="I59" s="17" t="s">
        <v>57</v>
      </c>
      <c r="J59" s="17" t="s">
        <v>55</v>
      </c>
      <c r="K59" s="21">
        <v>29</v>
      </c>
      <c r="L59" s="22" t="s">
        <v>18</v>
      </c>
      <c r="M59" s="23">
        <v>217.09</v>
      </c>
      <c r="N59" s="24" t="s">
        <v>19</v>
      </c>
      <c r="O59" s="25">
        <f t="shared" si="0"/>
        <v>188868.3</v>
      </c>
    </row>
    <row r="60" spans="1:15">
      <c r="A60" s="45"/>
      <c r="B60" s="46"/>
      <c r="C60" s="46"/>
      <c r="D60" s="47"/>
      <c r="E60" s="17" t="s">
        <v>53</v>
      </c>
      <c r="F60" s="18">
        <v>42028</v>
      </c>
      <c r="G60" s="18">
        <v>42030</v>
      </c>
      <c r="H60" s="19">
        <v>10</v>
      </c>
      <c r="I60" s="17" t="s">
        <v>58</v>
      </c>
      <c r="J60" s="17" t="s">
        <v>55</v>
      </c>
      <c r="K60" s="21">
        <v>35</v>
      </c>
      <c r="L60" s="22" t="s">
        <v>18</v>
      </c>
      <c r="M60" s="23">
        <v>191.5</v>
      </c>
      <c r="N60" s="24" t="s">
        <v>19</v>
      </c>
      <c r="O60" s="25">
        <f t="shared" si="0"/>
        <v>201075</v>
      </c>
    </row>
    <row r="61" spans="1:15">
      <c r="A61" s="45"/>
      <c r="B61" s="46"/>
      <c r="C61" s="46"/>
      <c r="D61" s="47"/>
      <c r="E61" s="6" t="s">
        <v>59</v>
      </c>
      <c r="K61" s="26">
        <f>SUM(K57:K60)</f>
        <v>197</v>
      </c>
      <c r="O61" s="10">
        <f>SUM(O57:O60)</f>
        <v>1488447.9</v>
      </c>
    </row>
    <row r="62" spans="1:15">
      <c r="A62" s="45"/>
      <c r="B62" s="46"/>
      <c r="C62" s="46"/>
      <c r="D62" s="47"/>
    </row>
    <row r="63" spans="1:15">
      <c r="A63" s="45"/>
      <c r="B63" s="46"/>
      <c r="C63" s="46"/>
      <c r="D63" s="47"/>
    </row>
    <row r="66" spans="1:15" ht="32.4">
      <c r="A66" s="47">
        <v>8</v>
      </c>
      <c r="B66" s="45"/>
      <c r="C66" s="45"/>
      <c r="D66" s="53" t="s">
        <v>82</v>
      </c>
      <c r="E66" s="14" t="s">
        <v>5</v>
      </c>
      <c r="F66" s="14" t="s">
        <v>6</v>
      </c>
      <c r="G66" s="14" t="s">
        <v>7</v>
      </c>
      <c r="H66" s="14" t="s">
        <v>8</v>
      </c>
      <c r="I66" s="15" t="s">
        <v>9</v>
      </c>
      <c r="J66" s="15" t="s">
        <v>10</v>
      </c>
      <c r="K66" s="15" t="s">
        <v>11</v>
      </c>
      <c r="L66" s="15" t="s">
        <v>12</v>
      </c>
      <c r="M66" s="15" t="s">
        <v>13</v>
      </c>
      <c r="N66" s="15" t="s">
        <v>14</v>
      </c>
      <c r="O66" s="16" t="s">
        <v>52</v>
      </c>
    </row>
    <row r="67" spans="1:15">
      <c r="A67" s="47"/>
      <c r="B67" s="45"/>
      <c r="C67" s="45"/>
      <c r="D67" s="53"/>
      <c r="E67" s="17" t="s">
        <v>60</v>
      </c>
      <c r="F67" s="18">
        <v>42050</v>
      </c>
      <c r="G67" s="18">
        <v>42051</v>
      </c>
      <c r="H67" s="19">
        <v>6</v>
      </c>
      <c r="I67" s="17" t="s">
        <v>61</v>
      </c>
      <c r="J67" s="17" t="s">
        <v>17</v>
      </c>
      <c r="K67" s="21">
        <v>1</v>
      </c>
      <c r="L67" s="22" t="s">
        <v>18</v>
      </c>
      <c r="M67" s="23">
        <v>47</v>
      </c>
      <c r="N67" s="24" t="s">
        <v>19</v>
      </c>
      <c r="O67" s="25">
        <f t="shared" ref="O67:O70" si="1">M67*30*K67</f>
        <v>1410</v>
      </c>
    </row>
    <row r="68" spans="1:15">
      <c r="A68" s="47"/>
      <c r="B68" s="45"/>
      <c r="C68" s="45"/>
      <c r="D68" s="53"/>
      <c r="E68" s="17" t="s">
        <v>60</v>
      </c>
      <c r="F68" s="18">
        <v>42050</v>
      </c>
      <c r="G68" s="18">
        <v>42051</v>
      </c>
      <c r="H68" s="19">
        <v>7</v>
      </c>
      <c r="I68" s="17" t="s">
        <v>62</v>
      </c>
      <c r="J68" s="17" t="s">
        <v>17</v>
      </c>
      <c r="K68" s="21">
        <v>12</v>
      </c>
      <c r="L68" s="22" t="s">
        <v>18</v>
      </c>
      <c r="M68" s="23">
        <v>49</v>
      </c>
      <c r="N68" s="24" t="s">
        <v>19</v>
      </c>
      <c r="O68" s="25">
        <f t="shared" si="1"/>
        <v>17640</v>
      </c>
    </row>
    <row r="69" spans="1:15">
      <c r="A69" s="47"/>
      <c r="B69" s="45"/>
      <c r="C69" s="45"/>
      <c r="D69" s="53"/>
      <c r="E69" s="17" t="s">
        <v>60</v>
      </c>
      <c r="F69" s="18">
        <v>42050</v>
      </c>
      <c r="G69" s="18">
        <v>42051</v>
      </c>
      <c r="H69" s="19">
        <v>9</v>
      </c>
      <c r="I69" s="17" t="s">
        <v>63</v>
      </c>
      <c r="J69" s="17" t="s">
        <v>17</v>
      </c>
      <c r="K69" s="21">
        <v>465</v>
      </c>
      <c r="L69" s="22" t="s">
        <v>18</v>
      </c>
      <c r="M69" s="23">
        <v>47</v>
      </c>
      <c r="N69" s="24" t="s">
        <v>19</v>
      </c>
      <c r="O69" s="25">
        <f t="shared" si="1"/>
        <v>655650</v>
      </c>
    </row>
    <row r="70" spans="1:15">
      <c r="A70" s="47"/>
      <c r="B70" s="45"/>
      <c r="C70" s="45"/>
      <c r="D70" s="53"/>
      <c r="E70" s="17" t="s">
        <v>60</v>
      </c>
      <c r="F70" s="18">
        <v>42050</v>
      </c>
      <c r="G70" s="18">
        <v>42051</v>
      </c>
      <c r="H70" s="19">
        <v>10</v>
      </c>
      <c r="I70" s="17" t="s">
        <v>62</v>
      </c>
      <c r="J70" s="17" t="s">
        <v>17</v>
      </c>
      <c r="K70" s="21">
        <v>121</v>
      </c>
      <c r="L70" s="22" t="s">
        <v>18</v>
      </c>
      <c r="M70" s="23">
        <v>49</v>
      </c>
      <c r="N70" s="24" t="s">
        <v>19</v>
      </c>
      <c r="O70" s="25">
        <f t="shared" si="1"/>
        <v>177870</v>
      </c>
    </row>
    <row r="71" spans="1:15">
      <c r="A71" s="47"/>
      <c r="B71" s="45"/>
      <c r="C71" s="45"/>
      <c r="D71" s="53"/>
      <c r="E71" s="6" t="s">
        <v>64</v>
      </c>
      <c r="K71" s="26">
        <f>SUM(K67:K70)</f>
        <v>599</v>
      </c>
      <c r="O71" s="10">
        <f>SUM(O67:O70)</f>
        <v>852570</v>
      </c>
    </row>
    <row r="72" spans="1:15">
      <c r="A72" s="47"/>
      <c r="B72" s="45"/>
      <c r="C72" s="45"/>
      <c r="D72" s="53"/>
    </row>
    <row r="73" spans="1:15">
      <c r="A73" s="47"/>
      <c r="B73" s="45"/>
      <c r="C73" s="45"/>
      <c r="D73" s="53"/>
    </row>
    <row r="74" spans="1:15">
      <c r="A74" s="7"/>
      <c r="B74" s="30"/>
      <c r="C74" s="30"/>
      <c r="D74" s="35"/>
    </row>
    <row r="76" spans="1:15" ht="32.4">
      <c r="A76" s="47">
        <v>12</v>
      </c>
      <c r="B76" s="46"/>
      <c r="C76" s="46"/>
      <c r="D76" s="53" t="s">
        <v>83</v>
      </c>
      <c r="E76" s="14" t="s">
        <v>5</v>
      </c>
      <c r="F76" s="14" t="s">
        <v>6</v>
      </c>
      <c r="G76" s="14" t="s">
        <v>7</v>
      </c>
      <c r="H76" s="14" t="s">
        <v>8</v>
      </c>
      <c r="I76" s="15" t="s">
        <v>9</v>
      </c>
      <c r="J76" s="15" t="s">
        <v>10</v>
      </c>
      <c r="K76" s="15" t="s">
        <v>11</v>
      </c>
      <c r="L76" s="15" t="s">
        <v>12</v>
      </c>
      <c r="M76" s="15" t="s">
        <v>13</v>
      </c>
      <c r="N76" s="15" t="s">
        <v>14</v>
      </c>
      <c r="O76" s="16" t="s">
        <v>52</v>
      </c>
    </row>
    <row r="77" spans="1:15" ht="31.2">
      <c r="A77" s="47"/>
      <c r="B77" s="46"/>
      <c r="C77" s="46"/>
      <c r="D77" s="53"/>
      <c r="E77" s="39" t="s">
        <v>60</v>
      </c>
      <c r="F77" s="40">
        <v>42050</v>
      </c>
      <c r="G77" s="40">
        <v>42051</v>
      </c>
      <c r="H77" s="19">
        <v>1</v>
      </c>
      <c r="I77" s="41" t="s">
        <v>65</v>
      </c>
      <c r="J77" s="39" t="s">
        <v>17</v>
      </c>
      <c r="K77" s="44">
        <v>30</v>
      </c>
      <c r="L77" s="32" t="s">
        <v>23</v>
      </c>
      <c r="M77" s="43">
        <v>94.8</v>
      </c>
      <c r="N77" s="24" t="s">
        <v>19</v>
      </c>
      <c r="O77" s="25">
        <f t="shared" ref="O77:O110" si="2">M77*30*K77</f>
        <v>85320</v>
      </c>
    </row>
    <row r="78" spans="1:15">
      <c r="A78" s="47"/>
      <c r="B78" s="46"/>
      <c r="C78" s="46"/>
      <c r="D78" s="53"/>
      <c r="E78" s="17" t="s">
        <v>60</v>
      </c>
      <c r="F78" s="18">
        <v>42050</v>
      </c>
      <c r="G78" s="18">
        <v>42051</v>
      </c>
      <c r="H78" s="19">
        <v>2</v>
      </c>
      <c r="I78" s="17" t="s">
        <v>66</v>
      </c>
      <c r="J78" s="17" t="s">
        <v>17</v>
      </c>
      <c r="K78" s="31">
        <v>30</v>
      </c>
      <c r="L78" s="32" t="s">
        <v>23</v>
      </c>
      <c r="M78" s="23">
        <v>94.8</v>
      </c>
      <c r="N78" s="24" t="s">
        <v>19</v>
      </c>
      <c r="O78" s="25">
        <f t="shared" si="2"/>
        <v>85320</v>
      </c>
    </row>
    <row r="79" spans="1:15">
      <c r="A79" s="47"/>
      <c r="B79" s="46"/>
      <c r="C79" s="46"/>
      <c r="D79" s="53"/>
      <c r="E79" s="17" t="s">
        <v>60</v>
      </c>
      <c r="F79" s="18">
        <v>42050</v>
      </c>
      <c r="G79" s="18">
        <v>42051</v>
      </c>
      <c r="H79" s="19">
        <v>3</v>
      </c>
      <c r="I79" s="17" t="s">
        <v>66</v>
      </c>
      <c r="J79" s="17" t="s">
        <v>17</v>
      </c>
      <c r="K79" s="31">
        <v>247</v>
      </c>
      <c r="L79" s="32" t="s">
        <v>23</v>
      </c>
      <c r="M79" s="23">
        <v>94.8</v>
      </c>
      <c r="N79" s="24" t="s">
        <v>19</v>
      </c>
      <c r="O79" s="25">
        <f t="shared" si="2"/>
        <v>702468</v>
      </c>
    </row>
    <row r="80" spans="1:15">
      <c r="A80" s="47"/>
      <c r="B80" s="46"/>
      <c r="C80" s="46"/>
      <c r="D80" s="53"/>
      <c r="E80" s="17" t="s">
        <v>60</v>
      </c>
      <c r="F80" s="18">
        <v>42050</v>
      </c>
      <c r="G80" s="18">
        <v>42051</v>
      </c>
      <c r="H80" s="19">
        <v>4</v>
      </c>
      <c r="I80" s="17" t="s">
        <v>66</v>
      </c>
      <c r="J80" s="17" t="s">
        <v>17</v>
      </c>
      <c r="K80" s="31">
        <v>147</v>
      </c>
      <c r="L80" s="32" t="s">
        <v>23</v>
      </c>
      <c r="M80" s="23">
        <v>94.8</v>
      </c>
      <c r="N80" s="24" t="s">
        <v>19</v>
      </c>
      <c r="O80" s="25">
        <f t="shared" si="2"/>
        <v>418068</v>
      </c>
    </row>
    <row r="81" spans="1:15">
      <c r="A81" s="47"/>
      <c r="B81" s="46"/>
      <c r="C81" s="46"/>
      <c r="D81" s="53"/>
      <c r="E81" s="17" t="s">
        <v>60</v>
      </c>
      <c r="F81" s="18">
        <v>42050</v>
      </c>
      <c r="G81" s="18">
        <v>42051</v>
      </c>
      <c r="H81" s="19">
        <v>5</v>
      </c>
      <c r="I81" s="17" t="s">
        <v>66</v>
      </c>
      <c r="J81" s="17" t="s">
        <v>17</v>
      </c>
      <c r="K81" s="31">
        <v>252</v>
      </c>
      <c r="L81" s="32" t="s">
        <v>23</v>
      </c>
      <c r="M81" s="23">
        <v>94.8</v>
      </c>
      <c r="N81" s="24" t="s">
        <v>19</v>
      </c>
      <c r="O81" s="25">
        <f t="shared" si="2"/>
        <v>716688</v>
      </c>
    </row>
    <row r="82" spans="1:15">
      <c r="A82" s="47"/>
      <c r="B82" s="46"/>
      <c r="C82" s="46"/>
      <c r="D82" s="53"/>
      <c r="E82" s="8" t="s">
        <v>90</v>
      </c>
      <c r="K82" s="26">
        <f>SUM(K77:K81)</f>
        <v>706</v>
      </c>
      <c r="O82" s="10">
        <f>SUM(O77:O81)</f>
        <v>2007864</v>
      </c>
    </row>
    <row r="83" spans="1:15">
      <c r="A83" s="47"/>
      <c r="B83" s="46"/>
      <c r="C83" s="46"/>
      <c r="D83" s="53"/>
    </row>
    <row r="84" spans="1:15">
      <c r="A84" s="47"/>
      <c r="B84" s="46"/>
      <c r="C84" s="46"/>
      <c r="D84" s="53"/>
    </row>
    <row r="87" spans="1:15" ht="32.4">
      <c r="A87" s="47">
        <v>14</v>
      </c>
      <c r="B87" s="45"/>
      <c r="C87" s="45"/>
      <c r="D87" s="47" t="s">
        <v>1</v>
      </c>
      <c r="E87" s="14" t="s">
        <v>5</v>
      </c>
      <c r="F87" s="14" t="s">
        <v>6</v>
      </c>
      <c r="G87" s="14" t="s">
        <v>7</v>
      </c>
      <c r="H87" s="14" t="s">
        <v>8</v>
      </c>
      <c r="I87" s="15" t="s">
        <v>9</v>
      </c>
      <c r="J87" s="15" t="s">
        <v>10</v>
      </c>
      <c r="K87" s="15" t="s">
        <v>11</v>
      </c>
      <c r="L87" s="15" t="s">
        <v>12</v>
      </c>
      <c r="M87" s="15" t="s">
        <v>13</v>
      </c>
      <c r="N87" s="15" t="s">
        <v>14</v>
      </c>
      <c r="O87" s="16" t="s">
        <v>52</v>
      </c>
    </row>
    <row r="88" spans="1:15" ht="46.8">
      <c r="A88" s="47"/>
      <c r="B88" s="45"/>
      <c r="C88" s="45"/>
      <c r="D88" s="47"/>
      <c r="E88" s="39" t="s">
        <v>67</v>
      </c>
      <c r="F88" s="40">
        <v>42169</v>
      </c>
      <c r="G88" s="40">
        <v>42170</v>
      </c>
      <c r="H88" s="19">
        <v>1</v>
      </c>
      <c r="I88" s="41" t="s">
        <v>68</v>
      </c>
      <c r="J88" s="39" t="s">
        <v>28</v>
      </c>
      <c r="K88" s="42">
        <v>4</v>
      </c>
      <c r="L88" s="22" t="s">
        <v>18</v>
      </c>
      <c r="M88" s="43">
        <v>181.2</v>
      </c>
      <c r="N88" s="24" t="s">
        <v>19</v>
      </c>
      <c r="O88" s="25">
        <f t="shared" si="2"/>
        <v>21744</v>
      </c>
    </row>
    <row r="89" spans="1:15">
      <c r="A89" s="47"/>
      <c r="B89" s="45"/>
      <c r="C89" s="45"/>
      <c r="D89" s="47"/>
      <c r="E89" s="17" t="s">
        <v>67</v>
      </c>
      <c r="F89" s="18">
        <v>42169</v>
      </c>
      <c r="G89" s="18">
        <v>42170</v>
      </c>
      <c r="H89" s="19">
        <v>2</v>
      </c>
      <c r="I89" s="17" t="s">
        <v>69</v>
      </c>
      <c r="J89" s="17" t="s">
        <v>28</v>
      </c>
      <c r="K89" s="21">
        <v>2</v>
      </c>
      <c r="L89" s="22" t="s">
        <v>18</v>
      </c>
      <c r="M89" s="23">
        <v>205.36</v>
      </c>
      <c r="N89" s="24" t="s">
        <v>19</v>
      </c>
      <c r="O89" s="25">
        <f t="shared" si="2"/>
        <v>12321.6</v>
      </c>
    </row>
    <row r="90" spans="1:15">
      <c r="A90" s="47"/>
      <c r="B90" s="45"/>
      <c r="C90" s="45"/>
      <c r="D90" s="47"/>
      <c r="E90" s="13" t="s">
        <v>70</v>
      </c>
      <c r="K90" s="26">
        <f>SUM(K88:K89)</f>
        <v>6</v>
      </c>
      <c r="O90" s="10">
        <f>SUM(O88:O89)</f>
        <v>34065.599999999999</v>
      </c>
    </row>
    <row r="91" spans="1:15">
      <c r="A91" s="47"/>
      <c r="B91" s="45"/>
      <c r="C91" s="45"/>
      <c r="D91" s="47"/>
    </row>
    <row r="92" spans="1:15">
      <c r="A92" s="47"/>
      <c r="B92" s="45"/>
      <c r="C92" s="45"/>
      <c r="D92" s="47"/>
    </row>
    <row r="93" spans="1:15">
      <c r="A93" s="47"/>
      <c r="B93" s="45"/>
      <c r="C93" s="45"/>
      <c r="D93" s="47"/>
    </row>
    <row r="94" spans="1:15">
      <c r="A94" s="47"/>
      <c r="B94" s="45"/>
      <c r="C94" s="45"/>
      <c r="D94" s="47"/>
    </row>
    <row r="96" spans="1:15" ht="32.4">
      <c r="A96" s="47">
        <v>15</v>
      </c>
      <c r="B96" s="45"/>
      <c r="C96" s="45"/>
      <c r="D96" s="53" t="s">
        <v>2</v>
      </c>
      <c r="E96" s="14" t="s">
        <v>5</v>
      </c>
      <c r="F96" s="14" t="s">
        <v>6</v>
      </c>
      <c r="G96" s="14" t="s">
        <v>7</v>
      </c>
      <c r="H96" s="14" t="s">
        <v>8</v>
      </c>
      <c r="I96" s="15" t="s">
        <v>9</v>
      </c>
      <c r="J96" s="15" t="s">
        <v>10</v>
      </c>
      <c r="K96" s="15" t="s">
        <v>11</v>
      </c>
      <c r="L96" s="15" t="s">
        <v>12</v>
      </c>
      <c r="M96" s="15" t="s">
        <v>13</v>
      </c>
      <c r="N96" s="15" t="s">
        <v>14</v>
      </c>
      <c r="O96" s="16" t="s">
        <v>52</v>
      </c>
    </row>
    <row r="97" spans="1:15">
      <c r="A97" s="47"/>
      <c r="B97" s="45"/>
      <c r="C97" s="45"/>
      <c r="D97" s="53"/>
      <c r="E97" s="17" t="s">
        <v>71</v>
      </c>
      <c r="F97" s="18">
        <v>42475</v>
      </c>
      <c r="G97" s="18">
        <v>42475</v>
      </c>
      <c r="H97" s="19">
        <v>3</v>
      </c>
      <c r="I97" s="17" t="s">
        <v>72</v>
      </c>
      <c r="J97" s="17" t="s">
        <v>17</v>
      </c>
      <c r="K97" s="31">
        <v>66</v>
      </c>
      <c r="L97" s="32" t="s">
        <v>23</v>
      </c>
      <c r="M97" s="23">
        <v>103.68258</v>
      </c>
      <c r="N97" s="24" t="s">
        <v>19</v>
      </c>
      <c r="O97" s="25">
        <f t="shared" si="2"/>
        <v>205291.50840000002</v>
      </c>
    </row>
    <row r="98" spans="1:15">
      <c r="A98" s="47"/>
      <c r="B98" s="45"/>
      <c r="C98" s="45"/>
      <c r="D98" s="53"/>
      <c r="E98" s="17" t="s">
        <v>71</v>
      </c>
      <c r="F98" s="18">
        <v>42475</v>
      </c>
      <c r="G98" s="18">
        <v>42475</v>
      </c>
      <c r="H98" s="19">
        <v>4</v>
      </c>
      <c r="I98" s="17" t="s">
        <v>73</v>
      </c>
      <c r="J98" s="17" t="s">
        <v>17</v>
      </c>
      <c r="K98" s="21">
        <v>90</v>
      </c>
      <c r="L98" s="22" t="s">
        <v>18</v>
      </c>
      <c r="M98" s="23">
        <v>51.082555999999997</v>
      </c>
      <c r="N98" s="24" t="s">
        <v>19</v>
      </c>
      <c r="O98" s="25">
        <f t="shared" si="2"/>
        <v>137922.90119999999</v>
      </c>
    </row>
    <row r="99" spans="1:15">
      <c r="A99" s="47"/>
      <c r="B99" s="45"/>
      <c r="C99" s="45"/>
      <c r="D99" s="53"/>
      <c r="E99" s="9" t="s">
        <v>89</v>
      </c>
      <c r="K99" s="26">
        <f>SUM(K97:K98)</f>
        <v>156</v>
      </c>
      <c r="O99" s="10">
        <f>SUM(O97:O98)</f>
        <v>343214.40960000001</v>
      </c>
    </row>
    <row r="100" spans="1:15">
      <c r="A100" s="47"/>
      <c r="B100" s="45"/>
      <c r="C100" s="45"/>
      <c r="D100" s="53"/>
    </row>
    <row r="101" spans="1:15">
      <c r="A101" s="47"/>
      <c r="B101" s="45"/>
      <c r="C101" s="45"/>
      <c r="D101" s="53"/>
    </row>
    <row r="102" spans="1:15">
      <c r="A102" s="47"/>
      <c r="B102" s="45"/>
      <c r="C102" s="45"/>
      <c r="D102" s="53"/>
    </row>
    <row r="103" spans="1:15">
      <c r="A103" s="47"/>
      <c r="B103" s="45"/>
      <c r="C103" s="45"/>
      <c r="D103" s="53"/>
    </row>
    <row r="104" spans="1:15">
      <c r="A104" s="47"/>
      <c r="B104" s="45"/>
      <c r="C104" s="45"/>
      <c r="D104" s="53"/>
    </row>
    <row r="106" spans="1:15" ht="32.4">
      <c r="A106" s="53">
        <v>16</v>
      </c>
      <c r="B106" s="54"/>
      <c r="C106" s="54"/>
      <c r="D106" s="53" t="s">
        <v>3</v>
      </c>
      <c r="E106" s="14" t="s">
        <v>5</v>
      </c>
      <c r="F106" s="14" t="s">
        <v>6</v>
      </c>
      <c r="G106" s="14" t="s">
        <v>7</v>
      </c>
      <c r="H106" s="14" t="s">
        <v>8</v>
      </c>
      <c r="I106" s="15" t="s">
        <v>9</v>
      </c>
      <c r="J106" s="15" t="s">
        <v>10</v>
      </c>
      <c r="K106" s="15" t="s">
        <v>11</v>
      </c>
      <c r="L106" s="15" t="s">
        <v>12</v>
      </c>
      <c r="M106" s="15" t="s">
        <v>13</v>
      </c>
      <c r="N106" s="15" t="s">
        <v>14</v>
      </c>
      <c r="O106" s="16" t="s">
        <v>52</v>
      </c>
    </row>
    <row r="107" spans="1:15">
      <c r="A107" s="53"/>
      <c r="B107" s="54"/>
      <c r="C107" s="54"/>
      <c r="D107" s="53"/>
      <c r="E107" s="17" t="s">
        <v>74</v>
      </c>
      <c r="F107" s="18">
        <v>42407</v>
      </c>
      <c r="G107" s="18">
        <v>42415</v>
      </c>
      <c r="H107" s="19">
        <v>3</v>
      </c>
      <c r="I107" s="17" t="s">
        <v>3</v>
      </c>
      <c r="J107" s="17" t="s">
        <v>17</v>
      </c>
      <c r="K107" s="21">
        <v>38</v>
      </c>
      <c r="L107" s="22" t="s">
        <v>18</v>
      </c>
      <c r="M107" s="23">
        <v>43.009473999999997</v>
      </c>
      <c r="N107" s="24" t="s">
        <v>19</v>
      </c>
      <c r="O107" s="25">
        <f t="shared" si="2"/>
        <v>49030.800360000001</v>
      </c>
    </row>
    <row r="108" spans="1:15">
      <c r="A108" s="53"/>
      <c r="B108" s="54"/>
      <c r="C108" s="54"/>
      <c r="D108" s="53"/>
      <c r="E108" s="17" t="s">
        <v>74</v>
      </c>
      <c r="F108" s="18">
        <v>42407</v>
      </c>
      <c r="G108" s="18">
        <v>42415</v>
      </c>
      <c r="H108" s="19">
        <v>4</v>
      </c>
      <c r="I108" s="17" t="s">
        <v>75</v>
      </c>
      <c r="J108" s="17" t="s">
        <v>17</v>
      </c>
      <c r="K108" s="21">
        <v>359</v>
      </c>
      <c r="L108" s="22" t="s">
        <v>18</v>
      </c>
      <c r="M108" s="23">
        <v>50.301949999999998</v>
      </c>
      <c r="N108" s="24" t="s">
        <v>19</v>
      </c>
      <c r="O108" s="25">
        <f t="shared" si="2"/>
        <v>541752.0014999999</v>
      </c>
    </row>
    <row r="109" spans="1:15">
      <c r="A109" s="53"/>
      <c r="B109" s="54"/>
      <c r="C109" s="54"/>
      <c r="D109" s="53"/>
      <c r="E109" s="17" t="s">
        <v>74</v>
      </c>
      <c r="F109" s="18">
        <v>42407</v>
      </c>
      <c r="G109" s="18">
        <v>42415</v>
      </c>
      <c r="H109" s="19">
        <v>10</v>
      </c>
      <c r="I109" s="17" t="s">
        <v>76</v>
      </c>
      <c r="J109" s="17" t="s">
        <v>17</v>
      </c>
      <c r="K109" s="21">
        <v>101</v>
      </c>
      <c r="L109" s="22" t="s">
        <v>18</v>
      </c>
      <c r="M109" s="23">
        <v>43.009504999999997</v>
      </c>
      <c r="N109" s="24" t="s">
        <v>19</v>
      </c>
      <c r="O109" s="25">
        <f t="shared" si="2"/>
        <v>130318.80015</v>
      </c>
    </row>
    <row r="110" spans="1:15">
      <c r="A110" s="53"/>
      <c r="B110" s="54"/>
      <c r="C110" s="54"/>
      <c r="D110" s="53"/>
      <c r="E110" s="17" t="s">
        <v>74</v>
      </c>
      <c r="F110" s="18">
        <v>42407</v>
      </c>
      <c r="G110" s="18">
        <v>42415</v>
      </c>
      <c r="H110" s="19">
        <v>11</v>
      </c>
      <c r="I110" s="17" t="s">
        <v>77</v>
      </c>
      <c r="J110" s="17" t="s">
        <v>17</v>
      </c>
      <c r="K110" s="21">
        <v>329</v>
      </c>
      <c r="L110" s="22" t="s">
        <v>18</v>
      </c>
      <c r="M110" s="23">
        <v>50.302128000000003</v>
      </c>
      <c r="N110" s="24" t="s">
        <v>19</v>
      </c>
      <c r="O110" s="25">
        <f t="shared" si="2"/>
        <v>496482.00336000003</v>
      </c>
    </row>
    <row r="111" spans="1:15">
      <c r="A111" s="53"/>
      <c r="B111" s="54"/>
      <c r="C111" s="54"/>
      <c r="D111" s="53"/>
      <c r="E111" s="6" t="s">
        <v>84</v>
      </c>
      <c r="K111" s="26">
        <f>SUM(K107:K110)</f>
        <v>827</v>
      </c>
      <c r="O111" s="10">
        <f>SUM(O107:O110)</f>
        <v>1217583.60537</v>
      </c>
    </row>
    <row r="112" spans="1:15">
      <c r="A112" s="53"/>
      <c r="B112" s="54"/>
      <c r="C112" s="54"/>
      <c r="D112" s="53"/>
    </row>
    <row r="113" spans="1:15">
      <c r="A113" s="53"/>
      <c r="B113" s="54"/>
      <c r="C113" s="54"/>
      <c r="D113" s="53"/>
    </row>
    <row r="114" spans="1:15">
      <c r="A114" s="53"/>
      <c r="B114" s="54"/>
      <c r="C114" s="54"/>
      <c r="D114" s="53"/>
    </row>
    <row r="115" spans="1:15">
      <c r="N115" t="s">
        <v>92</v>
      </c>
      <c r="O115" s="13">
        <f>O9+O22+O32+O39+O47+O61+O71+O82+O90+O99+O111</f>
        <v>9059562.6149699986</v>
      </c>
    </row>
    <row r="116" spans="1:15">
      <c r="N116" t="s">
        <v>93</v>
      </c>
      <c r="O116" s="13">
        <f>O115*0.08</f>
        <v>724765.00919759995</v>
      </c>
    </row>
  </sheetData>
  <mergeCells count="34">
    <mergeCell ref="D96:D104"/>
    <mergeCell ref="A96:A104"/>
    <mergeCell ref="B96:C104"/>
    <mergeCell ref="D106:D114"/>
    <mergeCell ref="A106:A114"/>
    <mergeCell ref="B106:C114"/>
    <mergeCell ref="D76:D84"/>
    <mergeCell ref="A76:A84"/>
    <mergeCell ref="B76:C84"/>
    <mergeCell ref="D87:D94"/>
    <mergeCell ref="A87:A94"/>
    <mergeCell ref="B87:C94"/>
    <mergeCell ref="A56:A63"/>
    <mergeCell ref="D56:D63"/>
    <mergeCell ref="B56:C63"/>
    <mergeCell ref="A66:A73"/>
    <mergeCell ref="D66:D73"/>
    <mergeCell ref="B66:C73"/>
    <mergeCell ref="B36:C43"/>
    <mergeCell ref="D36:D43"/>
    <mergeCell ref="A36:A43"/>
    <mergeCell ref="D46:D53"/>
    <mergeCell ref="B46:C53"/>
    <mergeCell ref="A46:A53"/>
    <mergeCell ref="A26:A33"/>
    <mergeCell ref="B26:C33"/>
    <mergeCell ref="D26:D33"/>
    <mergeCell ref="B3:C3"/>
    <mergeCell ref="A4:A12"/>
    <mergeCell ref="B4:C12"/>
    <mergeCell ref="D4:D12"/>
    <mergeCell ref="A15:A23"/>
    <mergeCell ref="B15:C23"/>
    <mergeCell ref="D15:D2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8" fitToHeight="0" orientation="landscape" verticalDpi="4294967295" r:id="rId1"/>
  <rowBreaks count="3" manualBreakCount="3">
    <brk id="34" max="16383" man="1"/>
    <brk id="64" max="16383" man="1"/>
    <brk id="95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2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IPC</dc:creator>
  <cp:lastModifiedBy>IPC</cp:lastModifiedBy>
  <cp:lastPrinted>2018-09-06T06:32:34Z</cp:lastPrinted>
  <dcterms:created xsi:type="dcterms:W3CDTF">2018-09-03T01:33:25Z</dcterms:created>
  <dcterms:modified xsi:type="dcterms:W3CDTF">2018-09-06T08:39:22Z</dcterms:modified>
</cp:coreProperties>
</file>