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480" yWindow="96" windowWidth="13464" windowHeight="4836" activeTab="1"/>
  </bookViews>
  <sheets>
    <sheet name="附表1" sheetId="1" r:id="rId1"/>
    <sheet name="附表2" sheetId="2" r:id="rId2"/>
  </sheets>
  <definedNames>
    <definedName name="_xlnm.Print_Titles" localSheetId="1">附表2!$2:$3</definedName>
  </definedNames>
  <calcPr calcId="162913"/>
</workbook>
</file>

<file path=xl/calcChain.xml><?xml version="1.0" encoding="utf-8"?>
<calcChain xmlns="http://schemas.openxmlformats.org/spreadsheetml/2006/main">
  <c r="E10" i="1" l="1"/>
  <c r="N49" i="2"/>
  <c r="D10" i="1"/>
  <c r="C10" i="1"/>
  <c r="D7" i="1"/>
  <c r="C7" i="1"/>
  <c r="F42" i="2"/>
  <c r="F43" i="2" s="1"/>
  <c r="M35" i="2"/>
  <c r="O35" i="2" s="1"/>
  <c r="M33" i="2"/>
  <c r="O33" i="2" s="1"/>
  <c r="M29" i="2"/>
  <c r="M23" i="2"/>
  <c r="O23" i="2" s="1"/>
  <c r="M20" i="2"/>
  <c r="M19" i="2"/>
  <c r="O19" i="2" s="1"/>
  <c r="M17" i="2"/>
  <c r="M12" i="2"/>
  <c r="L47" i="2"/>
  <c r="L28" i="2"/>
  <c r="N28" i="2" s="1"/>
  <c r="N42" i="2" s="1"/>
  <c r="N43" i="2" s="1"/>
  <c r="M10" i="2"/>
  <c r="L7" i="2"/>
  <c r="L8" i="2"/>
  <c r="L5" i="2"/>
  <c r="N50" i="2" l="1"/>
  <c r="E4" i="1" s="1"/>
  <c r="O42" i="2"/>
  <c r="E5" i="1" s="1"/>
  <c r="E7" i="1" s="1"/>
  <c r="E11" i="1" s="1"/>
  <c r="L42" i="2"/>
  <c r="L43" i="2" s="1"/>
  <c r="L49" i="2"/>
  <c r="M42" i="2"/>
  <c r="L50" i="2" l="1"/>
</calcChain>
</file>

<file path=xl/sharedStrings.xml><?xml version="1.0" encoding="utf-8"?>
<sst xmlns="http://schemas.openxmlformats.org/spreadsheetml/2006/main" count="368" uniqueCount="100">
  <si>
    <t>附表1</t>
    <phoneticPr fontId="2" type="noConversion"/>
  </si>
  <si>
    <t>項次</t>
    <phoneticPr fontId="2" type="noConversion"/>
  </si>
  <si>
    <t>內容</t>
    <phoneticPr fontId="2" type="noConversion"/>
  </si>
  <si>
    <t>原告主張</t>
    <phoneticPr fontId="2" type="noConversion"/>
  </si>
  <si>
    <t>判斷</t>
    <phoneticPr fontId="2" type="noConversion"/>
  </si>
  <si>
    <t>溢領工程款</t>
    <phoneticPr fontId="2" type="noConversion"/>
  </si>
  <si>
    <t>瑕疵修補費用</t>
    <phoneticPr fontId="2" type="noConversion"/>
  </si>
  <si>
    <t>鑑定費用</t>
    <phoneticPr fontId="2" type="noConversion"/>
  </si>
  <si>
    <t>附表2「溢領工程款及瑕疵修補費用計算表」</t>
    <phoneticPr fontId="2" type="noConversion"/>
  </si>
  <si>
    <t>項次</t>
    <phoneticPr fontId="4" type="noConversion"/>
  </si>
  <si>
    <t>單位</t>
    <phoneticPr fontId="4" type="noConversion"/>
  </si>
  <si>
    <t>數量</t>
    <phoneticPr fontId="4" type="noConversion"/>
  </si>
  <si>
    <t>數量相符</t>
    <phoneticPr fontId="4" type="noConversion"/>
  </si>
  <si>
    <t>設計相符</t>
    <phoneticPr fontId="4" type="noConversion"/>
  </si>
  <si>
    <t>完成度</t>
    <phoneticPr fontId="4" type="noConversion"/>
  </si>
  <si>
    <t>前陽台間拆除</t>
    <phoneticPr fontId="4" type="noConversion"/>
  </si>
  <si>
    <t>式</t>
    <phoneticPr fontId="4" type="noConversion"/>
  </si>
  <si>
    <t>符合</t>
    <phoneticPr fontId="4" type="noConversion"/>
  </si>
  <si>
    <t>未施作</t>
    <phoneticPr fontId="4" type="noConversion"/>
  </si>
  <si>
    <t>無</t>
    <phoneticPr fontId="4" type="noConversion"/>
  </si>
  <si>
    <t>剩餘磁磚壁面拆除</t>
    <phoneticPr fontId="4" type="noConversion"/>
  </si>
  <si>
    <t>廢棄物清運</t>
    <phoneticPr fontId="4" type="noConversion"/>
  </si>
  <si>
    <t>車</t>
    <phoneticPr fontId="4" type="noConversion"/>
  </si>
  <si>
    <t>減量</t>
    <phoneticPr fontId="4" type="noConversion"/>
  </si>
  <si>
    <t>廢棄物搬運</t>
    <phoneticPr fontId="4" type="noConversion"/>
  </si>
  <si>
    <t>工</t>
    <phoneticPr fontId="4" type="noConversion"/>
  </si>
  <si>
    <t>牆磚砌磚</t>
    <phoneticPr fontId="4" type="noConversion"/>
  </si>
  <si>
    <t>坪</t>
    <phoneticPr fontId="4" type="noConversion"/>
  </si>
  <si>
    <t>牆磚雙面粉光(粗批細批)</t>
    <phoneticPr fontId="4" type="noConversion"/>
  </si>
  <si>
    <t>未完成</t>
    <phoneticPr fontId="4" type="noConversion"/>
  </si>
  <si>
    <t>瑕疵</t>
    <phoneticPr fontId="4" type="noConversion"/>
  </si>
  <si>
    <t>浴室防水施作(3層處理)</t>
    <phoneticPr fontId="4" type="noConversion"/>
  </si>
  <si>
    <t>間</t>
    <phoneticPr fontId="4" type="noConversion"/>
  </si>
  <si>
    <t>浴室地面貼磁磚(規格30*30)</t>
    <phoneticPr fontId="4" type="noConversion"/>
  </si>
  <si>
    <t>浴室牆面貼磁磚(規格30*60)</t>
    <phoneticPr fontId="4" type="noConversion"/>
  </si>
  <si>
    <t>浴室天花板施作(塑鋼天花板)</t>
    <phoneticPr fontId="4" type="noConversion"/>
  </si>
  <si>
    <t>浴室門組施作(塑鋼門)</t>
    <phoneticPr fontId="4" type="noConversion"/>
  </si>
  <si>
    <t>樘</t>
    <phoneticPr fontId="4" type="noConversion"/>
  </si>
  <si>
    <t>剔除部分粉光(粗批細批)</t>
    <phoneticPr fontId="4" type="noConversion"/>
  </si>
  <si>
    <t>全室天花板施作(細酸鈣板含損料)</t>
    <phoneticPr fontId="4" type="noConversion"/>
  </si>
  <si>
    <t>氣密窗施作(含泥作補縫)</t>
    <phoneticPr fontId="4" type="noConversion"/>
  </si>
  <si>
    <t>組</t>
    <phoneticPr fontId="4" type="noConversion"/>
  </si>
  <si>
    <t>前陽台氣密窗施作(強化玻璃)</t>
    <phoneticPr fontId="4" type="noConversion"/>
  </si>
  <si>
    <t>後陽台氣密凸窗施作(強化玻璃)</t>
    <phoneticPr fontId="4" type="noConversion"/>
  </si>
  <si>
    <t>大門更換(雙玄關、依選樣計價)</t>
    <phoneticPr fontId="4" type="noConversion"/>
  </si>
  <si>
    <t>全室冷熱水管更換(台鐵壓接管)</t>
    <phoneticPr fontId="4" type="noConversion"/>
  </si>
  <si>
    <t>全室線路更換(含弱電冷氣、開關面板)</t>
    <phoneticPr fontId="4" type="noConversion"/>
  </si>
  <si>
    <t>台電至總電源箱電線更換38線徑(含表前開關)</t>
    <phoneticPr fontId="4" type="noConversion"/>
  </si>
  <si>
    <t>總電源箱更換(含開關)</t>
    <phoneticPr fontId="4" type="noConversion"/>
  </si>
  <si>
    <t>插座及弱電新增(含面板線路)</t>
    <phoneticPr fontId="4" type="noConversion"/>
  </si>
  <si>
    <t>不符合</t>
    <phoneticPr fontId="4" type="noConversion"/>
  </si>
  <si>
    <t>小廚具施作</t>
    <phoneticPr fontId="4" type="noConversion"/>
  </si>
  <si>
    <t>衛浴設備安裝(不含材料)</t>
    <phoneticPr fontId="4" type="noConversion"/>
  </si>
  <si>
    <t>衛浴設備購置(依選樣計價)</t>
    <phoneticPr fontId="4" type="noConversion"/>
  </si>
  <si>
    <t>曬衣架安裝(連工帶料)</t>
    <phoneticPr fontId="4" type="noConversion"/>
  </si>
  <si>
    <t>全室批土油漆(含磨平、虹牌)</t>
    <phoneticPr fontId="4" type="noConversion"/>
  </si>
  <si>
    <t>全室電燈安裝(橫插護玻)</t>
    <phoneticPr fontId="4" type="noConversion"/>
  </si>
  <si>
    <t>房間門安裝購置(連工帶料)</t>
    <phoneticPr fontId="4" type="noConversion"/>
  </si>
  <si>
    <t>糞管及排水管配置</t>
    <phoneticPr fontId="4" type="noConversion"/>
  </si>
  <si>
    <t>日立專冷變頻購置</t>
    <phoneticPr fontId="4" type="noConversion"/>
  </si>
  <si>
    <t>冷氣基本安裝費用</t>
    <phoneticPr fontId="4" type="noConversion"/>
  </si>
  <si>
    <t>符合</t>
  </si>
  <si>
    <t>冷氣安裝架</t>
    <phoneticPr fontId="4" type="noConversion"/>
  </si>
  <si>
    <t>全室踢腳板施作</t>
    <phoneticPr fontId="4" type="noConversion"/>
  </si>
  <si>
    <t>加壓馬達施作(必要時)</t>
    <phoneticPr fontId="4" type="noConversion"/>
  </si>
  <si>
    <t>追加</t>
    <phoneticPr fontId="4" type="noConversion"/>
  </si>
  <si>
    <t>熱水器施作(討論中)</t>
    <phoneticPr fontId="4" type="noConversion"/>
  </si>
  <si>
    <t>鋁製三合一門</t>
    <phoneticPr fontId="4" type="noConversion"/>
  </si>
  <si>
    <t>品名</t>
    <phoneticPr fontId="4" type="noConversion"/>
  </si>
  <si>
    <t>單價</t>
    <phoneticPr fontId="4" type="noConversion"/>
  </si>
  <si>
    <t>金額</t>
    <phoneticPr fontId="4" type="noConversion"/>
  </si>
  <si>
    <t>契約報價單</t>
    <phoneticPr fontId="2" type="noConversion"/>
  </si>
  <si>
    <t>現值</t>
    <phoneticPr fontId="4" type="noConversion"/>
  </si>
  <si>
    <t>修繕費用</t>
    <phoneticPr fontId="4" type="noConversion"/>
  </si>
  <si>
    <t>-</t>
    <phoneticPr fontId="2" type="noConversion"/>
  </si>
  <si>
    <t>一</t>
    <phoneticPr fontId="2" type="noConversion"/>
  </si>
  <si>
    <t>原告請求被告給付</t>
    <phoneticPr fontId="2" type="noConversion"/>
  </si>
  <si>
    <t>二</t>
    <phoneticPr fontId="2" type="noConversion"/>
  </si>
  <si>
    <t>被告抵銷</t>
    <phoneticPr fontId="2" type="noConversion"/>
  </si>
  <si>
    <t>追加工程款</t>
    <phoneticPr fontId="2" type="noConversion"/>
  </si>
  <si>
    <t>小計1(折價前)(項次1至38)</t>
    <phoneticPr fontId="2" type="noConversion"/>
  </si>
  <si>
    <t>小計2(折價後)(上列金額x95.1561%)</t>
    <phoneticPr fontId="2" type="noConversion"/>
  </si>
  <si>
    <t>小計3(項次39至43)</t>
    <phoneticPr fontId="2" type="noConversion"/>
  </si>
  <si>
    <t>合計(小計2+小計3)</t>
    <phoneticPr fontId="2" type="noConversion"/>
  </si>
  <si>
    <t>報價單尚未列費用</t>
    <phoneticPr fontId="2" type="noConversion"/>
  </si>
  <si>
    <t>報價單無此項</t>
    <phoneticPr fontId="2" type="noConversion"/>
  </si>
  <si>
    <t>未施作金額</t>
    <phoneticPr fontId="2" type="noConversion"/>
  </si>
  <si>
    <t>修繕費用</t>
    <phoneticPr fontId="2" type="noConversion"/>
  </si>
  <si>
    <t>房屋外牆防水工程施作</t>
    <phoneticPr fontId="4" type="noConversion"/>
  </si>
  <si>
    <t>遮雨棚塑膠草皮</t>
    <phoneticPr fontId="4" type="noConversion"/>
  </si>
  <si>
    <t>全室拋光石英磚施作(含損料)</t>
    <phoneticPr fontId="4" type="noConversion"/>
  </si>
  <si>
    <t>被告抗辯</t>
    <phoneticPr fontId="2" type="noConversion"/>
  </si>
  <si>
    <t>小計(項次一)</t>
  </si>
  <si>
    <t>小計(項次二)</t>
  </si>
  <si>
    <t>合計(項次一-項次二)</t>
  </si>
  <si>
    <t>-</t>
    <phoneticPr fontId="2" type="noConversion"/>
  </si>
  <si>
    <t>報告書</t>
    <phoneticPr fontId="2" type="noConversion"/>
  </si>
  <si>
    <t>-</t>
    <phoneticPr fontId="2" type="noConversion"/>
  </si>
  <si>
    <t>系統電器櫃施作</t>
    <phoneticPr fontId="4" type="noConversion"/>
  </si>
  <si>
    <t>後陽台隔間拆除(八吋壁)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</si>
</sst>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_ "/>
  </numFmts>
  <fonts count="5" x14ac:knownFonts="1"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5" xfId="0" applyBorder="1">
      <alignment vertical="center"/>
    </xf>
    <xf numFmtId="3" fontId="0" fillId="0" borderId="5" xfId="0" applyNumberFormat="1" applyBorder="1">
      <alignment vertical="center"/>
    </xf>
    <xf numFmtId="9" fontId="0" fillId="0" borderId="5" xfId="0" applyNumberFormat="1" applyBorder="1">
      <alignment vertical="center"/>
    </xf>
    <xf numFmtId="177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 applyAlignment="1">
      <alignment vertical="center" wrapText="1"/>
    </xf>
    <xf numFmtId="0" fontId="0" fillId="3" borderId="5" xfId="0" applyFill="1" applyBorder="1">
      <alignment vertical="center"/>
    </xf>
    <xf numFmtId="3" fontId="0" fillId="3" borderId="5" xfId="0" applyNumberFormat="1" applyFill="1" applyBorder="1">
      <alignment vertical="center"/>
    </xf>
    <xf numFmtId="9" fontId="0" fillId="3" borderId="5" xfId="0" applyNumberFormat="1" applyFill="1" applyBorder="1">
      <alignment vertical="center"/>
    </xf>
    <xf numFmtId="177" fontId="0" fillId="3" borderId="5" xfId="0" applyNumberForma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3" fontId="3" fillId="0" borderId="5" xfId="0" applyNumberFormat="1" applyFont="1" applyBorder="1">
      <alignment vertical="center"/>
    </xf>
    <xf numFmtId="0" fontId="0" fillId="4" borderId="5" xfId="0" applyFill="1" applyBorder="1">
      <alignment vertical="center"/>
    </xf>
    <xf numFmtId="3" fontId="0" fillId="0" borderId="5" xfId="0" applyNumberFormat="1" applyFill="1" applyBorder="1">
      <alignment vertical="center"/>
    </xf>
    <xf numFmtId="0" fontId="0" fillId="0" borderId="4" xfId="0" applyFill="1" applyBorder="1">
      <alignment vertical="center"/>
    </xf>
    <xf numFmtId="9" fontId="0" fillId="0" borderId="5" xfId="0" applyNumberFormat="1" applyFill="1" applyBorder="1">
      <alignment vertical="center"/>
    </xf>
    <xf numFmtId="177" fontId="0" fillId="0" borderId="5" xfId="0" applyNumberFormat="1" applyFill="1" applyBorder="1" applyAlignment="1">
      <alignment horizontal="right" vertical="center"/>
    </xf>
    <xf numFmtId="177" fontId="0" fillId="0" borderId="5" xfId="0" applyNumberFormat="1" applyFill="1" applyBorder="1" applyAlignment="1">
      <alignment horizontal="center" vertical="center"/>
    </xf>
    <xf numFmtId="0" fontId="0" fillId="0" borderId="7" xfId="0" applyBorder="1">
      <alignment vertical="center"/>
    </xf>
    <xf numFmtId="3" fontId="3" fillId="0" borderId="8" xfId="0" applyNumberFormat="1" applyFont="1" applyBorder="1">
      <alignment vertical="center"/>
    </xf>
    <xf numFmtId="0" fontId="0" fillId="0" borderId="8" xfId="0" applyBorder="1">
      <alignment vertical="center"/>
    </xf>
    <xf numFmtId="177" fontId="0" fillId="0" borderId="8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>
      <alignment vertical="center"/>
    </xf>
    <xf numFmtId="177" fontId="3" fillId="0" borderId="8" xfId="0" applyNumberFormat="1" applyFont="1" applyFill="1" applyBorder="1" applyAlignment="1">
      <alignment horizontal="center" vertical="center"/>
    </xf>
    <xf numFmtId="3" fontId="3" fillId="2" borderId="8" xfId="0" applyNumberFormat="1" applyFont="1" applyFill="1" applyBorder="1">
      <alignment vertical="center"/>
    </xf>
    <xf numFmtId="3" fontId="3" fillId="2" borderId="5" xfId="0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2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2" borderId="5" xfId="1" applyNumberFormat="1" applyFont="1" applyFill="1" applyBorder="1">
      <alignment vertical="center"/>
    </xf>
    <xf numFmtId="178" fontId="0" fillId="0" borderId="5" xfId="1" applyNumberFormat="1" applyFont="1" applyBorder="1">
      <alignment vertical="center"/>
    </xf>
    <xf numFmtId="176" fontId="3" fillId="2" borderId="5" xfId="1" applyNumberFormat="1" applyFont="1" applyFill="1" applyBorder="1">
      <alignment vertical="center"/>
    </xf>
    <xf numFmtId="178" fontId="3" fillId="0" borderId="5" xfId="1" applyNumberFormat="1" applyFont="1" applyBorder="1">
      <alignment vertical="center"/>
    </xf>
    <xf numFmtId="176" fontId="3" fillId="0" borderId="5" xfId="1" applyNumberFormat="1" applyFont="1" applyBorder="1">
      <alignment vertical="center"/>
    </xf>
    <xf numFmtId="176" fontId="0" fillId="0" borderId="8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176" fontId="0" fillId="0" borderId="5" xfId="1" applyNumberFormat="1" applyFont="1" applyFill="1" applyBorder="1">
      <alignment vertical="center"/>
    </xf>
    <xf numFmtId="3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3" fontId="0" fillId="3" borderId="6" xfId="0" applyNumberFormat="1" applyFill="1" applyBorder="1">
      <alignment vertical="center"/>
    </xf>
    <xf numFmtId="176" fontId="0" fillId="3" borderId="6" xfId="1" applyNumberFormat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" fillId="0" borderId="6" xfId="0" applyNumberFormat="1" applyFont="1" applyBorder="1">
      <alignment vertical="center"/>
    </xf>
    <xf numFmtId="0" fontId="3" fillId="0" borderId="6" xfId="0" applyFont="1" applyBorder="1">
      <alignment vertical="center"/>
    </xf>
    <xf numFmtId="3" fontId="3" fillId="0" borderId="9" xfId="0" applyNumberFormat="1" applyFont="1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3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9" fontId="0" fillId="0" borderId="5" xfId="0" applyNumberFormat="1" applyBorder="1" applyAlignment="1">
      <alignment vertical="center"/>
    </xf>
    <xf numFmtId="177" fontId="0" fillId="0" borderId="5" xfId="0" applyNumberFormat="1" applyBorder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11" sqref="E11"/>
    </sheetView>
  </sheetViews>
  <sheetFormatPr defaultRowHeight="16.2" x14ac:dyDescent="0.3"/>
  <cols>
    <col min="1" max="1" width="5.19921875" bestFit="1" customWidth="1"/>
    <col min="2" max="2" width="20.8984375" bestFit="1" customWidth="1"/>
    <col min="3" max="4" width="13.5" style="1" customWidth="1"/>
    <col min="5" max="5" width="13.5" customWidth="1"/>
  </cols>
  <sheetData>
    <row r="1" spans="1:5" x14ac:dyDescent="0.3">
      <c r="A1" s="67" t="s">
        <v>0</v>
      </c>
      <c r="B1" s="67"/>
      <c r="C1" s="67"/>
      <c r="D1" s="67"/>
      <c r="E1" s="67"/>
    </row>
    <row r="2" spans="1:5" s="2" customFormat="1" x14ac:dyDescent="0.3">
      <c r="A2" s="41" t="s">
        <v>1</v>
      </c>
      <c r="B2" s="6" t="s">
        <v>2</v>
      </c>
      <c r="C2" s="42" t="s">
        <v>3</v>
      </c>
      <c r="D2" s="6" t="s">
        <v>91</v>
      </c>
      <c r="E2" s="43" t="s">
        <v>4</v>
      </c>
    </row>
    <row r="3" spans="1:5" x14ac:dyDescent="0.3">
      <c r="A3" s="10" t="s">
        <v>75</v>
      </c>
      <c r="B3" s="12" t="s">
        <v>76</v>
      </c>
      <c r="C3" s="44"/>
      <c r="D3" s="44"/>
      <c r="E3" s="16"/>
    </row>
    <row r="4" spans="1:5" x14ac:dyDescent="0.3">
      <c r="A4" s="10">
        <v>1</v>
      </c>
      <c r="B4" s="12" t="s">
        <v>5</v>
      </c>
      <c r="C4" s="45">
        <v>82684</v>
      </c>
      <c r="D4" s="46">
        <v>0</v>
      </c>
      <c r="E4" s="57">
        <f>附表2!N50</f>
        <v>14749</v>
      </c>
    </row>
    <row r="5" spans="1:5" x14ac:dyDescent="0.3">
      <c r="A5" s="10">
        <v>2</v>
      </c>
      <c r="B5" s="12" t="s">
        <v>6</v>
      </c>
      <c r="C5" s="45">
        <v>289500</v>
      </c>
      <c r="D5" s="46">
        <v>0</v>
      </c>
      <c r="E5" s="57">
        <f>附表2!O42</f>
        <v>58702</v>
      </c>
    </row>
    <row r="6" spans="1:5" x14ac:dyDescent="0.3">
      <c r="A6" s="10">
        <v>3</v>
      </c>
      <c r="B6" s="12" t="s">
        <v>7</v>
      </c>
      <c r="C6" s="44">
        <v>42000</v>
      </c>
      <c r="D6" s="46">
        <v>0</v>
      </c>
      <c r="E6" s="16">
        <v>0</v>
      </c>
    </row>
    <row r="7" spans="1:5" x14ac:dyDescent="0.3">
      <c r="A7" s="10"/>
      <c r="B7" s="12" t="s">
        <v>92</v>
      </c>
      <c r="C7" s="47">
        <f>SUM(C4:C6)</f>
        <v>414184</v>
      </c>
      <c r="D7" s="48">
        <f>SUM(D4:D6)</f>
        <v>0</v>
      </c>
      <c r="E7" s="64">
        <f>SUM(E4:E6)</f>
        <v>73451</v>
      </c>
    </row>
    <row r="8" spans="1:5" x14ac:dyDescent="0.3">
      <c r="A8" s="10" t="s">
        <v>77</v>
      </c>
      <c r="B8" s="12" t="s">
        <v>78</v>
      </c>
      <c r="C8" s="44"/>
      <c r="D8" s="44"/>
      <c r="E8" s="16"/>
    </row>
    <row r="9" spans="1:5" x14ac:dyDescent="0.3">
      <c r="A9" s="10">
        <v>1</v>
      </c>
      <c r="B9" s="12" t="s">
        <v>79</v>
      </c>
      <c r="C9" s="46">
        <v>0</v>
      </c>
      <c r="D9" s="44">
        <v>28000</v>
      </c>
      <c r="E9" s="16">
        <v>0</v>
      </c>
    </row>
    <row r="10" spans="1:5" x14ac:dyDescent="0.3">
      <c r="A10" s="10"/>
      <c r="B10" s="12" t="s">
        <v>93</v>
      </c>
      <c r="C10" s="48">
        <f>SUM(C9)</f>
        <v>0</v>
      </c>
      <c r="D10" s="49">
        <f>SUM(D9)</f>
        <v>28000</v>
      </c>
      <c r="E10" s="65">
        <f>SUM(E9)</f>
        <v>0</v>
      </c>
    </row>
    <row r="11" spans="1:5" x14ac:dyDescent="0.3">
      <c r="A11" s="31"/>
      <c r="B11" s="33" t="s">
        <v>94</v>
      </c>
      <c r="C11" s="50" t="s">
        <v>95</v>
      </c>
      <c r="D11" s="50" t="s">
        <v>95</v>
      </c>
      <c r="E11" s="66">
        <f>E7-E10</f>
        <v>73451</v>
      </c>
    </row>
  </sheetData>
  <mergeCells count="1"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abSelected="1" zoomScale="75" zoomScaleNormal="75" workbookViewId="0">
      <pane xSplit="3" ySplit="3" topLeftCell="D43" activePane="bottomRight" state="frozen"/>
      <selection pane="topRight" activeCell="D1" sqref="D1"/>
      <selection pane="bottomLeft" activeCell="A4" sqref="A4"/>
      <selection pane="bottomRight" activeCell="N49" sqref="N49"/>
    </sheetView>
  </sheetViews>
  <sheetFormatPr defaultRowHeight="16.2" x14ac:dyDescent="0.3"/>
  <cols>
    <col min="1" max="1" width="3.296875" customWidth="1"/>
    <col min="2" max="2" width="16.3984375" customWidth="1"/>
    <col min="3" max="3" width="4.19921875" style="5" customWidth="1"/>
    <col min="4" max="4" width="5.5" bestFit="1" customWidth="1"/>
    <col min="5" max="5" width="7.5" bestFit="1" customWidth="1"/>
    <col min="6" max="6" width="11.69921875" bestFit="1" customWidth="1"/>
    <col min="7" max="7" width="9.09765625" customWidth="1"/>
    <col min="9" max="10" width="7.5" bestFit="1" customWidth="1"/>
    <col min="11" max="11" width="9.5" style="3" customWidth="1"/>
    <col min="12" max="12" width="11.296875" style="3" customWidth="1"/>
    <col min="13" max="13" width="9.5" style="3" customWidth="1"/>
    <col min="14" max="14" width="11.19921875" customWidth="1"/>
    <col min="15" max="15" width="13.19921875" customWidth="1"/>
  </cols>
  <sheetData>
    <row r="1" spans="1:15" x14ac:dyDescent="0.3">
      <c r="A1" s="67" t="s">
        <v>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s="2" customFormat="1" x14ac:dyDescent="0.3">
      <c r="A2" s="75" t="s">
        <v>9</v>
      </c>
      <c r="B2" s="77" t="s">
        <v>68</v>
      </c>
      <c r="C2" s="77" t="s">
        <v>10</v>
      </c>
      <c r="D2" s="73" t="s">
        <v>71</v>
      </c>
      <c r="E2" s="73"/>
      <c r="F2" s="73"/>
      <c r="G2" s="73" t="s">
        <v>96</v>
      </c>
      <c r="H2" s="73"/>
      <c r="I2" s="73"/>
      <c r="J2" s="73"/>
      <c r="K2" s="73"/>
      <c r="L2" s="79" t="s">
        <v>3</v>
      </c>
      <c r="M2" s="79"/>
      <c r="N2" s="73" t="s">
        <v>4</v>
      </c>
      <c r="O2" s="74"/>
    </row>
    <row r="3" spans="1:15" s="2" customFormat="1" x14ac:dyDescent="0.3">
      <c r="A3" s="76"/>
      <c r="B3" s="78"/>
      <c r="C3" s="78"/>
      <c r="D3" s="7" t="s">
        <v>11</v>
      </c>
      <c r="E3" s="7" t="s">
        <v>69</v>
      </c>
      <c r="F3" s="7" t="s">
        <v>70</v>
      </c>
      <c r="G3" s="7" t="s">
        <v>12</v>
      </c>
      <c r="H3" s="7" t="s">
        <v>13</v>
      </c>
      <c r="I3" s="7" t="s">
        <v>72</v>
      </c>
      <c r="J3" s="7" t="s">
        <v>14</v>
      </c>
      <c r="K3" s="8" t="s">
        <v>73</v>
      </c>
      <c r="L3" s="8" t="s">
        <v>86</v>
      </c>
      <c r="M3" s="8" t="s">
        <v>87</v>
      </c>
      <c r="N3" s="8" t="s">
        <v>86</v>
      </c>
      <c r="O3" s="9" t="s">
        <v>87</v>
      </c>
    </row>
    <row r="4" spans="1:15" x14ac:dyDescent="0.3">
      <c r="A4" s="10">
        <v>1</v>
      </c>
      <c r="B4" s="11" t="s">
        <v>15</v>
      </c>
      <c r="C4" s="35" t="s">
        <v>16</v>
      </c>
      <c r="D4" s="12">
        <v>1</v>
      </c>
      <c r="E4" s="13">
        <v>5000</v>
      </c>
      <c r="F4" s="13">
        <v>5000</v>
      </c>
      <c r="G4" s="12" t="s">
        <v>17</v>
      </c>
      <c r="H4" s="12" t="s">
        <v>17</v>
      </c>
      <c r="I4" s="13">
        <v>5000</v>
      </c>
      <c r="J4" s="14">
        <v>1</v>
      </c>
      <c r="K4" s="15">
        <v>0</v>
      </c>
      <c r="L4" s="8" t="s">
        <v>74</v>
      </c>
      <c r="M4" s="8" t="s">
        <v>74</v>
      </c>
      <c r="N4" s="51" t="s">
        <v>97</v>
      </c>
      <c r="O4" s="58" t="s">
        <v>97</v>
      </c>
    </row>
    <row r="5" spans="1:15" ht="32.4" x14ac:dyDescent="0.3">
      <c r="A5" s="10">
        <v>2</v>
      </c>
      <c r="B5" s="11" t="s">
        <v>99</v>
      </c>
      <c r="C5" s="35" t="s">
        <v>16</v>
      </c>
      <c r="D5" s="12">
        <v>1</v>
      </c>
      <c r="E5" s="13">
        <v>9000</v>
      </c>
      <c r="F5" s="13">
        <v>9000</v>
      </c>
      <c r="G5" s="12" t="s">
        <v>18</v>
      </c>
      <c r="H5" s="12" t="s">
        <v>19</v>
      </c>
      <c r="I5" s="12">
        <v>0</v>
      </c>
      <c r="J5" s="14">
        <v>0</v>
      </c>
      <c r="K5" s="15">
        <v>0</v>
      </c>
      <c r="L5" s="13">
        <f>F5-I5</f>
        <v>9000</v>
      </c>
      <c r="M5" s="8" t="s">
        <v>74</v>
      </c>
      <c r="N5" s="53">
        <v>0</v>
      </c>
      <c r="O5" s="58" t="s">
        <v>97</v>
      </c>
    </row>
    <row r="6" spans="1:15" ht="32.4" x14ac:dyDescent="0.3">
      <c r="A6" s="10">
        <v>3</v>
      </c>
      <c r="B6" s="11" t="s">
        <v>20</v>
      </c>
      <c r="C6" s="35" t="s">
        <v>16</v>
      </c>
      <c r="D6" s="12">
        <v>1</v>
      </c>
      <c r="E6" s="13">
        <v>7000</v>
      </c>
      <c r="F6" s="13">
        <v>7000</v>
      </c>
      <c r="G6" s="12" t="s">
        <v>17</v>
      </c>
      <c r="H6" s="12" t="s">
        <v>17</v>
      </c>
      <c r="I6" s="13">
        <v>7000</v>
      </c>
      <c r="J6" s="14">
        <v>1</v>
      </c>
      <c r="K6" s="15">
        <v>0</v>
      </c>
      <c r="L6" s="8" t="s">
        <v>74</v>
      </c>
      <c r="M6" s="8" t="s">
        <v>74</v>
      </c>
      <c r="N6" s="51" t="s">
        <v>97</v>
      </c>
      <c r="O6" s="58" t="s">
        <v>97</v>
      </c>
    </row>
    <row r="7" spans="1:15" x14ac:dyDescent="0.3">
      <c r="A7" s="10">
        <v>4</v>
      </c>
      <c r="B7" s="11" t="s">
        <v>21</v>
      </c>
      <c r="C7" s="35" t="s">
        <v>22</v>
      </c>
      <c r="D7" s="12">
        <v>3</v>
      </c>
      <c r="E7" s="13">
        <v>4500</v>
      </c>
      <c r="F7" s="13">
        <v>13500</v>
      </c>
      <c r="G7" s="12" t="s">
        <v>23</v>
      </c>
      <c r="H7" s="12" t="s">
        <v>19</v>
      </c>
      <c r="I7" s="13">
        <v>10000</v>
      </c>
      <c r="J7" s="14">
        <v>0.8</v>
      </c>
      <c r="K7" s="15">
        <v>0</v>
      </c>
      <c r="L7" s="13">
        <f t="shared" ref="L7:L8" si="0">F7-I7</f>
        <v>3500</v>
      </c>
      <c r="M7" s="8" t="s">
        <v>74</v>
      </c>
      <c r="N7" s="53">
        <v>0</v>
      </c>
      <c r="O7" s="58" t="s">
        <v>97</v>
      </c>
    </row>
    <row r="8" spans="1:15" x14ac:dyDescent="0.3">
      <c r="A8" s="10">
        <v>5</v>
      </c>
      <c r="B8" s="11" t="s">
        <v>24</v>
      </c>
      <c r="C8" s="35" t="s">
        <v>25</v>
      </c>
      <c r="D8" s="12">
        <v>6</v>
      </c>
      <c r="E8" s="13">
        <v>1800</v>
      </c>
      <c r="F8" s="13">
        <v>10800</v>
      </c>
      <c r="G8" s="12" t="s">
        <v>23</v>
      </c>
      <c r="H8" s="12" t="s">
        <v>19</v>
      </c>
      <c r="I8" s="13">
        <v>7500</v>
      </c>
      <c r="J8" s="14">
        <v>0.8</v>
      </c>
      <c r="K8" s="15">
        <v>0</v>
      </c>
      <c r="L8" s="13">
        <f t="shared" si="0"/>
        <v>3300</v>
      </c>
      <c r="M8" s="8" t="s">
        <v>74</v>
      </c>
      <c r="N8" s="53">
        <v>0</v>
      </c>
      <c r="O8" s="58" t="s">
        <v>97</v>
      </c>
    </row>
    <row r="9" spans="1:15" x14ac:dyDescent="0.3">
      <c r="A9" s="10">
        <v>6</v>
      </c>
      <c r="B9" s="11" t="s">
        <v>26</v>
      </c>
      <c r="C9" s="35" t="s">
        <v>27</v>
      </c>
      <c r="D9" s="12">
        <v>15</v>
      </c>
      <c r="E9" s="13">
        <v>3200</v>
      </c>
      <c r="F9" s="13">
        <v>48000</v>
      </c>
      <c r="G9" s="12" t="s">
        <v>17</v>
      </c>
      <c r="H9" s="12" t="s">
        <v>17</v>
      </c>
      <c r="I9" s="13">
        <v>48000</v>
      </c>
      <c r="J9" s="14">
        <v>1</v>
      </c>
      <c r="K9" s="15">
        <v>0</v>
      </c>
      <c r="L9" s="8" t="s">
        <v>74</v>
      </c>
      <c r="M9" s="8" t="s">
        <v>74</v>
      </c>
      <c r="N9" s="51" t="s">
        <v>97</v>
      </c>
      <c r="O9" s="58" t="s">
        <v>97</v>
      </c>
    </row>
    <row r="10" spans="1:15" s="4" customFormat="1" ht="32.4" x14ac:dyDescent="0.3">
      <c r="A10" s="17">
        <v>7</v>
      </c>
      <c r="B10" s="18" t="s">
        <v>28</v>
      </c>
      <c r="C10" s="36" t="s">
        <v>27</v>
      </c>
      <c r="D10" s="19">
        <v>30</v>
      </c>
      <c r="E10" s="20">
        <v>2000</v>
      </c>
      <c r="F10" s="20">
        <v>60000</v>
      </c>
      <c r="G10" s="19" t="s">
        <v>29</v>
      </c>
      <c r="H10" s="19" t="s">
        <v>30</v>
      </c>
      <c r="I10" s="20">
        <v>45000</v>
      </c>
      <c r="J10" s="21">
        <v>0.8</v>
      </c>
      <c r="K10" s="20">
        <v>20000</v>
      </c>
      <c r="L10" s="22" t="s">
        <v>74</v>
      </c>
      <c r="M10" s="20">
        <f>K10</f>
        <v>20000</v>
      </c>
      <c r="N10" s="52" t="s">
        <v>97</v>
      </c>
      <c r="O10" s="59">
        <v>0</v>
      </c>
    </row>
    <row r="11" spans="1:15" ht="32.4" x14ac:dyDescent="0.3">
      <c r="A11" s="10">
        <v>8</v>
      </c>
      <c r="B11" s="11" t="s">
        <v>31</v>
      </c>
      <c r="C11" s="35" t="s">
        <v>32</v>
      </c>
      <c r="D11" s="12">
        <v>2</v>
      </c>
      <c r="E11" s="13">
        <v>4200</v>
      </c>
      <c r="F11" s="13">
        <v>8400</v>
      </c>
      <c r="G11" s="12" t="s">
        <v>17</v>
      </c>
      <c r="H11" s="12" t="s">
        <v>17</v>
      </c>
      <c r="I11" s="13">
        <v>8400</v>
      </c>
      <c r="J11" s="14">
        <v>1</v>
      </c>
      <c r="K11" s="15">
        <v>0</v>
      </c>
      <c r="L11" s="8" t="s">
        <v>74</v>
      </c>
      <c r="M11" s="8" t="s">
        <v>74</v>
      </c>
      <c r="N11" s="51" t="s">
        <v>97</v>
      </c>
      <c r="O11" s="58" t="s">
        <v>97</v>
      </c>
    </row>
    <row r="12" spans="1:15" s="4" customFormat="1" ht="32.4" x14ac:dyDescent="0.3">
      <c r="A12" s="17">
        <v>9</v>
      </c>
      <c r="B12" s="18" t="s">
        <v>33</v>
      </c>
      <c r="C12" s="36" t="s">
        <v>32</v>
      </c>
      <c r="D12" s="19">
        <v>2</v>
      </c>
      <c r="E12" s="20">
        <v>13000</v>
      </c>
      <c r="F12" s="20">
        <v>26000</v>
      </c>
      <c r="G12" s="19" t="s">
        <v>29</v>
      </c>
      <c r="H12" s="19" t="s">
        <v>30</v>
      </c>
      <c r="I12" s="20">
        <v>18000</v>
      </c>
      <c r="J12" s="21">
        <v>0.7</v>
      </c>
      <c r="K12" s="20">
        <v>12000</v>
      </c>
      <c r="L12" s="22" t="s">
        <v>74</v>
      </c>
      <c r="M12" s="20">
        <f>K12</f>
        <v>12000</v>
      </c>
      <c r="N12" s="52" t="s">
        <v>97</v>
      </c>
      <c r="O12" s="37">
        <v>0</v>
      </c>
    </row>
    <row r="13" spans="1:15" ht="32.4" x14ac:dyDescent="0.3">
      <c r="A13" s="10">
        <v>10</v>
      </c>
      <c r="B13" s="11" t="s">
        <v>34</v>
      </c>
      <c r="C13" s="35" t="s">
        <v>32</v>
      </c>
      <c r="D13" s="12">
        <v>2</v>
      </c>
      <c r="E13" s="13">
        <v>28000</v>
      </c>
      <c r="F13" s="13">
        <v>56000</v>
      </c>
      <c r="G13" s="12" t="s">
        <v>17</v>
      </c>
      <c r="H13" s="12" t="s">
        <v>30</v>
      </c>
      <c r="I13" s="13">
        <v>56000</v>
      </c>
      <c r="J13" s="14">
        <v>0.9</v>
      </c>
      <c r="K13" s="15">
        <v>0</v>
      </c>
      <c r="L13" s="8" t="s">
        <v>74</v>
      </c>
      <c r="M13" s="8" t="s">
        <v>74</v>
      </c>
      <c r="N13" s="51" t="s">
        <v>97</v>
      </c>
      <c r="O13" s="58" t="s">
        <v>97</v>
      </c>
    </row>
    <row r="14" spans="1:15" ht="32.4" x14ac:dyDescent="0.3">
      <c r="A14" s="10">
        <v>11</v>
      </c>
      <c r="B14" s="11" t="s">
        <v>35</v>
      </c>
      <c r="C14" s="35" t="s">
        <v>32</v>
      </c>
      <c r="D14" s="12">
        <v>2</v>
      </c>
      <c r="E14" s="13">
        <v>5200</v>
      </c>
      <c r="F14" s="13">
        <v>10400</v>
      </c>
      <c r="G14" s="12" t="s">
        <v>17</v>
      </c>
      <c r="H14" s="12" t="s">
        <v>17</v>
      </c>
      <c r="I14" s="13">
        <v>10400</v>
      </c>
      <c r="J14" s="14">
        <v>1</v>
      </c>
      <c r="K14" s="15">
        <v>0</v>
      </c>
      <c r="L14" s="8" t="s">
        <v>74</v>
      </c>
      <c r="M14" s="8" t="s">
        <v>74</v>
      </c>
      <c r="N14" s="51" t="s">
        <v>97</v>
      </c>
      <c r="O14" s="58" t="s">
        <v>97</v>
      </c>
    </row>
    <row r="15" spans="1:15" ht="32.4" x14ac:dyDescent="0.3">
      <c r="A15" s="10">
        <v>12</v>
      </c>
      <c r="B15" s="11" t="s">
        <v>36</v>
      </c>
      <c r="C15" s="35" t="s">
        <v>37</v>
      </c>
      <c r="D15" s="12">
        <v>2</v>
      </c>
      <c r="E15" s="13">
        <v>3500</v>
      </c>
      <c r="F15" s="13">
        <v>7000</v>
      </c>
      <c r="G15" s="12" t="s">
        <v>17</v>
      </c>
      <c r="H15" s="12" t="s">
        <v>30</v>
      </c>
      <c r="I15" s="13">
        <v>7000</v>
      </c>
      <c r="J15" s="14">
        <v>0.9</v>
      </c>
      <c r="K15" s="15">
        <v>0</v>
      </c>
      <c r="L15" s="8" t="s">
        <v>74</v>
      </c>
      <c r="M15" s="8" t="s">
        <v>74</v>
      </c>
      <c r="N15" s="51" t="s">
        <v>97</v>
      </c>
      <c r="O15" s="58" t="s">
        <v>97</v>
      </c>
    </row>
    <row r="16" spans="1:15" ht="32.4" x14ac:dyDescent="0.3">
      <c r="A16" s="10">
        <v>13</v>
      </c>
      <c r="B16" s="11" t="s">
        <v>38</v>
      </c>
      <c r="C16" s="35" t="s">
        <v>27</v>
      </c>
      <c r="D16" s="12">
        <v>11</v>
      </c>
      <c r="E16" s="13">
        <v>2000</v>
      </c>
      <c r="F16" s="13">
        <v>22000</v>
      </c>
      <c r="G16" s="12" t="s">
        <v>17</v>
      </c>
      <c r="H16" s="12" t="s">
        <v>30</v>
      </c>
      <c r="I16" s="13">
        <v>22000</v>
      </c>
      <c r="J16" s="14">
        <v>0.8</v>
      </c>
      <c r="K16" s="15">
        <v>0</v>
      </c>
      <c r="L16" s="8" t="s">
        <v>74</v>
      </c>
      <c r="M16" s="8" t="s">
        <v>74</v>
      </c>
      <c r="N16" s="51" t="s">
        <v>97</v>
      </c>
      <c r="O16" s="58" t="s">
        <v>97</v>
      </c>
    </row>
    <row r="17" spans="1:15" s="4" customFormat="1" ht="32.4" x14ac:dyDescent="0.3">
      <c r="A17" s="17">
        <v>14</v>
      </c>
      <c r="B17" s="18" t="s">
        <v>90</v>
      </c>
      <c r="C17" s="36" t="s">
        <v>27</v>
      </c>
      <c r="D17" s="19">
        <v>23</v>
      </c>
      <c r="E17" s="20">
        <v>42000</v>
      </c>
      <c r="F17" s="20">
        <v>96600</v>
      </c>
      <c r="G17" s="19" t="s">
        <v>29</v>
      </c>
      <c r="H17" s="19" t="s">
        <v>30</v>
      </c>
      <c r="I17" s="20">
        <v>0</v>
      </c>
      <c r="J17" s="21">
        <v>0</v>
      </c>
      <c r="K17" s="20">
        <v>180000</v>
      </c>
      <c r="L17" s="22" t="s">
        <v>74</v>
      </c>
      <c r="M17" s="20">
        <f>K17</f>
        <v>180000</v>
      </c>
      <c r="N17" s="52" t="s">
        <v>97</v>
      </c>
      <c r="O17" s="60">
        <v>3202</v>
      </c>
    </row>
    <row r="18" spans="1:15" ht="48.6" x14ac:dyDescent="0.3">
      <c r="A18" s="10">
        <v>15</v>
      </c>
      <c r="B18" s="11" t="s">
        <v>39</v>
      </c>
      <c r="C18" s="35" t="s">
        <v>27</v>
      </c>
      <c r="D18" s="12">
        <v>23</v>
      </c>
      <c r="E18" s="13">
        <v>2800</v>
      </c>
      <c r="F18" s="13">
        <v>64400</v>
      </c>
      <c r="G18" s="12" t="s">
        <v>17</v>
      </c>
      <c r="H18" s="12" t="s">
        <v>17</v>
      </c>
      <c r="I18" s="13">
        <v>64400</v>
      </c>
      <c r="J18" s="14">
        <v>1</v>
      </c>
      <c r="K18" s="15">
        <v>0</v>
      </c>
      <c r="L18" s="8" t="s">
        <v>74</v>
      </c>
      <c r="M18" s="8" t="s">
        <v>74</v>
      </c>
      <c r="N18" s="51" t="s">
        <v>97</v>
      </c>
      <c r="O18" s="58" t="s">
        <v>97</v>
      </c>
    </row>
    <row r="19" spans="1:15" s="4" customFormat="1" ht="32.4" x14ac:dyDescent="0.3">
      <c r="A19" s="17">
        <v>16</v>
      </c>
      <c r="B19" s="18" t="s">
        <v>40</v>
      </c>
      <c r="C19" s="36" t="s">
        <v>41</v>
      </c>
      <c r="D19" s="19">
        <v>4</v>
      </c>
      <c r="E19" s="20">
        <v>10920</v>
      </c>
      <c r="F19" s="20">
        <v>43680</v>
      </c>
      <c r="G19" s="19" t="s">
        <v>29</v>
      </c>
      <c r="H19" s="19" t="s">
        <v>30</v>
      </c>
      <c r="I19" s="20">
        <v>30600</v>
      </c>
      <c r="J19" s="21">
        <v>0.7</v>
      </c>
      <c r="K19" s="20">
        <v>13000</v>
      </c>
      <c r="L19" s="22" t="s">
        <v>74</v>
      </c>
      <c r="M19" s="20">
        <f>K19</f>
        <v>13000</v>
      </c>
      <c r="N19" s="52" t="s">
        <v>97</v>
      </c>
      <c r="O19" s="59">
        <f>M19</f>
        <v>13000</v>
      </c>
    </row>
    <row r="20" spans="1:15" s="4" customFormat="1" ht="32.4" x14ac:dyDescent="0.3">
      <c r="A20" s="17">
        <v>17</v>
      </c>
      <c r="B20" s="18" t="s">
        <v>42</v>
      </c>
      <c r="C20" s="36" t="s">
        <v>16</v>
      </c>
      <c r="D20" s="19">
        <v>1</v>
      </c>
      <c r="E20" s="20">
        <v>33775</v>
      </c>
      <c r="F20" s="20">
        <v>33775</v>
      </c>
      <c r="G20" s="19" t="s">
        <v>29</v>
      </c>
      <c r="H20" s="19" t="s">
        <v>30</v>
      </c>
      <c r="I20" s="20">
        <v>23700</v>
      </c>
      <c r="J20" s="21">
        <v>0.7</v>
      </c>
      <c r="K20" s="20">
        <v>10000</v>
      </c>
      <c r="L20" s="22" t="s">
        <v>74</v>
      </c>
      <c r="M20" s="20">
        <f>K20</f>
        <v>10000</v>
      </c>
      <c r="N20" s="52" t="s">
        <v>97</v>
      </c>
      <c r="O20" s="37">
        <v>0</v>
      </c>
    </row>
    <row r="21" spans="1:15" ht="32.4" x14ac:dyDescent="0.3">
      <c r="A21" s="10">
        <v>18</v>
      </c>
      <c r="B21" s="11" t="s">
        <v>43</v>
      </c>
      <c r="C21" s="35" t="s">
        <v>16</v>
      </c>
      <c r="D21" s="12">
        <v>1</v>
      </c>
      <c r="E21" s="13">
        <v>67550</v>
      </c>
      <c r="F21" s="13">
        <v>67550</v>
      </c>
      <c r="G21" s="12" t="s">
        <v>17</v>
      </c>
      <c r="H21" s="12" t="s">
        <v>30</v>
      </c>
      <c r="I21" s="13">
        <v>67550</v>
      </c>
      <c r="J21" s="14">
        <v>0.9</v>
      </c>
      <c r="K21" s="15">
        <v>0</v>
      </c>
      <c r="L21" s="8" t="s">
        <v>74</v>
      </c>
      <c r="M21" s="8" t="s">
        <v>74</v>
      </c>
      <c r="N21" s="51" t="s">
        <v>97</v>
      </c>
      <c r="O21" s="58" t="s">
        <v>97</v>
      </c>
    </row>
    <row r="22" spans="1:15" ht="32.4" x14ac:dyDescent="0.3">
      <c r="A22" s="10">
        <v>19</v>
      </c>
      <c r="B22" s="11" t="s">
        <v>44</v>
      </c>
      <c r="C22" s="35" t="s">
        <v>16</v>
      </c>
      <c r="D22" s="12">
        <v>1</v>
      </c>
      <c r="E22" s="13">
        <v>36000</v>
      </c>
      <c r="F22" s="13">
        <v>36000</v>
      </c>
      <c r="G22" s="12" t="s">
        <v>17</v>
      </c>
      <c r="H22" s="12" t="s">
        <v>30</v>
      </c>
      <c r="I22" s="13">
        <v>36000</v>
      </c>
      <c r="J22" s="14">
        <v>0.9</v>
      </c>
      <c r="K22" s="15">
        <v>0</v>
      </c>
      <c r="L22" s="8" t="s">
        <v>74</v>
      </c>
      <c r="M22" s="8" t="s">
        <v>74</v>
      </c>
      <c r="N22" s="51" t="s">
        <v>97</v>
      </c>
      <c r="O22" s="58" t="s">
        <v>97</v>
      </c>
    </row>
    <row r="23" spans="1:15" s="4" customFormat="1" ht="32.4" x14ac:dyDescent="0.3">
      <c r="A23" s="17">
        <v>20</v>
      </c>
      <c r="B23" s="18" t="s">
        <v>45</v>
      </c>
      <c r="C23" s="36" t="s">
        <v>16</v>
      </c>
      <c r="D23" s="19">
        <v>1</v>
      </c>
      <c r="E23" s="20">
        <v>32000</v>
      </c>
      <c r="F23" s="20">
        <v>32000</v>
      </c>
      <c r="G23" s="19" t="s">
        <v>29</v>
      </c>
      <c r="H23" s="19" t="s">
        <v>30</v>
      </c>
      <c r="I23" s="20">
        <v>26000</v>
      </c>
      <c r="J23" s="21">
        <v>0.8</v>
      </c>
      <c r="K23" s="20">
        <v>12000</v>
      </c>
      <c r="L23" s="22" t="s">
        <v>74</v>
      </c>
      <c r="M23" s="20">
        <f>K23</f>
        <v>12000</v>
      </c>
      <c r="N23" s="52" t="s">
        <v>97</v>
      </c>
      <c r="O23" s="59">
        <f>M23</f>
        <v>12000</v>
      </c>
    </row>
    <row r="24" spans="1:15" ht="48.6" x14ac:dyDescent="0.3">
      <c r="A24" s="10">
        <v>21</v>
      </c>
      <c r="B24" s="11" t="s">
        <v>46</v>
      </c>
      <c r="C24" s="35" t="s">
        <v>16</v>
      </c>
      <c r="D24" s="12">
        <v>1</v>
      </c>
      <c r="E24" s="13">
        <v>28000</v>
      </c>
      <c r="F24" s="13">
        <v>28000</v>
      </c>
      <c r="G24" s="12" t="s">
        <v>17</v>
      </c>
      <c r="H24" s="12" t="s">
        <v>30</v>
      </c>
      <c r="I24" s="13">
        <v>28000</v>
      </c>
      <c r="J24" s="14">
        <v>0.9</v>
      </c>
      <c r="K24" s="15">
        <v>0</v>
      </c>
      <c r="L24" s="8" t="s">
        <v>74</v>
      </c>
      <c r="M24" s="8" t="s">
        <v>74</v>
      </c>
      <c r="N24" s="51" t="s">
        <v>97</v>
      </c>
      <c r="O24" s="58" t="s">
        <v>97</v>
      </c>
    </row>
    <row r="25" spans="1:15" ht="48.6" x14ac:dyDescent="0.3">
      <c r="A25" s="10">
        <v>22</v>
      </c>
      <c r="B25" s="11" t="s">
        <v>47</v>
      </c>
      <c r="C25" s="35" t="s">
        <v>16</v>
      </c>
      <c r="D25" s="12">
        <v>1</v>
      </c>
      <c r="E25" s="13">
        <v>32000</v>
      </c>
      <c r="F25" s="13">
        <v>32000</v>
      </c>
      <c r="G25" s="12" t="s">
        <v>17</v>
      </c>
      <c r="H25" s="12" t="s">
        <v>30</v>
      </c>
      <c r="I25" s="13">
        <v>32000</v>
      </c>
      <c r="J25" s="14">
        <v>0.9</v>
      </c>
      <c r="K25" s="15">
        <v>0</v>
      </c>
      <c r="L25" s="8" t="s">
        <v>74</v>
      </c>
      <c r="M25" s="8" t="s">
        <v>74</v>
      </c>
      <c r="N25" s="51" t="s">
        <v>97</v>
      </c>
      <c r="O25" s="58" t="s">
        <v>97</v>
      </c>
    </row>
    <row r="26" spans="1:15" ht="32.4" x14ac:dyDescent="0.3">
      <c r="A26" s="10">
        <v>23</v>
      </c>
      <c r="B26" s="11" t="s">
        <v>48</v>
      </c>
      <c r="C26" s="35" t="s">
        <v>16</v>
      </c>
      <c r="D26" s="12">
        <v>1</v>
      </c>
      <c r="E26" s="13">
        <v>8000</v>
      </c>
      <c r="F26" s="13">
        <v>8000</v>
      </c>
      <c r="G26" s="12" t="s">
        <v>17</v>
      </c>
      <c r="H26" s="12" t="s">
        <v>30</v>
      </c>
      <c r="I26" s="13">
        <v>8000</v>
      </c>
      <c r="J26" s="14">
        <v>0.9</v>
      </c>
      <c r="K26" s="15">
        <v>0</v>
      </c>
      <c r="L26" s="8" t="s">
        <v>74</v>
      </c>
      <c r="M26" s="8" t="s">
        <v>74</v>
      </c>
      <c r="N26" s="51" t="s">
        <v>97</v>
      </c>
      <c r="O26" s="58" t="s">
        <v>97</v>
      </c>
    </row>
    <row r="27" spans="1:15" ht="32.4" x14ac:dyDescent="0.3">
      <c r="A27" s="10">
        <v>24</v>
      </c>
      <c r="B27" s="11" t="s">
        <v>49</v>
      </c>
      <c r="C27" s="35" t="s">
        <v>16</v>
      </c>
      <c r="D27" s="12">
        <v>1</v>
      </c>
      <c r="E27" s="13">
        <v>18000</v>
      </c>
      <c r="F27" s="13">
        <v>18000</v>
      </c>
      <c r="G27" s="12" t="s">
        <v>17</v>
      </c>
      <c r="H27" s="12" t="s">
        <v>30</v>
      </c>
      <c r="I27" s="13">
        <v>18000</v>
      </c>
      <c r="J27" s="14">
        <v>0.9</v>
      </c>
      <c r="K27" s="15">
        <v>0</v>
      </c>
      <c r="L27" s="8" t="s">
        <v>74</v>
      </c>
      <c r="M27" s="8" t="s">
        <v>74</v>
      </c>
      <c r="N27" s="51" t="s">
        <v>97</v>
      </c>
      <c r="O27" s="58" t="s">
        <v>97</v>
      </c>
    </row>
    <row r="28" spans="1:15" x14ac:dyDescent="0.3">
      <c r="A28" s="10">
        <v>25</v>
      </c>
      <c r="B28" s="11" t="s">
        <v>98</v>
      </c>
      <c r="C28" s="35" t="s">
        <v>16</v>
      </c>
      <c r="D28" s="12">
        <v>1</v>
      </c>
      <c r="E28" s="13">
        <v>15500</v>
      </c>
      <c r="F28" s="13">
        <v>15500</v>
      </c>
      <c r="G28" s="12" t="s">
        <v>18</v>
      </c>
      <c r="H28" s="12" t="s">
        <v>50</v>
      </c>
      <c r="I28" s="13">
        <v>0</v>
      </c>
      <c r="J28" s="14">
        <v>0</v>
      </c>
      <c r="K28" s="15">
        <v>0</v>
      </c>
      <c r="L28" s="13">
        <f t="shared" ref="L28" si="1">F28-I28</f>
        <v>15500</v>
      </c>
      <c r="M28" s="8" t="s">
        <v>74</v>
      </c>
      <c r="N28" s="13">
        <f>L28</f>
        <v>15500</v>
      </c>
      <c r="O28" s="58" t="s">
        <v>97</v>
      </c>
    </row>
    <row r="29" spans="1:15" s="4" customFormat="1" x14ac:dyDescent="0.3">
      <c r="A29" s="17">
        <v>26</v>
      </c>
      <c r="B29" s="18" t="s">
        <v>51</v>
      </c>
      <c r="C29" s="36" t="s">
        <v>16</v>
      </c>
      <c r="D29" s="19">
        <v>1</v>
      </c>
      <c r="E29" s="20">
        <v>28000</v>
      </c>
      <c r="F29" s="20">
        <v>28000</v>
      </c>
      <c r="G29" s="19" t="s">
        <v>29</v>
      </c>
      <c r="H29" s="19" t="s">
        <v>50</v>
      </c>
      <c r="I29" s="20">
        <v>16000</v>
      </c>
      <c r="J29" s="21">
        <v>0.6</v>
      </c>
      <c r="K29" s="20">
        <v>12000</v>
      </c>
      <c r="L29" s="22" t="s">
        <v>74</v>
      </c>
      <c r="M29" s="20">
        <f>K29</f>
        <v>12000</v>
      </c>
      <c r="N29" s="52" t="s">
        <v>97</v>
      </c>
      <c r="O29" s="37">
        <v>0</v>
      </c>
    </row>
    <row r="30" spans="1:15" ht="32.4" x14ac:dyDescent="0.3">
      <c r="A30" s="10">
        <v>27</v>
      </c>
      <c r="B30" s="11" t="s">
        <v>52</v>
      </c>
      <c r="C30" s="35" t="s">
        <v>41</v>
      </c>
      <c r="D30" s="12">
        <v>2</v>
      </c>
      <c r="E30" s="13">
        <v>4500</v>
      </c>
      <c r="F30" s="13">
        <v>9000</v>
      </c>
      <c r="G30" s="12" t="s">
        <v>17</v>
      </c>
      <c r="H30" s="12" t="s">
        <v>17</v>
      </c>
      <c r="I30" s="13">
        <v>9000</v>
      </c>
      <c r="J30" s="14">
        <v>1</v>
      </c>
      <c r="K30" s="15">
        <v>0</v>
      </c>
      <c r="L30" s="8" t="s">
        <v>74</v>
      </c>
      <c r="M30" s="8" t="s">
        <v>74</v>
      </c>
      <c r="N30" s="51" t="s">
        <v>97</v>
      </c>
      <c r="O30" s="58" t="s">
        <v>97</v>
      </c>
    </row>
    <row r="31" spans="1:15" ht="32.4" x14ac:dyDescent="0.3">
      <c r="A31" s="10">
        <v>28</v>
      </c>
      <c r="B31" s="11" t="s">
        <v>53</v>
      </c>
      <c r="C31" s="35" t="s">
        <v>41</v>
      </c>
      <c r="D31" s="12"/>
      <c r="E31" s="13">
        <v>18000</v>
      </c>
      <c r="F31" s="13">
        <v>36000</v>
      </c>
      <c r="G31" s="12" t="s">
        <v>17</v>
      </c>
      <c r="H31" s="12" t="s">
        <v>17</v>
      </c>
      <c r="I31" s="13">
        <v>36000</v>
      </c>
      <c r="J31" s="14">
        <v>1</v>
      </c>
      <c r="K31" s="15">
        <v>0</v>
      </c>
      <c r="L31" s="8" t="s">
        <v>74</v>
      </c>
      <c r="M31" s="8" t="s">
        <v>74</v>
      </c>
      <c r="N31" s="51" t="s">
        <v>97</v>
      </c>
      <c r="O31" s="58" t="s">
        <v>97</v>
      </c>
    </row>
    <row r="32" spans="1:15" ht="32.4" x14ac:dyDescent="0.3">
      <c r="A32" s="10">
        <v>29</v>
      </c>
      <c r="B32" s="11" t="s">
        <v>54</v>
      </c>
      <c r="C32" s="35" t="s">
        <v>41</v>
      </c>
      <c r="D32" s="12"/>
      <c r="E32" s="13">
        <v>3200</v>
      </c>
      <c r="F32" s="13">
        <v>3200</v>
      </c>
      <c r="G32" s="12" t="s">
        <v>17</v>
      </c>
      <c r="H32" s="12" t="s">
        <v>17</v>
      </c>
      <c r="I32" s="13">
        <v>3200</v>
      </c>
      <c r="J32" s="14">
        <v>1</v>
      </c>
      <c r="K32" s="15">
        <v>0</v>
      </c>
      <c r="L32" s="8" t="s">
        <v>74</v>
      </c>
      <c r="M32" s="8" t="s">
        <v>74</v>
      </c>
      <c r="N32" s="51" t="s">
        <v>97</v>
      </c>
      <c r="O32" s="58" t="s">
        <v>97</v>
      </c>
    </row>
    <row r="33" spans="1:15" s="4" customFormat="1" ht="32.4" x14ac:dyDescent="0.3">
      <c r="A33" s="17">
        <v>30</v>
      </c>
      <c r="B33" s="18" t="s">
        <v>55</v>
      </c>
      <c r="C33" s="36" t="s">
        <v>16</v>
      </c>
      <c r="D33" s="19"/>
      <c r="E33" s="20">
        <v>68000</v>
      </c>
      <c r="F33" s="20">
        <v>68000</v>
      </c>
      <c r="G33" s="19" t="s">
        <v>29</v>
      </c>
      <c r="H33" s="19" t="s">
        <v>30</v>
      </c>
      <c r="I33" s="20">
        <v>45000</v>
      </c>
      <c r="J33" s="21">
        <v>0.6</v>
      </c>
      <c r="K33" s="20">
        <v>28000</v>
      </c>
      <c r="L33" s="22" t="s">
        <v>74</v>
      </c>
      <c r="M33" s="20">
        <f>K33</f>
        <v>28000</v>
      </c>
      <c r="N33" s="52" t="s">
        <v>97</v>
      </c>
      <c r="O33" s="59">
        <f>M33</f>
        <v>28000</v>
      </c>
    </row>
    <row r="34" spans="1:15" ht="32.4" x14ac:dyDescent="0.3">
      <c r="A34" s="10">
        <v>31</v>
      </c>
      <c r="B34" s="11" t="s">
        <v>56</v>
      </c>
      <c r="C34" s="35" t="s">
        <v>41</v>
      </c>
      <c r="D34" s="12">
        <v>22</v>
      </c>
      <c r="E34" s="13">
        <v>450</v>
      </c>
      <c r="F34" s="13">
        <v>9900</v>
      </c>
      <c r="G34" s="12" t="s">
        <v>17</v>
      </c>
      <c r="H34" s="12" t="s">
        <v>30</v>
      </c>
      <c r="I34" s="13">
        <v>9900</v>
      </c>
      <c r="J34" s="14">
        <v>0.9</v>
      </c>
      <c r="K34" s="15">
        <v>0</v>
      </c>
      <c r="L34" s="8" t="s">
        <v>74</v>
      </c>
      <c r="M34" s="8" t="s">
        <v>74</v>
      </c>
      <c r="N34" s="51" t="s">
        <v>97</v>
      </c>
      <c r="O34" s="58" t="s">
        <v>97</v>
      </c>
    </row>
    <row r="35" spans="1:15" s="4" customFormat="1" ht="32.4" x14ac:dyDescent="0.3">
      <c r="A35" s="17">
        <v>32</v>
      </c>
      <c r="B35" s="18" t="s">
        <v>57</v>
      </c>
      <c r="C35" s="36" t="s">
        <v>37</v>
      </c>
      <c r="D35" s="19">
        <v>2</v>
      </c>
      <c r="E35" s="20">
        <v>5500</v>
      </c>
      <c r="F35" s="20">
        <v>11000</v>
      </c>
      <c r="G35" s="19" t="s">
        <v>29</v>
      </c>
      <c r="H35" s="19" t="s">
        <v>30</v>
      </c>
      <c r="I35" s="20">
        <v>3000</v>
      </c>
      <c r="J35" s="21">
        <v>0.6</v>
      </c>
      <c r="K35" s="20">
        <v>2500</v>
      </c>
      <c r="L35" s="22" t="s">
        <v>74</v>
      </c>
      <c r="M35" s="20">
        <f>K35</f>
        <v>2500</v>
      </c>
      <c r="N35" s="52" t="s">
        <v>97</v>
      </c>
      <c r="O35" s="59">
        <f>M35</f>
        <v>2500</v>
      </c>
    </row>
    <row r="36" spans="1:15" ht="32.4" x14ac:dyDescent="0.3">
      <c r="A36" s="10">
        <v>33</v>
      </c>
      <c r="B36" s="11" t="s">
        <v>58</v>
      </c>
      <c r="C36" s="35" t="s">
        <v>16</v>
      </c>
      <c r="D36" s="12">
        <v>1</v>
      </c>
      <c r="E36" s="13">
        <v>15000</v>
      </c>
      <c r="F36" s="13">
        <v>15000</v>
      </c>
      <c r="G36" s="12" t="s">
        <v>17</v>
      </c>
      <c r="H36" s="12" t="s">
        <v>17</v>
      </c>
      <c r="I36" s="13">
        <v>15000</v>
      </c>
      <c r="J36" s="14">
        <v>1</v>
      </c>
      <c r="K36" s="15">
        <v>0</v>
      </c>
      <c r="L36" s="8" t="s">
        <v>74</v>
      </c>
      <c r="M36" s="8" t="s">
        <v>74</v>
      </c>
      <c r="N36" s="51" t="s">
        <v>97</v>
      </c>
      <c r="O36" s="58" t="s">
        <v>97</v>
      </c>
    </row>
    <row r="37" spans="1:15" ht="32.4" x14ac:dyDescent="0.3">
      <c r="A37" s="10">
        <v>34</v>
      </c>
      <c r="B37" s="11" t="s">
        <v>59</v>
      </c>
      <c r="C37" s="35" t="s">
        <v>41</v>
      </c>
      <c r="D37" s="12">
        <v>1</v>
      </c>
      <c r="E37" s="13">
        <v>48100</v>
      </c>
      <c r="F37" s="13">
        <v>48100</v>
      </c>
      <c r="G37" s="12" t="s">
        <v>17</v>
      </c>
      <c r="H37" s="12" t="s">
        <v>17</v>
      </c>
      <c r="I37" s="13">
        <v>48100</v>
      </c>
      <c r="J37" s="14">
        <v>1</v>
      </c>
      <c r="K37" s="15">
        <v>0</v>
      </c>
      <c r="L37" s="8" t="s">
        <v>74</v>
      </c>
      <c r="M37" s="8" t="s">
        <v>74</v>
      </c>
      <c r="N37" s="51" t="s">
        <v>97</v>
      </c>
      <c r="O37" s="58" t="s">
        <v>97</v>
      </c>
    </row>
    <row r="38" spans="1:15" ht="32.4" x14ac:dyDescent="0.3">
      <c r="A38" s="10">
        <v>35</v>
      </c>
      <c r="B38" s="11" t="s">
        <v>59</v>
      </c>
      <c r="C38" s="35" t="s">
        <v>41</v>
      </c>
      <c r="D38" s="12">
        <v>1</v>
      </c>
      <c r="E38" s="13">
        <v>39100</v>
      </c>
      <c r="F38" s="13">
        <v>39100</v>
      </c>
      <c r="G38" s="12" t="s">
        <v>17</v>
      </c>
      <c r="H38" s="12" t="s">
        <v>17</v>
      </c>
      <c r="I38" s="13">
        <v>39100</v>
      </c>
      <c r="J38" s="14">
        <v>1</v>
      </c>
      <c r="K38" s="15">
        <v>0</v>
      </c>
      <c r="L38" s="8" t="s">
        <v>74</v>
      </c>
      <c r="M38" s="8" t="s">
        <v>74</v>
      </c>
      <c r="N38" s="51" t="s">
        <v>97</v>
      </c>
      <c r="O38" s="58" t="s">
        <v>97</v>
      </c>
    </row>
    <row r="39" spans="1:15" ht="32.4" x14ac:dyDescent="0.3">
      <c r="A39" s="10">
        <v>36</v>
      </c>
      <c r="B39" s="11" t="s">
        <v>60</v>
      </c>
      <c r="C39" s="35" t="s">
        <v>41</v>
      </c>
      <c r="D39" s="12">
        <v>2</v>
      </c>
      <c r="E39" s="13">
        <v>5000</v>
      </c>
      <c r="F39" s="13">
        <v>10000</v>
      </c>
      <c r="G39" s="12" t="s">
        <v>61</v>
      </c>
      <c r="H39" s="12" t="s">
        <v>61</v>
      </c>
      <c r="I39" s="13">
        <v>10000</v>
      </c>
      <c r="J39" s="14">
        <v>1</v>
      </c>
      <c r="K39" s="15">
        <v>0</v>
      </c>
      <c r="L39" s="8" t="s">
        <v>74</v>
      </c>
      <c r="M39" s="8" t="s">
        <v>74</v>
      </c>
      <c r="N39" s="51" t="s">
        <v>97</v>
      </c>
      <c r="O39" s="58" t="s">
        <v>97</v>
      </c>
    </row>
    <row r="40" spans="1:15" x14ac:dyDescent="0.3">
      <c r="A40" s="10">
        <v>37</v>
      </c>
      <c r="B40" s="11" t="s">
        <v>62</v>
      </c>
      <c r="C40" s="35" t="s">
        <v>41</v>
      </c>
      <c r="D40" s="12">
        <v>2</v>
      </c>
      <c r="E40" s="13">
        <v>1500</v>
      </c>
      <c r="F40" s="13">
        <v>3000</v>
      </c>
      <c r="G40" s="12" t="s">
        <v>61</v>
      </c>
      <c r="H40" s="12" t="s">
        <v>61</v>
      </c>
      <c r="I40" s="13">
        <v>3000</v>
      </c>
      <c r="J40" s="14">
        <v>1</v>
      </c>
      <c r="K40" s="15">
        <v>0</v>
      </c>
      <c r="L40" s="8" t="s">
        <v>74</v>
      </c>
      <c r="M40" s="8" t="s">
        <v>74</v>
      </c>
      <c r="N40" s="51" t="s">
        <v>97</v>
      </c>
      <c r="O40" s="58" t="s">
        <v>97</v>
      </c>
    </row>
    <row r="41" spans="1:15" x14ac:dyDescent="0.3">
      <c r="A41" s="10">
        <v>38</v>
      </c>
      <c r="B41" s="11" t="s">
        <v>63</v>
      </c>
      <c r="C41" s="35" t="s">
        <v>16</v>
      </c>
      <c r="D41" s="12">
        <v>1</v>
      </c>
      <c r="E41" s="13">
        <v>12000</v>
      </c>
      <c r="F41" s="13">
        <v>12000</v>
      </c>
      <c r="G41" s="12" t="s">
        <v>61</v>
      </c>
      <c r="H41" s="12" t="s">
        <v>30</v>
      </c>
      <c r="I41" s="13">
        <v>12000</v>
      </c>
      <c r="J41" s="14">
        <v>0.9</v>
      </c>
      <c r="K41" s="15">
        <v>0</v>
      </c>
      <c r="L41" s="8" t="s">
        <v>74</v>
      </c>
      <c r="M41" s="8" t="s">
        <v>74</v>
      </c>
      <c r="N41" s="51" t="s">
        <v>97</v>
      </c>
      <c r="O41" s="58" t="s">
        <v>97</v>
      </c>
    </row>
    <row r="42" spans="1:15" x14ac:dyDescent="0.3">
      <c r="A42" s="10"/>
      <c r="B42" s="69" t="s">
        <v>80</v>
      </c>
      <c r="C42" s="69"/>
      <c r="D42" s="69"/>
      <c r="E42" s="69"/>
      <c r="F42" s="24">
        <f>SUM(F4:F41)</f>
        <v>1050905</v>
      </c>
      <c r="G42" s="12"/>
      <c r="H42" s="12"/>
      <c r="I42" s="13"/>
      <c r="J42" s="14"/>
      <c r="K42" s="15"/>
      <c r="L42" s="24">
        <f>SUM(L4:L41)</f>
        <v>31300</v>
      </c>
      <c r="M42" s="40">
        <f>SUM(M4:M41)</f>
        <v>289500</v>
      </c>
      <c r="N42" s="24">
        <f>SUM(N4:N41)</f>
        <v>15500</v>
      </c>
      <c r="O42" s="61">
        <f>SUM(O4:O41)</f>
        <v>58702</v>
      </c>
    </row>
    <row r="43" spans="1:15" x14ac:dyDescent="0.3">
      <c r="A43" s="10"/>
      <c r="B43" s="69" t="s">
        <v>81</v>
      </c>
      <c r="C43" s="69"/>
      <c r="D43" s="69"/>
      <c r="E43" s="69"/>
      <c r="F43" s="24">
        <f>ROUND(F42*0.951561,)</f>
        <v>1000000</v>
      </c>
      <c r="G43" s="12"/>
      <c r="H43" s="12"/>
      <c r="I43" s="13"/>
      <c r="J43" s="14"/>
      <c r="K43" s="15"/>
      <c r="L43" s="24">
        <f>ROUND(L42*0.951561,)</f>
        <v>29784</v>
      </c>
      <c r="M43" s="8" t="s">
        <v>74</v>
      </c>
      <c r="N43" s="24">
        <f>ROUND(N42*0.951561,)</f>
        <v>14749</v>
      </c>
      <c r="O43" s="58" t="s">
        <v>97</v>
      </c>
    </row>
    <row r="44" spans="1:15" ht="32.4" x14ac:dyDescent="0.3">
      <c r="A44" s="10">
        <v>39</v>
      </c>
      <c r="B44" s="11" t="s">
        <v>64</v>
      </c>
      <c r="C44" s="35" t="s">
        <v>41</v>
      </c>
      <c r="D44" s="71" t="s">
        <v>84</v>
      </c>
      <c r="E44" s="71"/>
      <c r="F44" s="71"/>
      <c r="G44" s="25" t="s">
        <v>65</v>
      </c>
      <c r="H44" s="12" t="s">
        <v>61</v>
      </c>
      <c r="I44" s="80">
        <v>30000</v>
      </c>
      <c r="J44" s="82">
        <v>1</v>
      </c>
      <c r="K44" s="83">
        <v>0</v>
      </c>
      <c r="L44" s="8" t="s">
        <v>74</v>
      </c>
      <c r="M44" s="8" t="s">
        <v>74</v>
      </c>
      <c r="N44" s="51" t="s">
        <v>97</v>
      </c>
      <c r="O44" s="58" t="s">
        <v>97</v>
      </c>
    </row>
    <row r="45" spans="1:15" ht="32.4" x14ac:dyDescent="0.3">
      <c r="A45" s="10">
        <v>40</v>
      </c>
      <c r="B45" s="11" t="s">
        <v>66</v>
      </c>
      <c r="C45" s="35" t="s">
        <v>41</v>
      </c>
      <c r="D45" s="71" t="s">
        <v>84</v>
      </c>
      <c r="E45" s="71"/>
      <c r="F45" s="71"/>
      <c r="G45" s="25" t="s">
        <v>65</v>
      </c>
      <c r="H45" s="12" t="s">
        <v>61</v>
      </c>
      <c r="I45" s="81"/>
      <c r="J45" s="82"/>
      <c r="K45" s="83"/>
      <c r="L45" s="8" t="s">
        <v>74</v>
      </c>
      <c r="M45" s="8" t="s">
        <v>74</v>
      </c>
      <c r="N45" s="51" t="s">
        <v>97</v>
      </c>
      <c r="O45" s="58" t="s">
        <v>97</v>
      </c>
    </row>
    <row r="46" spans="1:15" x14ac:dyDescent="0.3">
      <c r="A46" s="10">
        <v>41</v>
      </c>
      <c r="B46" s="11" t="s">
        <v>67</v>
      </c>
      <c r="C46" s="35" t="s">
        <v>37</v>
      </c>
      <c r="D46" s="71" t="s">
        <v>85</v>
      </c>
      <c r="E46" s="71"/>
      <c r="F46" s="71"/>
      <c r="G46" s="25" t="s">
        <v>65</v>
      </c>
      <c r="H46" s="12" t="s">
        <v>61</v>
      </c>
      <c r="I46" s="26">
        <v>9000</v>
      </c>
      <c r="J46" s="14">
        <v>1</v>
      </c>
      <c r="K46" s="15">
        <v>0</v>
      </c>
      <c r="L46" s="8" t="s">
        <v>74</v>
      </c>
      <c r="M46" s="8" t="s">
        <v>74</v>
      </c>
      <c r="N46" s="51" t="s">
        <v>97</v>
      </c>
      <c r="O46" s="58" t="s">
        <v>97</v>
      </c>
    </row>
    <row r="47" spans="1:15" s="4" customFormat="1" ht="32.4" x14ac:dyDescent="0.3">
      <c r="A47" s="27">
        <v>42</v>
      </c>
      <c r="B47" s="54" t="s">
        <v>88</v>
      </c>
      <c r="C47" s="55" t="s">
        <v>16</v>
      </c>
      <c r="D47" s="72" t="s">
        <v>85</v>
      </c>
      <c r="E47" s="72"/>
      <c r="F47" s="72"/>
      <c r="G47" s="23" t="s">
        <v>29</v>
      </c>
      <c r="H47" s="23" t="s">
        <v>29</v>
      </c>
      <c r="I47" s="26">
        <v>0</v>
      </c>
      <c r="J47" s="28">
        <v>0.5</v>
      </c>
      <c r="K47" s="26">
        <v>20000</v>
      </c>
      <c r="L47" s="26">
        <f>K47</f>
        <v>20000</v>
      </c>
      <c r="M47" s="30" t="s">
        <v>74</v>
      </c>
      <c r="N47" s="56">
        <v>0</v>
      </c>
      <c r="O47" s="62" t="s">
        <v>97</v>
      </c>
    </row>
    <row r="48" spans="1:15" s="4" customFormat="1" x14ac:dyDescent="0.3">
      <c r="A48" s="27">
        <v>43</v>
      </c>
      <c r="B48" s="54" t="s">
        <v>89</v>
      </c>
      <c r="C48" s="55" t="s">
        <v>16</v>
      </c>
      <c r="D48" s="72" t="s">
        <v>85</v>
      </c>
      <c r="E48" s="72"/>
      <c r="F48" s="72"/>
      <c r="G48" s="23" t="s">
        <v>18</v>
      </c>
      <c r="H48" s="23" t="s">
        <v>18</v>
      </c>
      <c r="I48" s="26">
        <v>0</v>
      </c>
      <c r="J48" s="28">
        <v>0</v>
      </c>
      <c r="K48" s="26">
        <v>6000</v>
      </c>
      <c r="L48" s="26">
        <v>32900</v>
      </c>
      <c r="M48" s="30" t="s">
        <v>74</v>
      </c>
      <c r="N48" s="23">
        <v>0</v>
      </c>
      <c r="O48" s="62" t="s">
        <v>97</v>
      </c>
    </row>
    <row r="49" spans="1:15" s="4" customFormat="1" x14ac:dyDescent="0.3">
      <c r="A49" s="27"/>
      <c r="B49" s="70" t="s">
        <v>82</v>
      </c>
      <c r="C49" s="70"/>
      <c r="D49" s="70"/>
      <c r="E49" s="70"/>
      <c r="F49" s="26"/>
      <c r="G49" s="23"/>
      <c r="H49" s="23"/>
      <c r="I49" s="26"/>
      <c r="J49" s="28"/>
      <c r="K49" s="29"/>
      <c r="L49" s="24">
        <f>SUM(L44:L48)</f>
        <v>52900</v>
      </c>
      <c r="M49" s="30" t="s">
        <v>74</v>
      </c>
      <c r="N49" s="24">
        <f>SUM(N44:N48)</f>
        <v>0</v>
      </c>
      <c r="O49" s="62" t="s">
        <v>97</v>
      </c>
    </row>
    <row r="50" spans="1:15" x14ac:dyDescent="0.3">
      <c r="A50" s="31"/>
      <c r="B50" s="68" t="s">
        <v>83</v>
      </c>
      <c r="C50" s="68"/>
      <c r="D50" s="68"/>
      <c r="E50" s="68"/>
      <c r="F50" s="32"/>
      <c r="G50" s="33"/>
      <c r="H50" s="33"/>
      <c r="I50" s="33"/>
      <c r="J50" s="33"/>
      <c r="K50" s="34"/>
      <c r="L50" s="39">
        <f>L43+L49</f>
        <v>82684</v>
      </c>
      <c r="M50" s="38" t="s">
        <v>74</v>
      </c>
      <c r="N50" s="39">
        <f>N43+N49</f>
        <v>14749</v>
      </c>
      <c r="O50" s="63" t="s">
        <v>97</v>
      </c>
    </row>
  </sheetData>
  <mergeCells count="20">
    <mergeCell ref="I44:I45"/>
    <mergeCell ref="J44:J45"/>
    <mergeCell ref="K44:K45"/>
    <mergeCell ref="D2:F2"/>
    <mergeCell ref="G2:K2"/>
    <mergeCell ref="N2:O2"/>
    <mergeCell ref="A1:O1"/>
    <mergeCell ref="A2:A3"/>
    <mergeCell ref="B2:B3"/>
    <mergeCell ref="C2:C3"/>
    <mergeCell ref="L2:M2"/>
    <mergeCell ref="B50:E50"/>
    <mergeCell ref="B42:E42"/>
    <mergeCell ref="B43:E43"/>
    <mergeCell ref="B49:E49"/>
    <mergeCell ref="D44:F44"/>
    <mergeCell ref="D45:F45"/>
    <mergeCell ref="D46:F46"/>
    <mergeCell ref="D47:F47"/>
    <mergeCell ref="D48:F48"/>
  </mergeCells>
  <phoneticPr fontId="2" type="noConversion"/>
  <printOptions horizontalCentered="1" gridLines="1"/>
  <pageMargins left="0.31496062992125984" right="0.31496062992125984" top="0.74803149606299213" bottom="0.74803149606299213" header="0.31496062992125984" footer="0.31496062992125984"/>
  <pageSetup paperSize="9" scale="97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附表1</vt:lpstr>
      <vt:lpstr>附表2</vt:lpstr>
      <vt:lpstr>附表2!Print_Titles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張文瑞;石珉千</dc:creator>
  <cp:lastModifiedBy>TpdUser</cp:lastModifiedBy>
  <cp:lastPrinted>2018-12-21T13:40:45Z</cp:lastPrinted>
  <dcterms:created xsi:type="dcterms:W3CDTF">2018-09-05T01:54:53Z</dcterms:created>
  <dcterms:modified xsi:type="dcterms:W3CDTF">2018-12-21T13:53:17Z</dcterms:modified>
</cp:coreProperties>
</file>