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bookViews>
    <workbookView xWindow="0" yWindow="0" windowWidth="15576" windowHeight="4764"/>
  </bookViews>
  <sheets>
    <sheet name="主附表" sheetId="1" r:id="rId1"/>
  </sheet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C12" i="1"/>
  <c r="C11"/>
  <c r="C10"/>
  <c r="C9"/>
  <c r="C8"/>
  <c r="C7"/>
  <c r="C6"/>
  <c r="C5"/>
  <c r="F4" l="1"/>
  <c r="F12" l="1"/>
  <c r="F11"/>
  <c r="G11" s="1"/>
  <c r="F10"/>
  <c r="F9"/>
  <c r="F8"/>
  <c r="G9" l="1"/>
  <c r="G8"/>
  <c r="G12"/>
  <c r="G10"/>
  <c r="B13" l="1"/>
  <c r="D13" l="1"/>
  <c r="G14" l="1"/>
  <c r="D4"/>
  <c r="D9"/>
  <c r="E9" s="1"/>
  <c r="D12"/>
  <c r="E12" s="1"/>
  <c r="D11"/>
  <c r="E11" s="1"/>
  <c r="D8"/>
  <c r="E8" s="1"/>
  <c r="D10"/>
  <c r="E10" s="1"/>
  <c r="D5"/>
  <c r="E5" s="1"/>
  <c r="D7"/>
  <c r="E7" s="1"/>
  <c r="D6"/>
  <c r="E6" s="1"/>
  <c r="F5"/>
  <c r="F6"/>
  <c r="F7"/>
  <c r="F13" l="1"/>
  <c r="G5" l="1"/>
  <c r="G6"/>
  <c r="G7"/>
  <c r="C4"/>
  <c r="E4" s="1"/>
  <c r="G4" l="1"/>
  <c r="G13" s="1"/>
  <c r="C13"/>
  <c r="E13" s="1"/>
</calcChain>
</file>

<file path=xl/sharedStrings.xml><?xml version="1.0" encoding="utf-8"?>
<sst xmlns="http://schemas.openxmlformats.org/spreadsheetml/2006/main" count="18" uniqueCount="18">
  <si>
    <t>普通債權人</t>
    <phoneticPr fontId="1" type="noConversion"/>
  </si>
  <si>
    <t>總計</t>
    <phoneticPr fontId="1" type="noConversion"/>
  </si>
  <si>
    <t>附表</t>
    <phoneticPr fontId="1" type="noConversion"/>
  </si>
  <si>
    <t>（幣別：新臺幣，單位：元）</t>
    <phoneticPr fontId="1" type="noConversion"/>
  </si>
  <si>
    <t xml:space="preserve">債務人依第133條規定所應清償之最低總額（E=C-D） </t>
    <phoneticPr fontId="1" type="noConversion"/>
  </si>
  <si>
    <t>繼續清償至第141條所定各債權人最低應受分配額之數額（F=E-B）</t>
  </si>
  <si>
    <t>第142條所定債權額20%(G=A*20%)</t>
    <phoneticPr fontId="1" type="noConversion"/>
  </si>
  <si>
    <t>普通債權人已受償比例（R）</t>
    <phoneticPr fontId="1" type="noConversion"/>
  </si>
  <si>
    <t>繼續清償至E欄所列數額，普通債權人受償比例</t>
    <phoneticPr fontId="1" type="noConversion"/>
  </si>
  <si>
    <t>分配受償額(B=A*R)</t>
    <phoneticPr fontId="1" type="noConversion"/>
  </si>
  <si>
    <t>中國信託商業銀行</t>
    <phoneticPr fontId="1" type="noConversion"/>
  </si>
  <si>
    <t>均和資產管理股份有限公司</t>
    <phoneticPr fontId="1" type="noConversion"/>
  </si>
  <si>
    <t>台北富邦商業銀行股份有限公司</t>
    <phoneticPr fontId="1" type="noConversion"/>
  </si>
  <si>
    <t>臺灣銀行</t>
    <phoneticPr fontId="1" type="noConversion"/>
  </si>
  <si>
    <t>債權額（A）計算至法院裁定開始清算程序前一日</t>
    <phoneticPr fontId="1" type="noConversion"/>
  </si>
  <si>
    <t>繼續清償至第142條所定債權額20%之數額（H=G-B）</t>
    <phoneticPr fontId="1" type="noConversion"/>
  </si>
  <si>
    <t>債務人聲請清算前2年間可處分所得數額：據債務人103年度綜合所得稅各類所得清單及104 年度稅務電子閘門財產及所得調件明細表所載，其103年度所得為48萬5,985元，104年度所得為50萬5,899元，合計99萬1,884元（計算式：485,985＋505,899＝991,884）（C）</t>
    <phoneticPr fontId="1" type="noConversion"/>
  </si>
  <si>
    <t>上列期間債務人必要生活費用，及其對於依民法或其他法律規定負有扶養義務之親屬或家屬實際上支付之必要生活費用分擔數額：（D）</t>
    <phoneticPr fontId="1" type="noConversion"/>
  </si>
</sst>
</file>

<file path=xl/styles.xml><?xml version="1.0" encoding="utf-8"?>
<styleSheet xmlns="http://schemas.openxmlformats.org/spreadsheetml/2006/main">
  <numFmts count="3">
    <numFmt numFmtId="41" formatCode="_-* #,##0_-;\-* #,##0_-;_-* &quot;-&quot;_-;_-@_-"/>
    <numFmt numFmtId="44" formatCode="_-&quot;$&quot;* #,##0.00_-;\-&quot;$&quot;* #,##0.00_-;_-&quot;$&quot;* &quot;-&quot;??_-;_-@_-"/>
    <numFmt numFmtId="176" formatCode="#,##0_);[Red]\(#,##0\)"/>
  </numFmts>
  <fonts count="13">
    <font>
      <sz val="11"/>
      <color theme="1"/>
      <name val="新細明體"/>
      <family val="2"/>
      <scheme val="minor"/>
    </font>
    <font>
      <sz val="9"/>
      <name val="新細明體"/>
      <family val="3"/>
      <charset val="136"/>
      <scheme val="minor"/>
    </font>
    <font>
      <b/>
      <sz val="12"/>
      <color theme="1"/>
      <name val="新細明體"/>
      <family val="1"/>
      <charset val="136"/>
      <scheme val="minor"/>
    </font>
    <font>
      <sz val="12"/>
      <color theme="1"/>
      <name val="新細明體"/>
      <family val="1"/>
      <charset val="136"/>
      <scheme val="minor"/>
    </font>
    <font>
      <b/>
      <sz val="16"/>
      <color theme="1"/>
      <name val="新細明體"/>
      <family val="1"/>
      <charset val="136"/>
      <scheme val="minor"/>
    </font>
    <font>
      <u/>
      <sz val="11"/>
      <color theme="10"/>
      <name val="新細明體"/>
      <family val="2"/>
      <scheme val="minor"/>
    </font>
    <font>
      <sz val="11"/>
      <name val="新細明體"/>
      <family val="2"/>
      <scheme val="minor"/>
    </font>
    <font>
      <sz val="11"/>
      <color theme="1"/>
      <name val="新細明體"/>
      <family val="2"/>
      <scheme val="minor"/>
    </font>
    <font>
      <sz val="12"/>
      <color rgb="FFFF0000"/>
      <name val="新細明體"/>
      <family val="1"/>
      <charset val="136"/>
      <scheme val="minor"/>
    </font>
    <font>
      <sz val="11"/>
      <color rgb="FFFF0000"/>
      <name val="新細明體"/>
      <family val="1"/>
      <charset val="136"/>
      <scheme val="minor"/>
    </font>
    <font>
      <sz val="12"/>
      <name val="新細明體"/>
      <family val="1"/>
      <charset val="136"/>
      <scheme val="minor"/>
    </font>
    <font>
      <sz val="11"/>
      <name val="新細明體"/>
      <family val="1"/>
      <charset val="136"/>
      <scheme val="minor"/>
    </font>
    <font>
      <sz val="10"/>
      <name val="新細明體"/>
      <family val="1"/>
      <charset val="136"/>
      <scheme val="minor"/>
    </font>
  </fonts>
  <fills count="3">
    <fill>
      <patternFill patternType="none"/>
    </fill>
    <fill>
      <patternFill patternType="gray125"/>
    </fill>
    <fill>
      <patternFill patternType="solid">
        <fgColor rgb="FFFFFF00"/>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style="double">
        <color auto="1"/>
      </bottom>
      <diagonal/>
    </border>
    <border>
      <left style="thin">
        <color auto="1"/>
      </left>
      <right style="thin">
        <color auto="1"/>
      </right>
      <top/>
      <bottom style="thin">
        <color auto="1"/>
      </bottom>
      <diagonal/>
    </border>
    <border>
      <left style="thin">
        <color auto="1"/>
      </left>
      <right style="thin">
        <color auto="1"/>
      </right>
      <top style="double">
        <color auto="1"/>
      </top>
      <bottom style="thin">
        <color auto="1"/>
      </bottom>
      <diagonal/>
    </border>
    <border>
      <left style="thin">
        <color auto="1"/>
      </left>
      <right style="thick">
        <color auto="1"/>
      </right>
      <top style="thin">
        <color auto="1"/>
      </top>
      <bottom style="double">
        <color auto="1"/>
      </bottom>
      <diagonal/>
    </border>
    <border>
      <left/>
      <right/>
      <top/>
      <bottom style="thin">
        <color auto="1"/>
      </bottom>
      <diagonal/>
    </border>
    <border>
      <left style="thin">
        <color auto="1"/>
      </left>
      <right style="thin">
        <color auto="1"/>
      </right>
      <top/>
      <bottom/>
      <diagonal/>
    </border>
    <border>
      <left style="thin">
        <color auto="1"/>
      </left>
      <right/>
      <top style="double">
        <color auto="1"/>
      </top>
      <bottom style="double">
        <color auto="1"/>
      </bottom>
      <diagonal/>
    </border>
    <border>
      <left/>
      <right style="thin">
        <color auto="1"/>
      </right>
      <top style="double">
        <color auto="1"/>
      </top>
      <bottom style="double">
        <color auto="1"/>
      </bottom>
      <diagonal/>
    </border>
    <border>
      <left style="thin">
        <color auto="1"/>
      </left>
      <right/>
      <top/>
      <bottom style="double">
        <color auto="1"/>
      </bottom>
      <diagonal/>
    </border>
    <border>
      <left/>
      <right/>
      <top/>
      <bottom style="double">
        <color auto="1"/>
      </bottom>
      <diagonal/>
    </border>
    <border>
      <left style="thin">
        <color auto="1"/>
      </left>
      <right style="thin">
        <color auto="1"/>
      </right>
      <top/>
      <bottom style="double">
        <color auto="1"/>
      </bottom>
      <diagonal/>
    </border>
    <border>
      <left/>
      <right style="thin">
        <color auto="1"/>
      </right>
      <top/>
      <bottom style="double">
        <color auto="1"/>
      </bottom>
      <diagonal/>
    </border>
    <border>
      <left style="thick">
        <color auto="1"/>
      </left>
      <right/>
      <top style="thin">
        <color auto="1"/>
      </top>
      <bottom style="thin">
        <color auto="1"/>
      </bottom>
      <diagonal/>
    </border>
    <border>
      <left style="thick">
        <color auto="1"/>
      </left>
      <right/>
      <top style="thin">
        <color auto="1"/>
      </top>
      <bottom style="thick">
        <color auto="1"/>
      </bottom>
      <diagonal/>
    </border>
    <border>
      <left style="medium">
        <color indexed="64"/>
      </left>
      <right style="medium">
        <color indexed="64"/>
      </right>
      <top style="thin">
        <color auto="1"/>
      </top>
      <bottom style="thin">
        <color auto="1"/>
      </bottom>
      <diagonal/>
    </border>
    <border>
      <left style="thin">
        <color auto="1"/>
      </left>
      <right style="thick">
        <color auto="1"/>
      </right>
      <top style="thin">
        <color indexed="64"/>
      </top>
      <bottom style="thin">
        <color auto="1"/>
      </bottom>
      <diagonal/>
    </border>
    <border>
      <left/>
      <right style="thin">
        <color auto="1"/>
      </right>
      <top style="thin">
        <color auto="1"/>
      </top>
      <bottom/>
      <diagonal/>
    </border>
    <border>
      <left style="thick">
        <color indexed="64"/>
      </left>
      <right/>
      <top/>
      <bottom/>
      <diagonal/>
    </border>
  </borders>
  <cellStyleXfs count="3">
    <xf numFmtId="0" fontId="0" fillId="0" borderId="0"/>
    <xf numFmtId="0" fontId="5" fillId="0" borderId="0" applyNumberFormat="0" applyFill="0" applyBorder="0" applyAlignment="0" applyProtection="0"/>
    <xf numFmtId="44" fontId="7" fillId="0" borderId="0" applyFont="0" applyFill="0" applyBorder="0" applyAlignment="0" applyProtection="0">
      <alignment vertical="center"/>
    </xf>
  </cellStyleXfs>
  <cellXfs count="59">
    <xf numFmtId="0" fontId="0" fillId="0" borderId="0" xfId="0"/>
    <xf numFmtId="0" fontId="0" fillId="0" borderId="0" xfId="0" applyAlignment="1"/>
    <xf numFmtId="0" fontId="3" fillId="0" borderId="0" xfId="0" applyFont="1"/>
    <xf numFmtId="0" fontId="3" fillId="0" borderId="1" xfId="0" applyFont="1" applyBorder="1"/>
    <xf numFmtId="0" fontId="3" fillId="0" borderId="1" xfId="0" applyFont="1" applyBorder="1" applyAlignment="1">
      <alignment horizontal="left"/>
    </xf>
    <xf numFmtId="0" fontId="3" fillId="0" borderId="1" xfId="0" applyFont="1" applyBorder="1" applyAlignment="1">
      <alignment horizontal="left" vertical="center"/>
    </xf>
    <xf numFmtId="176" fontId="3" fillId="2" borderId="1" xfId="0" applyNumberFormat="1" applyFont="1" applyFill="1" applyBorder="1" applyAlignment="1">
      <alignment horizontal="right" vertical="top"/>
    </xf>
    <xf numFmtId="176" fontId="3" fillId="2" borderId="1" xfId="0" applyNumberFormat="1" applyFont="1" applyFill="1" applyBorder="1"/>
    <xf numFmtId="176" fontId="0" fillId="0" borderId="0" xfId="0" applyNumberFormat="1"/>
    <xf numFmtId="44" fontId="2" fillId="0" borderId="4" xfId="2" applyFont="1" applyBorder="1" applyAlignment="1">
      <alignment horizontal="left" vertical="top" wrapText="1"/>
    </xf>
    <xf numFmtId="44" fontId="0" fillId="0" borderId="0" xfId="2" applyFont="1" applyAlignment="1"/>
    <xf numFmtId="0" fontId="0" fillId="0" borderId="0" xfId="0" applyAlignment="1"/>
    <xf numFmtId="176" fontId="3" fillId="0" borderId="1" xfId="0" applyNumberFormat="1" applyFont="1" applyFill="1" applyBorder="1" applyAlignment="1">
      <alignment horizontal="right" vertical="center"/>
    </xf>
    <xf numFmtId="0" fontId="6" fillId="0" borderId="0" xfId="0" applyFont="1"/>
    <xf numFmtId="0" fontId="0" fillId="0" borderId="0" xfId="0" applyAlignment="1"/>
    <xf numFmtId="176" fontId="3" fillId="0" borderId="2" xfId="0" applyNumberFormat="1" applyFont="1" applyFill="1" applyBorder="1" applyAlignment="1">
      <alignment horizontal="right" vertical="center"/>
    </xf>
    <xf numFmtId="176" fontId="3" fillId="0" borderId="9" xfId="0" applyNumberFormat="1" applyFont="1" applyBorder="1"/>
    <xf numFmtId="0" fontId="3" fillId="0" borderId="9" xfId="0" applyFont="1" applyBorder="1"/>
    <xf numFmtId="176" fontId="3" fillId="0" borderId="9" xfId="0" applyNumberFormat="1" applyFont="1" applyFill="1" applyBorder="1"/>
    <xf numFmtId="176" fontId="3" fillId="0" borderId="12" xfId="0" applyNumberFormat="1" applyFont="1" applyFill="1" applyBorder="1"/>
    <xf numFmtId="0" fontId="8" fillId="0" borderId="0" xfId="0" applyFont="1"/>
    <xf numFmtId="0" fontId="9" fillId="0" borderId="0" xfId="0" applyFont="1"/>
    <xf numFmtId="41" fontId="6" fillId="2" borderId="11" xfId="1" applyNumberFormat="1" applyFont="1" applyFill="1" applyBorder="1" applyAlignment="1">
      <alignment vertical="center" wrapText="1"/>
    </xf>
    <xf numFmtId="41" fontId="6" fillId="2" borderId="1" xfId="1" applyNumberFormat="1" applyFont="1" applyFill="1" applyBorder="1" applyAlignment="1">
      <alignment horizontal="center" vertical="center" wrapText="1"/>
    </xf>
    <xf numFmtId="44" fontId="10" fillId="0" borderId="1" xfId="2" applyFont="1" applyBorder="1" applyAlignment="1">
      <alignment horizontal="left" vertical="center" wrapText="1"/>
    </xf>
    <xf numFmtId="10" fontId="10" fillId="0" borderId="19" xfId="0" applyNumberFormat="1" applyFont="1" applyBorder="1"/>
    <xf numFmtId="10" fontId="10" fillId="2" borderId="14" xfId="0" applyNumberFormat="1" applyFont="1" applyFill="1" applyBorder="1"/>
    <xf numFmtId="176" fontId="2" fillId="0" borderId="21" xfId="0" applyNumberFormat="1" applyFont="1" applyFill="1" applyBorder="1" applyAlignment="1">
      <alignment horizontal="right" vertical="center"/>
    </xf>
    <xf numFmtId="176" fontId="2" fillId="0" borderId="22" xfId="0" applyNumberFormat="1" applyFont="1" applyFill="1" applyBorder="1"/>
    <xf numFmtId="176" fontId="3" fillId="0" borderId="23" xfId="0" applyNumberFormat="1" applyFont="1" applyBorder="1"/>
    <xf numFmtId="44" fontId="3" fillId="0" borderId="10" xfId="2" applyFont="1" applyBorder="1" applyAlignment="1">
      <alignment horizontal="center" vertical="center"/>
    </xf>
    <xf numFmtId="44" fontId="3" fillId="0" borderId="10" xfId="2" applyFont="1" applyBorder="1" applyAlignment="1">
      <alignment horizontal="center" vertical="center" wrapText="1"/>
    </xf>
    <xf numFmtId="176" fontId="3" fillId="0" borderId="5" xfId="0" applyNumberFormat="1" applyFont="1" applyBorder="1" applyAlignment="1">
      <alignment horizontal="right" vertical="center"/>
    </xf>
    <xf numFmtId="176" fontId="3" fillId="0" borderId="5" xfId="0" applyNumberFormat="1" applyFont="1" applyBorder="1"/>
    <xf numFmtId="44" fontId="3" fillId="0" borderId="24" xfId="2" applyFont="1" applyBorder="1" applyAlignment="1">
      <alignment horizontal="left" vertical="top" wrapText="1"/>
    </xf>
    <xf numFmtId="176" fontId="2" fillId="0" borderId="6" xfId="0" applyNumberFormat="1" applyFont="1" applyBorder="1"/>
    <xf numFmtId="176" fontId="2" fillId="0" borderId="7" xfId="0" applyNumberFormat="1" applyFont="1" applyBorder="1"/>
    <xf numFmtId="44" fontId="2" fillId="0" borderId="4" xfId="2" applyFont="1" applyBorder="1" applyAlignment="1">
      <alignment vertical="top" wrapText="1"/>
    </xf>
    <xf numFmtId="176" fontId="2" fillId="0" borderId="21" xfId="0" applyNumberFormat="1" applyFont="1" applyBorder="1" applyAlignment="1">
      <alignment horizontal="right" vertical="center"/>
    </xf>
    <xf numFmtId="0" fontId="0" fillId="0" borderId="26" xfId="0" applyBorder="1"/>
    <xf numFmtId="176" fontId="2" fillId="0" borderId="21" xfId="0" applyNumberFormat="1" applyFont="1" applyBorder="1"/>
    <xf numFmtId="0" fontId="3" fillId="0" borderId="26" xfId="0" applyFont="1" applyBorder="1"/>
    <xf numFmtId="44" fontId="3" fillId="0" borderId="5" xfId="2" applyFont="1" applyBorder="1" applyAlignment="1">
      <alignment horizontal="left" vertical="top"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8" xfId="0" applyFont="1" applyBorder="1" applyAlignment="1">
      <alignment horizontal="center" vertical="center"/>
    </xf>
    <xf numFmtId="0" fontId="4" fillId="0" borderId="25" xfId="0" applyFont="1" applyBorder="1" applyAlignment="1">
      <alignment horizontal="center" vertical="center"/>
    </xf>
    <xf numFmtId="0" fontId="0" fillId="0" borderId="11" xfId="0" applyBorder="1" applyAlignment="1">
      <alignment vertical="top" wrapText="1"/>
    </xf>
    <xf numFmtId="0" fontId="0" fillId="0" borderId="10" xfId="0" applyBorder="1" applyAlignment="1">
      <alignmen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7" xfId="0" applyBorder="1" applyAlignment="1">
      <alignment horizontal="left" vertical="top" wrapText="1"/>
    </xf>
    <xf numFmtId="0" fontId="0" fillId="0" borderId="13" xfId="0" applyBorder="1" applyAlignment="1">
      <alignment horizontal="right"/>
    </xf>
    <xf numFmtId="0" fontId="0" fillId="0" borderId="13" xfId="0" applyBorder="1" applyAlignment="1"/>
    <xf numFmtId="0" fontId="11" fillId="0" borderId="15" xfId="0" applyFont="1" applyBorder="1" applyAlignment="1"/>
    <xf numFmtId="0" fontId="11" fillId="0" borderId="16" xfId="0" applyFont="1" applyBorder="1" applyAlignment="1"/>
    <xf numFmtId="176" fontId="12" fillId="0" borderId="17" xfId="0" applyNumberFormat="1" applyFont="1" applyFill="1" applyBorder="1" applyAlignment="1"/>
    <xf numFmtId="0" fontId="12" fillId="0" borderId="18" xfId="0" applyFont="1" applyBorder="1" applyAlignment="1"/>
    <xf numFmtId="0" fontId="12" fillId="0" borderId="20" xfId="0" applyFont="1" applyBorder="1" applyAlignment="1"/>
  </cellXfs>
  <cellStyles count="3">
    <cellStyle name="一般" xfId="0" builtinId="0"/>
    <cellStyle name="貨幣" xfId="2" builtinId="4"/>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K25"/>
  <sheetViews>
    <sheetView tabSelected="1" zoomScaleNormal="100" workbookViewId="0">
      <selection activeCell="A15" sqref="A15:F15"/>
    </sheetView>
  </sheetViews>
  <sheetFormatPr defaultRowHeight="15"/>
  <cols>
    <col min="1" max="1" width="35.375" customWidth="1"/>
    <col min="2" max="2" width="13.875" customWidth="1"/>
    <col min="3" max="3" width="9.75" customWidth="1"/>
    <col min="4" max="4" width="13.125" customWidth="1"/>
    <col min="5" max="5" width="16.625" customWidth="1"/>
    <col min="6" max="6" width="12.25" customWidth="1"/>
    <col min="7" max="7" width="15" customWidth="1"/>
    <col min="8" max="8" width="8" customWidth="1"/>
  </cols>
  <sheetData>
    <row r="1" spans="1:11">
      <c r="A1" s="52" t="s">
        <v>3</v>
      </c>
      <c r="B1" s="53"/>
      <c r="C1" s="53"/>
      <c r="D1" s="53"/>
      <c r="E1" s="53"/>
      <c r="F1" s="53"/>
      <c r="G1" s="53"/>
    </row>
    <row r="2" spans="1:11" ht="24" customHeight="1" thickBot="1">
      <c r="A2" s="43" t="s">
        <v>2</v>
      </c>
      <c r="B2" s="44"/>
      <c r="C2" s="44"/>
      <c r="D2" s="44"/>
      <c r="E2" s="45"/>
      <c r="F2" s="45"/>
      <c r="G2" s="46"/>
      <c r="H2" s="2"/>
    </row>
    <row r="3" spans="1:11" s="10" customFormat="1" ht="99.6" customHeight="1" thickTop="1">
      <c r="A3" s="30" t="s">
        <v>0</v>
      </c>
      <c r="B3" s="31" t="s">
        <v>14</v>
      </c>
      <c r="C3" s="24" t="s">
        <v>9</v>
      </c>
      <c r="D3" s="34" t="s">
        <v>4</v>
      </c>
      <c r="E3" s="9" t="s">
        <v>5</v>
      </c>
      <c r="F3" s="42" t="s">
        <v>6</v>
      </c>
      <c r="G3" s="37" t="s">
        <v>15</v>
      </c>
    </row>
    <row r="4" spans="1:11" ht="16.2">
      <c r="A4" s="5" t="s">
        <v>10</v>
      </c>
      <c r="B4" s="6">
        <v>2419352</v>
      </c>
      <c r="C4" s="12">
        <f>B4*C14</f>
        <v>0</v>
      </c>
      <c r="D4" s="15">
        <f>D13*B4/B13</f>
        <v>164933.09435204271</v>
      </c>
      <c r="E4" s="27">
        <f>D4-C4</f>
        <v>164933.09435204271</v>
      </c>
      <c r="F4" s="32">
        <f>B4*20%</f>
        <v>483870.4</v>
      </c>
      <c r="G4" s="38">
        <f>F4-C4</f>
        <v>483870.4</v>
      </c>
      <c r="H4" s="39"/>
    </row>
    <row r="5" spans="1:11" ht="16.2">
      <c r="A5" s="4" t="s">
        <v>11</v>
      </c>
      <c r="B5" s="7">
        <v>90746</v>
      </c>
      <c r="C5" s="12">
        <f>B5*C14</f>
        <v>0</v>
      </c>
      <c r="D5" s="15">
        <f>D13*B5/B13</f>
        <v>6186.3749384423882</v>
      </c>
      <c r="E5" s="27">
        <f>D5-C5</f>
        <v>6186.3749384423882</v>
      </c>
      <c r="F5" s="33">
        <f t="shared" ref="F5:F12" si="0">B5*20%</f>
        <v>18149.2</v>
      </c>
      <c r="G5" s="40">
        <f t="shared" ref="G5:G12" si="1">F5-C5</f>
        <v>18149.2</v>
      </c>
      <c r="H5" s="39"/>
    </row>
    <row r="6" spans="1:11" ht="16.2">
      <c r="A6" s="3" t="s">
        <v>12</v>
      </c>
      <c r="B6" s="7">
        <v>4225416</v>
      </c>
      <c r="C6" s="12">
        <f>B6*C14</f>
        <v>0</v>
      </c>
      <c r="D6" s="15">
        <f>D13*B6/B13</f>
        <v>288056.85811929434</v>
      </c>
      <c r="E6" s="27">
        <f t="shared" ref="E6:E12" si="2">D6-C6</f>
        <v>288056.85811929434</v>
      </c>
      <c r="F6" s="33">
        <f t="shared" si="0"/>
        <v>845083.20000000007</v>
      </c>
      <c r="G6" s="40">
        <f t="shared" si="1"/>
        <v>845083.20000000007</v>
      </c>
      <c r="H6" s="41"/>
    </row>
    <row r="7" spans="1:11" ht="16.2">
      <c r="A7" s="3" t="s">
        <v>13</v>
      </c>
      <c r="B7" s="7">
        <v>538160</v>
      </c>
      <c r="C7" s="12">
        <f>B7*C14</f>
        <v>0</v>
      </c>
      <c r="D7" s="15">
        <f>D13*B7/B13</f>
        <v>36687.672590220565</v>
      </c>
      <c r="E7" s="27">
        <f t="shared" si="2"/>
        <v>36687.672590220565</v>
      </c>
      <c r="F7" s="33">
        <f t="shared" si="0"/>
        <v>107632</v>
      </c>
      <c r="G7" s="40">
        <f t="shared" si="1"/>
        <v>107632</v>
      </c>
      <c r="H7" s="41"/>
    </row>
    <row r="8" spans="1:11" ht="16.2" hidden="1">
      <c r="A8" s="3"/>
      <c r="B8" s="7">
        <v>0</v>
      </c>
      <c r="C8" s="12">
        <f>B8*C14</f>
        <v>0</v>
      </c>
      <c r="D8" s="15">
        <f>D13*B8/B13</f>
        <v>0</v>
      </c>
      <c r="E8" s="27">
        <f t="shared" si="2"/>
        <v>0</v>
      </c>
      <c r="F8" s="29">
        <f t="shared" si="0"/>
        <v>0</v>
      </c>
      <c r="G8" s="36">
        <f t="shared" si="1"/>
        <v>0</v>
      </c>
      <c r="H8" s="2"/>
    </row>
    <row r="9" spans="1:11" ht="16.2" hidden="1">
      <c r="A9" s="3"/>
      <c r="B9" s="7">
        <v>0</v>
      </c>
      <c r="C9" s="12">
        <f>B9*C14</f>
        <v>0</v>
      </c>
      <c r="D9" s="15">
        <f>D13*B9/B13</f>
        <v>0</v>
      </c>
      <c r="E9" s="27">
        <f t="shared" si="2"/>
        <v>0</v>
      </c>
      <c r="F9" s="29">
        <f t="shared" si="0"/>
        <v>0</v>
      </c>
      <c r="G9" s="36">
        <f t="shared" si="1"/>
        <v>0</v>
      </c>
      <c r="H9" s="2"/>
    </row>
    <row r="10" spans="1:11" ht="16.2" hidden="1">
      <c r="A10" s="3"/>
      <c r="B10" s="7">
        <v>0</v>
      </c>
      <c r="C10" s="12">
        <f>B10*C14</f>
        <v>0</v>
      </c>
      <c r="D10" s="15">
        <f>D13*B10/B13</f>
        <v>0</v>
      </c>
      <c r="E10" s="27">
        <f t="shared" si="2"/>
        <v>0</v>
      </c>
      <c r="F10" s="29">
        <f t="shared" si="0"/>
        <v>0</v>
      </c>
      <c r="G10" s="36">
        <f t="shared" si="1"/>
        <v>0</v>
      </c>
      <c r="H10" s="2"/>
    </row>
    <row r="11" spans="1:11" ht="16.2" hidden="1">
      <c r="A11" s="3"/>
      <c r="B11" s="7">
        <v>0</v>
      </c>
      <c r="C11" s="12">
        <f>B11*C14</f>
        <v>0</v>
      </c>
      <c r="D11" s="15">
        <f>D13*B11/B13</f>
        <v>0</v>
      </c>
      <c r="E11" s="27">
        <f t="shared" si="2"/>
        <v>0</v>
      </c>
      <c r="F11" s="29">
        <f t="shared" si="0"/>
        <v>0</v>
      </c>
      <c r="G11" s="36">
        <f t="shared" si="1"/>
        <v>0</v>
      </c>
      <c r="H11" s="2"/>
    </row>
    <row r="12" spans="1:11" ht="16.2" hidden="1">
      <c r="A12" s="3"/>
      <c r="B12" s="7">
        <v>0</v>
      </c>
      <c r="C12" s="12">
        <f>B12*C14</f>
        <v>0</v>
      </c>
      <c r="D12" s="15">
        <f>D13*B12/B13</f>
        <v>0</v>
      </c>
      <c r="E12" s="27">
        <f t="shared" si="2"/>
        <v>0</v>
      </c>
      <c r="F12" s="29">
        <f t="shared" si="0"/>
        <v>0</v>
      </c>
      <c r="G12" s="36">
        <f t="shared" si="1"/>
        <v>0</v>
      </c>
      <c r="H12" s="2"/>
    </row>
    <row r="13" spans="1:11" ht="16.8" thickBot="1">
      <c r="A13" s="17" t="s">
        <v>1</v>
      </c>
      <c r="B13" s="16">
        <f>SUM(B4:B12)</f>
        <v>7273674</v>
      </c>
      <c r="C13" s="18">
        <f>SUM(C4:C12)</f>
        <v>0</v>
      </c>
      <c r="D13" s="19">
        <f>G15-G16</f>
        <v>495864</v>
      </c>
      <c r="E13" s="28">
        <f>D13-C13</f>
        <v>495864</v>
      </c>
      <c r="F13" s="33">
        <f>SUM(F4:F12)</f>
        <v>1454734.8</v>
      </c>
      <c r="G13" s="35">
        <f>SUM(G4:G7)</f>
        <v>1454734.8</v>
      </c>
      <c r="H13" s="41"/>
      <c r="I13" s="8"/>
    </row>
    <row r="14" spans="1:11" s="21" customFormat="1" ht="17.399999999999999" thickTop="1" thickBot="1">
      <c r="A14" s="54" t="s">
        <v>7</v>
      </c>
      <c r="B14" s="55"/>
      <c r="C14" s="26">
        <v>0</v>
      </c>
      <c r="D14" s="56" t="s">
        <v>8</v>
      </c>
      <c r="E14" s="57"/>
      <c r="F14" s="58"/>
      <c r="G14" s="25">
        <f>D13/B13</f>
        <v>6.8172425654490429E-2</v>
      </c>
      <c r="H14" s="20"/>
    </row>
    <row r="15" spans="1:11" ht="50.25" customHeight="1" thickTop="1">
      <c r="A15" s="47" t="s">
        <v>16</v>
      </c>
      <c r="B15" s="47"/>
      <c r="C15" s="47"/>
      <c r="D15" s="48"/>
      <c r="E15" s="48"/>
      <c r="F15" s="47"/>
      <c r="G15" s="22">
        <v>991884</v>
      </c>
      <c r="H15" s="2"/>
      <c r="K15" s="8"/>
    </row>
    <row r="16" spans="1:11" ht="49.8" customHeight="1">
      <c r="A16" s="49" t="s">
        <v>17</v>
      </c>
      <c r="B16" s="50"/>
      <c r="C16" s="50"/>
      <c r="D16" s="50"/>
      <c r="E16" s="50"/>
      <c r="F16" s="51"/>
      <c r="G16" s="23">
        <v>496020</v>
      </c>
      <c r="H16" s="2"/>
      <c r="J16" s="8"/>
      <c r="K16" s="13"/>
    </row>
    <row r="17" spans="1:7">
      <c r="A17" s="1"/>
      <c r="B17" s="1"/>
      <c r="C17" s="1"/>
      <c r="D17" s="11"/>
      <c r="E17" s="14"/>
      <c r="F17" s="1"/>
      <c r="G17" s="1"/>
    </row>
    <row r="18" spans="1:7">
      <c r="A18" s="1"/>
      <c r="B18" s="1"/>
      <c r="C18" s="1"/>
      <c r="D18" s="11"/>
      <c r="E18" s="14"/>
      <c r="F18" s="1"/>
      <c r="G18" s="1"/>
    </row>
    <row r="19" spans="1:7">
      <c r="A19" s="1"/>
      <c r="B19" s="1"/>
      <c r="C19" s="1"/>
      <c r="D19" s="11"/>
      <c r="E19" s="14"/>
      <c r="F19" s="1"/>
      <c r="G19" s="1"/>
    </row>
    <row r="20" spans="1:7">
      <c r="A20" s="1"/>
      <c r="B20" s="1"/>
      <c r="C20" s="1"/>
      <c r="D20" s="11"/>
      <c r="E20" s="14"/>
      <c r="F20" s="1"/>
      <c r="G20" s="1"/>
    </row>
    <row r="21" spans="1:7">
      <c r="A21" s="1"/>
      <c r="B21" s="1"/>
      <c r="C21" s="1"/>
      <c r="D21" s="11"/>
      <c r="E21" s="14"/>
      <c r="F21" s="1"/>
      <c r="G21" s="1"/>
    </row>
    <row r="22" spans="1:7">
      <c r="A22" s="1"/>
      <c r="B22" s="1"/>
      <c r="C22" s="1"/>
      <c r="D22" s="11"/>
      <c r="E22" s="14"/>
      <c r="F22" s="1"/>
      <c r="G22" s="1"/>
    </row>
    <row r="23" spans="1:7">
      <c r="A23" s="1"/>
      <c r="B23" s="1"/>
      <c r="C23" s="1"/>
      <c r="D23" s="11"/>
      <c r="E23" s="14"/>
      <c r="F23" s="1"/>
      <c r="G23" s="1"/>
    </row>
    <row r="24" spans="1:7">
      <c r="A24" s="1"/>
      <c r="B24" s="1"/>
      <c r="C24" s="1"/>
      <c r="D24" s="11"/>
      <c r="E24" s="14"/>
      <c r="F24" s="1"/>
      <c r="G24" s="1"/>
    </row>
    <row r="25" spans="1:7">
      <c r="A25" s="1"/>
      <c r="B25" s="1"/>
      <c r="C25" s="1"/>
      <c r="D25" s="11"/>
      <c r="E25" s="14"/>
      <c r="F25" s="1"/>
      <c r="G25" s="1"/>
    </row>
  </sheetData>
  <mergeCells count="6">
    <mergeCell ref="A2:G2"/>
    <mergeCell ref="A15:F15"/>
    <mergeCell ref="A16:F16"/>
    <mergeCell ref="A1:G1"/>
    <mergeCell ref="A14:B14"/>
    <mergeCell ref="D14:F14"/>
  </mergeCells>
  <phoneticPr fontId="1" type="noConversion"/>
  <hyperlinks>
    <hyperlink ref="G15" location="可處分所得計算!A1" display="可處分所得計算!A1"/>
    <hyperlink ref="G16" location="必要生活費用計算!A1" display="必要生活費用計算!A1"/>
  </hyperlinks>
  <pageMargins left="0.70866141732283472" right="0.70866141732283472" top="0.74803149606299213" bottom="0.74803149606299213" header="0.31496062992125984" footer="0.31496062992125984"/>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主附表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2018-08-02T10:57:58Z</dcterms:modified>
</cp:coreProperties>
</file>