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庭股\案件\金融專庭\106上重訴28-姚駿祥\原審上傳檔案\本院修訂版\香菇案-本院判決附表1至9（1081024出）\"/>
    </mc:Choice>
  </mc:AlternateContent>
  <bookViews>
    <workbookView xWindow="0" yWindow="0" windowWidth="23040" windowHeight="8496"/>
  </bookViews>
  <sheets>
    <sheet name="工作表1" sheetId="1" r:id="rId1"/>
  </sheets>
  <definedNames>
    <definedName name="_xlnm._FilterDatabase" localSheetId="0" hidden="1">工作表1!$A$2:$S$203</definedName>
    <definedName name="_xlnm.Print_Area" localSheetId="0">工作表1!$A$1:$S$203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99" i="1" l="1"/>
  <c r="S199" i="1" s="1"/>
  <c r="P202" i="1" l="1"/>
  <c r="R201" i="1"/>
  <c r="S201" i="1" s="1"/>
  <c r="P201" i="1"/>
  <c r="R200" i="1"/>
  <c r="S200" i="1" s="1"/>
  <c r="P200" i="1"/>
  <c r="R198" i="1"/>
  <c r="S198" i="1" s="1"/>
  <c r="P198" i="1"/>
  <c r="S195" i="1"/>
  <c r="S193" i="1"/>
  <c r="S192" i="1"/>
  <c r="S190" i="1"/>
  <c r="S189" i="1"/>
  <c r="S188" i="1"/>
  <c r="S186" i="1"/>
  <c r="S185" i="1"/>
  <c r="S184" i="1"/>
  <c r="S183" i="1"/>
  <c r="S182" i="1"/>
  <c r="S181" i="1"/>
  <c r="S179" i="1"/>
  <c r="S178" i="1"/>
  <c r="S177" i="1"/>
  <c r="S176" i="1"/>
  <c r="S175" i="1"/>
  <c r="S174" i="1"/>
  <c r="S173" i="1"/>
  <c r="S172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S158" i="1"/>
  <c r="S157" i="1"/>
  <c r="S156" i="1"/>
  <c r="S155" i="1"/>
  <c r="S152" i="1"/>
  <c r="S151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S136" i="1"/>
  <c r="S135" i="1"/>
  <c r="S134" i="1"/>
  <c r="S131" i="1"/>
  <c r="S130" i="1"/>
  <c r="S129" i="1"/>
  <c r="S128" i="1"/>
  <c r="S127" i="1"/>
  <c r="S126" i="1"/>
  <c r="S125" i="1"/>
  <c r="S124" i="1"/>
  <c r="S122" i="1"/>
  <c r="S121" i="1"/>
  <c r="S119" i="1"/>
  <c r="S118" i="1"/>
  <c r="S117" i="1"/>
  <c r="S116" i="1"/>
  <c r="S114" i="1"/>
  <c r="S113" i="1"/>
  <c r="S112" i="1"/>
  <c r="S111" i="1"/>
  <c r="S110" i="1"/>
  <c r="S109" i="1"/>
  <c r="S108" i="1"/>
  <c r="S107" i="1"/>
  <c r="S105" i="1"/>
  <c r="S104" i="1"/>
  <c r="S103" i="1"/>
  <c r="S102" i="1"/>
  <c r="S101" i="1"/>
  <c r="S100" i="1"/>
  <c r="S97" i="1"/>
  <c r="S96" i="1"/>
  <c r="S95" i="1"/>
  <c r="S94" i="1"/>
  <c r="S90" i="1"/>
  <c r="S89" i="1"/>
  <c r="S88" i="1"/>
  <c r="S84" i="1"/>
  <c r="S82" i="1"/>
  <c r="S81" i="1"/>
  <c r="S80" i="1"/>
  <c r="S79" i="1"/>
  <c r="S78" i="1"/>
  <c r="S76" i="1"/>
  <c r="S75" i="1"/>
  <c r="S74" i="1"/>
  <c r="S73" i="1"/>
  <c r="S71" i="1"/>
  <c r="S70" i="1"/>
  <c r="S69" i="1"/>
  <c r="S68" i="1"/>
  <c r="S67" i="1"/>
  <c r="S66" i="1"/>
  <c r="S64" i="1"/>
  <c r="S63" i="1"/>
  <c r="S62" i="1"/>
  <c r="S60" i="1"/>
  <c r="S58" i="1"/>
  <c r="S57" i="1"/>
  <c r="S55" i="1"/>
  <c r="S54" i="1"/>
  <c r="S52" i="1"/>
  <c r="S50" i="1"/>
  <c r="S49" i="1"/>
  <c r="S48" i="1"/>
  <c r="S47" i="1"/>
  <c r="S46" i="1"/>
  <c r="S45" i="1"/>
  <c r="S44" i="1"/>
  <c r="S43" i="1"/>
  <c r="S41" i="1"/>
  <c r="S40" i="1"/>
  <c r="S39" i="1"/>
  <c r="S38" i="1"/>
  <c r="S35" i="1"/>
  <c r="S34" i="1"/>
  <c r="S33" i="1"/>
  <c r="S32" i="1"/>
  <c r="S30" i="1"/>
  <c r="S29" i="1"/>
  <c r="S27" i="1"/>
  <c r="S26" i="1"/>
  <c r="S25" i="1"/>
  <c r="S22" i="1"/>
  <c r="S21" i="1"/>
  <c r="S19" i="1"/>
  <c r="S18" i="1"/>
  <c r="S17" i="1"/>
  <c r="S16" i="1"/>
  <c r="S15" i="1"/>
  <c r="S14" i="1"/>
  <c r="S13" i="1"/>
  <c r="S11" i="1"/>
  <c r="S10" i="1"/>
  <c r="S9" i="1"/>
  <c r="S8" i="1"/>
  <c r="S5" i="1"/>
  <c r="S4" i="1"/>
  <c r="S3" i="1"/>
</calcChain>
</file>

<file path=xl/sharedStrings.xml><?xml version="1.0" encoding="utf-8"?>
<sst xmlns="http://schemas.openxmlformats.org/spreadsheetml/2006/main" count="1937" uniqueCount="862">
  <si>
    <r>
      <rPr>
        <b/>
        <sz val="12"/>
        <rFont val="新細明體"/>
        <family val="1"/>
        <charset val="136"/>
      </rPr>
      <t>編號</t>
    </r>
    <phoneticPr fontId="5" type="noConversion"/>
  </si>
  <si>
    <r>
      <rPr>
        <b/>
        <sz val="12"/>
        <rFont val="新細明體"/>
        <family val="1"/>
        <charset val="136"/>
      </rPr>
      <t>廠商名稱</t>
    </r>
  </si>
  <si>
    <r>
      <rPr>
        <b/>
        <sz val="12"/>
        <rFont val="新細明體"/>
        <family val="1"/>
        <charset val="136"/>
      </rPr>
      <t>進口日期</t>
    </r>
  </si>
  <si>
    <r>
      <rPr>
        <b/>
        <sz val="12"/>
        <rFont val="新細明體"/>
        <family val="1"/>
        <charset val="136"/>
      </rPr>
      <t>報關日期</t>
    </r>
  </si>
  <si>
    <r>
      <rPr>
        <b/>
        <sz val="12"/>
        <rFont val="新細明體"/>
        <family val="1"/>
        <charset val="136"/>
      </rPr>
      <t>報單號碼</t>
    </r>
  </si>
  <si>
    <r>
      <rPr>
        <b/>
        <sz val="12"/>
        <rFont val="新細明體"/>
        <family val="1"/>
        <charset val="136"/>
      </rPr>
      <t>貨櫃號碼</t>
    </r>
  </si>
  <si>
    <r>
      <rPr>
        <b/>
        <sz val="12"/>
        <rFont val="新細明體"/>
        <family val="1"/>
        <charset val="136"/>
      </rPr>
      <t>貨物名稱</t>
    </r>
  </si>
  <si>
    <r>
      <rPr>
        <b/>
        <sz val="12"/>
        <rFont val="新細明體"/>
        <family val="1"/>
        <charset val="136"/>
      </rPr>
      <t>產地</t>
    </r>
  </si>
  <si>
    <r>
      <rPr>
        <b/>
        <sz val="12"/>
        <rFont val="新細明體"/>
        <family val="1"/>
        <charset val="136"/>
      </rPr>
      <t>報關行</t>
    </r>
  </si>
  <si>
    <r>
      <rPr>
        <b/>
        <sz val="12"/>
        <rFont val="新細明體"/>
        <family val="1"/>
        <charset val="136"/>
      </rPr>
      <t>通關</t>
    </r>
  </si>
  <si>
    <r>
      <rPr>
        <b/>
        <sz val="12"/>
        <rFont val="新細明體"/>
        <family val="1"/>
        <charset val="136"/>
      </rPr>
      <t>淨重</t>
    </r>
    <r>
      <rPr>
        <b/>
        <sz val="12"/>
        <rFont val="Times New Roman"/>
        <family val="1"/>
      </rPr>
      <t>(KG)</t>
    </r>
    <phoneticPr fontId="5" type="noConversion"/>
  </si>
  <si>
    <r>
      <rPr>
        <b/>
        <sz val="12"/>
        <rFont val="新細明體"/>
        <family val="1"/>
        <charset val="136"/>
      </rPr>
      <t>完稅價格</t>
    </r>
    <r>
      <rPr>
        <b/>
        <sz val="12"/>
        <rFont val="Times New Roman"/>
        <family val="1"/>
      </rPr>
      <t>(TWD)</t>
    </r>
    <phoneticPr fontId="5" type="noConversion"/>
  </si>
  <si>
    <r>
      <rPr>
        <b/>
        <sz val="12"/>
        <rFont val="新細明體"/>
        <family val="1"/>
        <charset val="136"/>
      </rPr>
      <t>出口商</t>
    </r>
    <r>
      <rPr>
        <b/>
        <sz val="12"/>
        <rFont val="Times New Roman"/>
        <family val="1"/>
      </rPr>
      <t>/</t>
    </r>
    <r>
      <rPr>
        <b/>
        <sz val="12"/>
        <rFont val="新細明體"/>
        <family val="1"/>
        <charset val="136"/>
      </rPr>
      <t>起運口岸</t>
    </r>
    <r>
      <rPr>
        <b/>
        <sz val="12"/>
        <rFont val="Times New Roman"/>
        <family val="1"/>
      </rPr>
      <t>/</t>
    </r>
    <r>
      <rPr>
        <b/>
        <sz val="12"/>
        <rFont val="新細明體"/>
        <family val="1"/>
        <charset val="136"/>
      </rPr>
      <t>出口日期</t>
    </r>
    <phoneticPr fontId="5" type="noConversion"/>
  </si>
  <si>
    <r>
      <rPr>
        <b/>
        <sz val="12"/>
        <rFont val="新細明體"/>
        <family val="1"/>
        <charset val="136"/>
      </rPr>
      <t>非供述證據</t>
    </r>
    <r>
      <rPr>
        <b/>
        <sz val="12"/>
        <rFont val="Times New Roman"/>
        <family val="1"/>
      </rPr>
      <t>1
(</t>
    </r>
    <r>
      <rPr>
        <b/>
        <sz val="12"/>
        <rFont val="新細明體"/>
        <family val="1"/>
        <charset val="136"/>
      </rPr>
      <t>卷內書證及貨主扣押物</t>
    </r>
    <r>
      <rPr>
        <b/>
        <sz val="12"/>
        <rFont val="Times New Roman"/>
        <family val="1"/>
      </rPr>
      <t>)</t>
    </r>
    <phoneticPr fontId="5" type="noConversion"/>
  </si>
  <si>
    <r>
      <rPr>
        <b/>
        <sz val="12"/>
        <rFont val="新細明體"/>
        <family val="1"/>
        <charset val="136"/>
      </rPr>
      <t>非供述證據</t>
    </r>
    <r>
      <rPr>
        <b/>
        <sz val="12"/>
        <rFont val="Times New Roman"/>
        <family val="1"/>
      </rPr>
      <t>2
(</t>
    </r>
    <r>
      <rPr>
        <b/>
        <sz val="12"/>
        <rFont val="新細明體"/>
        <family val="1"/>
        <charset val="136"/>
      </rPr>
      <t>連筱嵐隨身碟檔案</t>
    </r>
    <r>
      <rPr>
        <b/>
        <sz val="12"/>
        <rFont val="Times New Roman"/>
        <family val="1"/>
      </rPr>
      <t>)</t>
    </r>
    <phoneticPr fontId="5" type="noConversion"/>
  </si>
  <si>
    <r>
      <rPr>
        <b/>
        <sz val="12"/>
        <rFont val="新細明體"/>
        <family val="1"/>
        <charset val="136"/>
      </rPr>
      <t xml:space="preserve">本案被告
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貨主部分</t>
    </r>
    <r>
      <rPr>
        <b/>
        <sz val="12"/>
        <rFont val="Times New Roman"/>
        <family val="1"/>
      </rPr>
      <t>)</t>
    </r>
    <phoneticPr fontId="5" type="noConversion"/>
  </si>
  <si>
    <r>
      <rPr>
        <sz val="12"/>
        <rFont val="新細明體"/>
        <family val="1"/>
        <charset val="136"/>
      </rPr>
      <t>富國宏公司</t>
    </r>
    <phoneticPr fontId="5" type="noConversion"/>
  </si>
  <si>
    <t>AW9901730044</t>
    <phoneticPr fontId="5" type="noConversion"/>
  </si>
  <si>
    <t>CAXU9256511</t>
  </si>
  <si>
    <r>
      <rPr>
        <sz val="12"/>
        <rFont val="新細明體"/>
        <family val="1"/>
        <charset val="136"/>
      </rPr>
      <t>黑木耳</t>
    </r>
  </si>
  <si>
    <r>
      <rPr>
        <sz val="12"/>
        <rFont val="新細明體"/>
        <family val="1"/>
        <charset val="136"/>
      </rPr>
      <t>越南</t>
    </r>
  </si>
  <si>
    <r>
      <rPr>
        <sz val="12"/>
        <rFont val="新細明體"/>
        <family val="1"/>
        <charset val="136"/>
      </rPr>
      <t>正元</t>
    </r>
  </si>
  <si>
    <t>C1</t>
  </si>
  <si>
    <r>
      <t>EXPORTING FARMING PRODUCT CO-OPERATIVE HIEPNGUYEN/</t>
    </r>
    <r>
      <rPr>
        <sz val="12"/>
        <rFont val="新細明體"/>
        <family val="1"/>
        <charset val="136"/>
      </rPr>
      <t>胡志明市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)/990119</t>
    </r>
    <phoneticPr fontId="5" type="noConversion"/>
  </si>
  <si>
    <r>
      <rPr>
        <sz val="12"/>
        <rFont val="新細明體"/>
        <family val="1"/>
        <charset val="136"/>
      </rPr>
      <t>莊益豪</t>
    </r>
    <phoneticPr fontId="5" type="noConversion"/>
  </si>
  <si>
    <r>
      <rPr>
        <sz val="12"/>
        <rFont val="新細明體"/>
        <family val="1"/>
        <charset val="136"/>
      </rPr>
      <t>富國宏公司</t>
    </r>
  </si>
  <si>
    <t>AW9901730044</t>
  </si>
  <si>
    <t>FSCU9476240</t>
  </si>
  <si>
    <t>WHLU5221031</t>
  </si>
  <si>
    <t>AW9903560076</t>
  </si>
  <si>
    <t>DFSU6091932</t>
  </si>
  <si>
    <r>
      <rPr>
        <sz val="12"/>
        <rFont val="新細明體"/>
        <family val="1"/>
        <charset val="136"/>
      </rPr>
      <t>黑木耳絲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</si>
  <si>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1-3/</t>
    </r>
    <r>
      <rPr>
        <sz val="12"/>
        <rFont val="新細明體"/>
        <family val="1"/>
        <charset val="136"/>
      </rPr>
      <t>胡志明市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)/990129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</si>
  <si>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p.68</t>
    </r>
    <r>
      <rPr>
        <sz val="12"/>
        <rFont val="新細明體"/>
        <family val="1"/>
        <charset val="136"/>
      </rPr>
      <t>）</t>
    </r>
    <phoneticPr fontId="5" type="noConversion"/>
  </si>
  <si>
    <t>WHLU5374025</t>
  </si>
  <si>
    <r>
      <rPr>
        <sz val="12"/>
        <rFont val="新細明體"/>
        <family val="1"/>
        <charset val="136"/>
      </rPr>
      <t>黑木耳</t>
    </r>
    <phoneticPr fontId="5" type="noConversion"/>
  </si>
  <si>
    <r>
      <rPr>
        <sz val="12"/>
        <rFont val="新細明體"/>
        <family val="1"/>
        <charset val="136"/>
      </rPr>
      <t>鑫兆公司</t>
    </r>
  </si>
  <si>
    <t>AW9904251018</t>
  </si>
  <si>
    <t>CRXU9836350</t>
  </si>
  <si>
    <r>
      <rPr>
        <sz val="12"/>
        <rFont val="新細明體"/>
        <family val="1"/>
        <charset val="136"/>
      </rPr>
      <t>泰國</t>
    </r>
  </si>
  <si>
    <r>
      <t>HUAXIA EMPORIUM CO,.LTD./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/990128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</si>
  <si>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p.69</t>
    </r>
    <r>
      <rPr>
        <sz val="12"/>
        <rFont val="新細明體"/>
        <family val="1"/>
        <charset val="136"/>
      </rPr>
      <t>）</t>
    </r>
    <phoneticPr fontId="5" type="noConversion"/>
  </si>
  <si>
    <t>AW9906331011</t>
  </si>
  <si>
    <t>FSCU9578956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</si>
  <si>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10500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2520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</si>
  <si>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508641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97659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</si>
  <si>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/990329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</si>
  <si>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p.70</t>
    </r>
    <r>
      <rPr>
        <sz val="12"/>
        <rFont val="新細明體"/>
        <family val="1"/>
        <charset val="136"/>
      </rPr>
      <t>）</t>
    </r>
    <phoneticPr fontId="5" type="noConversion"/>
  </si>
  <si>
    <t>TSLU4500620</t>
  </si>
  <si>
    <r>
      <rPr>
        <sz val="12"/>
        <rFont val="新細明體"/>
        <family val="1"/>
        <charset val="136"/>
      </rPr>
      <t>黑木耳、黑木耳絲</t>
    </r>
    <phoneticPr fontId="5" type="noConversion"/>
  </si>
  <si>
    <t>AW9911781011</t>
  </si>
  <si>
    <t>CRXU9962560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</si>
  <si>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504844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96930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</si>
  <si>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/990218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</si>
  <si>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p.71</t>
    </r>
    <r>
      <rPr>
        <sz val="12"/>
        <rFont val="新細明體"/>
        <family val="1"/>
        <charset val="136"/>
      </rPr>
      <t>）</t>
    </r>
    <phoneticPr fontId="5" type="noConversion"/>
  </si>
  <si>
    <t>FCIU8205619</t>
  </si>
  <si>
    <t>AW9916581008</t>
  </si>
  <si>
    <t>GESU5949078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</si>
  <si>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/990422</t>
    </r>
    <phoneticPr fontId="5" type="noConversion"/>
  </si>
  <si>
    <t>AW9919080059</t>
  </si>
  <si>
    <t>GLDU7123604</t>
  </si>
  <si>
    <r>
      <t>NAM TRUNG JSC/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/990511</t>
    </r>
    <phoneticPr fontId="5" type="noConversion"/>
  </si>
  <si>
    <t>WHLU5239909</t>
  </si>
  <si>
    <t>AW9921311013</t>
  </si>
  <si>
    <t>TGHU9128031</t>
  </si>
  <si>
    <t>C3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</si>
  <si>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7350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7560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</si>
  <si>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352062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289697</t>
    </r>
    <phoneticPr fontId="5" type="noConversion"/>
  </si>
  <si>
    <t>TSLU5500395</t>
  </si>
  <si>
    <r>
      <rPr>
        <sz val="12"/>
        <rFont val="新細明體"/>
        <family val="1"/>
        <charset val="136"/>
      </rPr>
      <t>築基公司</t>
    </r>
  </si>
  <si>
    <t>DA99FO030006</t>
  </si>
  <si>
    <t>WHLU5082152</t>
  </si>
  <si>
    <r>
      <rPr>
        <sz val="12"/>
        <rFont val="新細明體"/>
        <family val="1"/>
        <charset val="136"/>
      </rPr>
      <t>巨吉</t>
    </r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</si>
  <si>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4095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2400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</si>
  <si>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199543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93558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</si>
  <si>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/990528</t>
    </r>
    <phoneticPr fontId="5" type="noConversion"/>
  </si>
  <si>
    <r>
      <rPr>
        <sz val="12"/>
        <rFont val="新細明體"/>
        <family val="1"/>
        <charset val="136"/>
      </rPr>
      <t>黃裕程</t>
    </r>
    <phoneticPr fontId="5" type="noConversion"/>
  </si>
  <si>
    <t>AW9922331018</t>
  </si>
  <si>
    <t>TCKU9325857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</si>
  <si>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/990531</t>
    </r>
    <phoneticPr fontId="5" type="noConversion"/>
  </si>
  <si>
    <t>AW9923181022</t>
  </si>
  <si>
    <t>FCIU8924649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</si>
  <si>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/990603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</si>
  <si>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p.77</t>
    </r>
    <r>
      <rPr>
        <sz val="12"/>
        <rFont val="新細明體"/>
        <family val="1"/>
        <charset val="136"/>
      </rPr>
      <t>正反）
▲查證產地：依泰經組字第</t>
    </r>
    <r>
      <rPr>
        <sz val="12"/>
        <rFont val="Times New Roman"/>
        <family val="1"/>
      </rPr>
      <t>09900011090</t>
    </r>
    <r>
      <rPr>
        <sz val="12"/>
        <rFont val="新細明體"/>
        <family val="1"/>
        <charset val="136"/>
      </rPr>
      <t>號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函查證生產地，文件真偽結果承認產地為原申報。檢附於後。</t>
    </r>
    <phoneticPr fontId="5" type="noConversion"/>
  </si>
  <si>
    <t>AW9923820070</t>
  </si>
  <si>
    <t>CAXU8128959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</si>
  <si>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/990608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</si>
  <si>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p.78</t>
    </r>
    <r>
      <rPr>
        <sz val="12"/>
        <rFont val="新細明體"/>
        <family val="1"/>
        <charset val="136"/>
      </rPr>
      <t>正反）
▲查證產地：依胡志商字第</t>
    </r>
    <r>
      <rPr>
        <sz val="12"/>
        <rFont val="Times New Roman"/>
        <family val="1"/>
      </rPr>
      <t>09900008040</t>
    </r>
    <r>
      <rPr>
        <sz val="12"/>
        <rFont val="新細明體"/>
        <family val="1"/>
        <charset val="136"/>
      </rPr>
      <t>號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函駐外單位查訪結果承認產地為原申報。產地證明書</t>
    </r>
    <r>
      <rPr>
        <sz val="12"/>
        <rFont val="Times New Roman"/>
        <family val="1"/>
      </rPr>
      <t>06250682</t>
    </r>
    <r>
      <rPr>
        <sz val="12"/>
        <rFont val="新細明體"/>
        <family val="1"/>
        <charset val="136"/>
      </rPr>
      <t>號。</t>
    </r>
    <phoneticPr fontId="5" type="noConversion"/>
  </si>
  <si>
    <r>
      <rPr>
        <sz val="12"/>
        <rFont val="新細明體"/>
        <family val="1"/>
        <charset val="136"/>
      </rPr>
      <t>陳晉茂</t>
    </r>
    <phoneticPr fontId="5" type="noConversion"/>
  </si>
  <si>
    <t>TCKU9457684</t>
  </si>
  <si>
    <t>WHLU5215949</t>
  </si>
  <si>
    <t>AW9924400065</t>
  </si>
  <si>
    <t>GLDU7125802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</si>
  <si>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4350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2400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</si>
  <si>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211837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93500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</si>
  <si>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/990611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</si>
  <si>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p.79</t>
    </r>
    <r>
      <rPr>
        <sz val="12"/>
        <rFont val="新細明體"/>
        <family val="1"/>
        <charset val="136"/>
      </rPr>
      <t>）</t>
    </r>
    <phoneticPr fontId="5" type="noConversion"/>
  </si>
  <si>
    <t>DA99FR800061</t>
  </si>
  <si>
    <t>MAXU6241462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</si>
  <si>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8400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4800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</si>
  <si>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409381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187146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</si>
  <si>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/990618</t>
    </r>
    <phoneticPr fontId="5" type="noConversion"/>
  </si>
  <si>
    <t>TCNU8151210</t>
  </si>
  <si>
    <t>AW9925591035</t>
  </si>
  <si>
    <t>CAIU8263052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</si>
  <si>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4500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2520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</si>
  <si>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219312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98251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</si>
  <si>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/990623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</si>
  <si>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p.81</t>
    </r>
    <r>
      <rPr>
        <sz val="12"/>
        <rFont val="新細明體"/>
        <family val="1"/>
        <charset val="136"/>
      </rPr>
      <t>正反）
▲查證產地：無。</t>
    </r>
    <phoneticPr fontId="5" type="noConversion"/>
  </si>
  <si>
    <t>AW9926720029</t>
  </si>
  <si>
    <t>WHLU5153929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</si>
  <si>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/990625</t>
    </r>
    <phoneticPr fontId="5" type="noConversion"/>
  </si>
  <si>
    <t>WHLU5215168</t>
  </si>
  <si>
    <t>DA99FU550013</t>
  </si>
  <si>
    <t>CAIU8056219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</si>
  <si>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2850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4920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</si>
  <si>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138446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191202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</si>
  <si>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胡志明市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)/990706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</si>
  <si>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p.83</t>
    </r>
    <r>
      <rPr>
        <sz val="12"/>
        <rFont val="新細明體"/>
        <family val="1"/>
        <charset val="136"/>
      </rPr>
      <t>）</t>
    </r>
    <phoneticPr fontId="5" type="noConversion"/>
  </si>
  <si>
    <t>AW9932985505</t>
  </si>
  <si>
    <t>FSCU9808848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</si>
  <si>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胡志明市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)/990805</t>
    </r>
    <phoneticPr fontId="5" type="noConversion"/>
  </si>
  <si>
    <t>MAGU5130906</t>
  </si>
  <si>
    <t>AW9933550013</t>
  </si>
  <si>
    <t>BMOU4092012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</si>
  <si>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7050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6924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</si>
  <si>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338542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265993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</si>
  <si>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/990807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</si>
  <si>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p.85</t>
    </r>
    <r>
      <rPr>
        <sz val="12"/>
        <rFont val="新細明體"/>
        <family val="1"/>
        <charset val="136"/>
      </rPr>
      <t xml:space="preserve">）
</t>
    </r>
    <phoneticPr fontId="5" type="noConversion"/>
  </si>
  <si>
    <t>YMLU8325752</t>
  </si>
  <si>
    <t>AW9935321016</t>
  </si>
  <si>
    <t>TCNU9840759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</si>
  <si>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/990812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</si>
  <si>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p.86</t>
    </r>
    <r>
      <rPr>
        <sz val="12"/>
        <rFont val="新細明體"/>
        <family val="1"/>
        <charset val="136"/>
      </rPr>
      <t>）</t>
    </r>
    <phoneticPr fontId="5" type="noConversion"/>
  </si>
  <si>
    <t>AW9937043005</t>
  </si>
  <si>
    <t>EISU9001559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</si>
  <si>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2700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4920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</si>
  <si>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130529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190282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</si>
  <si>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胡志明市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)/990902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</si>
  <si>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p.87</t>
    </r>
    <r>
      <rPr>
        <sz val="12"/>
        <rFont val="新細明體"/>
        <family val="1"/>
        <charset val="136"/>
      </rPr>
      <t>正反）
▲查證產地：無。</t>
    </r>
    <phoneticPr fontId="5" type="noConversion"/>
  </si>
  <si>
    <t>AW9943780009</t>
  </si>
  <si>
    <t>FCIU8373269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</si>
  <si>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5700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8832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</si>
  <si>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267531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331626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</si>
  <si>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/991007</t>
    </r>
    <phoneticPr fontId="5" type="noConversion"/>
  </si>
  <si>
    <t>FCIU8551226</t>
  </si>
  <si>
    <t>AW9944236001</t>
  </si>
  <si>
    <t>BSIU9042344</t>
  </si>
  <si>
    <t>GLDU7307577</t>
  </si>
  <si>
    <t>AW9950913010</t>
  </si>
  <si>
    <t>WFHU5022697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</si>
  <si>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3375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4920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</si>
  <si>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154338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179993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</si>
  <si>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胡志明市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)/991125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</si>
  <si>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p.90</t>
    </r>
    <r>
      <rPr>
        <sz val="12"/>
        <rFont val="新細明體"/>
        <family val="1"/>
        <charset val="136"/>
      </rPr>
      <t>）</t>
    </r>
    <phoneticPr fontId="5" type="noConversion"/>
  </si>
  <si>
    <t>DA00F3121506</t>
  </si>
  <si>
    <t>EISU9143091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</si>
  <si>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胡志明市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)/1000125</t>
    </r>
    <phoneticPr fontId="5" type="noConversion"/>
  </si>
  <si>
    <t>HMCU9106349</t>
  </si>
  <si>
    <t>DA00F3550044</t>
  </si>
  <si>
    <t>TGHU9761327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</si>
  <si>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3300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3360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</si>
  <si>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131403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117738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</si>
  <si>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/1000129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</si>
  <si>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p.92</t>
    </r>
    <r>
      <rPr>
        <sz val="12"/>
        <rFont val="新細明體"/>
        <family val="1"/>
        <charset val="136"/>
      </rPr>
      <t>正反）
▲查證產地：無。</t>
    </r>
    <phoneticPr fontId="5" type="noConversion"/>
  </si>
  <si>
    <t>DA00F5370016</t>
  </si>
  <si>
    <t>DFSU6279323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</si>
  <si>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/1000205</t>
    </r>
    <phoneticPr fontId="5" type="noConversion"/>
  </si>
  <si>
    <t>DA00F5790034</t>
  </si>
  <si>
    <t>UESU5181430</t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</si>
  <si>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/1000211</t>
    </r>
    <phoneticPr fontId="5" type="noConversion"/>
  </si>
  <si>
    <r>
      <rPr>
        <sz val="12"/>
        <rFont val="新細明體"/>
        <family val="1"/>
        <charset val="136"/>
      </rPr>
      <t>王銘良、陳玉仙</t>
    </r>
    <phoneticPr fontId="5" type="noConversion"/>
  </si>
  <si>
    <t>WHLU5447820</t>
  </si>
  <si>
    <t>DA00F6960028</t>
  </si>
  <si>
    <t>WHLU2252424</t>
  </si>
  <si>
    <r>
      <rPr>
        <sz val="12"/>
        <rFont val="新細明體"/>
        <family val="1"/>
        <charset val="136"/>
      </rPr>
      <t>越南</t>
    </r>
    <phoneticPr fontId="5" type="noConversion"/>
  </si>
  <si>
    <r>
      <t>DONA CO.,LTD/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/1000222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</si>
  <si>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p.95</t>
    </r>
    <r>
      <rPr>
        <sz val="12"/>
        <rFont val="新細明體"/>
        <family val="1"/>
        <charset val="136"/>
      </rPr>
      <t>正反）
▲查證產地：無。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</si>
  <si>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p.49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p.69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)(3/26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</si>
  <si>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t>DA00FA340049</t>
  </si>
  <si>
    <t>TTNU9199458</t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</si>
  <si>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199479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89366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</si>
  <si>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/1000312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</si>
  <si>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p.96</t>
    </r>
    <r>
      <rPr>
        <sz val="12"/>
        <rFont val="新細明體"/>
        <family val="1"/>
        <charset val="136"/>
      </rPr>
      <t>）</t>
    </r>
    <phoneticPr fontId="5" type="noConversion"/>
  </si>
  <si>
    <t>DA00FB540027</t>
  </si>
  <si>
    <t>WHLU5489596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</si>
  <si>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/1000319</t>
    </r>
    <phoneticPr fontId="5" type="noConversion"/>
  </si>
  <si>
    <t>DA00FB540028</t>
  </si>
  <si>
    <t>INKU2502421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</si>
  <si>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4800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2400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</si>
  <si>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214006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85603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</si>
  <si>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p.98</t>
    </r>
    <r>
      <rPr>
        <sz val="12"/>
        <rFont val="新細明體"/>
        <family val="1"/>
        <charset val="136"/>
      </rPr>
      <t>正反）
▲查證產地：無。</t>
    </r>
    <phoneticPr fontId="5" type="noConversion"/>
  </si>
  <si>
    <t>DA00FC660029</t>
  </si>
  <si>
    <t>YMLU8326276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</si>
  <si>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/1000319</t>
    </r>
    <phoneticPr fontId="5" type="noConversion"/>
  </si>
  <si>
    <t>DA00FD110021</t>
  </si>
  <si>
    <t>WHLU5317473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</si>
  <si>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/1000329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</si>
  <si>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p.100</t>
    </r>
    <r>
      <rPr>
        <sz val="12"/>
        <rFont val="新細明體"/>
        <family val="1"/>
        <charset val="136"/>
      </rPr>
      <t>）</t>
    </r>
    <phoneticPr fontId="5" type="noConversion"/>
  </si>
  <si>
    <t>DA00FE300015</t>
  </si>
  <si>
    <t>CLHU8387449</t>
  </si>
  <si>
    <t>C1</t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</si>
  <si>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125950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173944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</si>
  <si>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/1000405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</si>
  <si>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p.101</t>
    </r>
    <r>
      <rPr>
        <sz val="12"/>
        <rFont val="新細明體"/>
        <family val="1"/>
        <charset val="136"/>
      </rPr>
      <t>正反）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</si>
  <si>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p.50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p.74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</si>
  <si>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t>DA00FE300016</t>
  </si>
  <si>
    <t>BMOU4323913</t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</si>
  <si>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p.102</t>
    </r>
    <r>
      <rPr>
        <sz val="12"/>
        <rFont val="新細明體"/>
        <family val="1"/>
        <charset val="136"/>
      </rPr>
      <t>）</t>
    </r>
    <phoneticPr fontId="5" type="noConversion"/>
  </si>
  <si>
    <t>WHLU5252900</t>
  </si>
  <si>
    <t>DA00FF230036</t>
  </si>
  <si>
    <t>WHLU5081691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</si>
  <si>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/1000409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</si>
  <si>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p.103</t>
    </r>
    <r>
      <rPr>
        <sz val="12"/>
        <rFont val="新細明體"/>
        <family val="1"/>
        <charset val="136"/>
      </rPr>
      <t>正反）</t>
    </r>
    <phoneticPr fontId="5" type="noConversion"/>
  </si>
  <si>
    <r>
      <rPr>
        <sz val="12"/>
        <rFont val="新細明體"/>
        <family val="1"/>
        <charset val="136"/>
      </rPr>
      <t>春林公司</t>
    </r>
  </si>
  <si>
    <t>DA00FG500037</t>
  </si>
  <si>
    <t>TCNU8180096</t>
  </si>
  <si>
    <r>
      <t>VIET PHU IMEXCO.,LTD./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/1000416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</si>
  <si>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p.104</t>
    </r>
    <r>
      <rPr>
        <sz val="12"/>
        <rFont val="新細明體"/>
        <family val="1"/>
        <charset val="136"/>
      </rPr>
      <t>）</t>
    </r>
    <phoneticPr fontId="5" type="noConversion"/>
  </si>
  <si>
    <t>DA00FH620034</t>
  </si>
  <si>
    <t>TCNU7843846</t>
  </si>
  <si>
    <t>C3X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</si>
  <si>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367993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168226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</si>
  <si>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/1000423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</si>
  <si>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p.105</t>
    </r>
    <r>
      <rPr>
        <sz val="12"/>
        <rFont val="新細明體"/>
        <family val="1"/>
        <charset val="136"/>
      </rPr>
      <t>正反）
▲查證產地：無。</t>
    </r>
    <phoneticPr fontId="5" type="noConversion"/>
  </si>
  <si>
    <t>WHLU5318145</t>
  </si>
  <si>
    <t>DA00FI670016</t>
  </si>
  <si>
    <t>MAGU5111336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</si>
  <si>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2820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5040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</si>
  <si>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124339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171720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</si>
  <si>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/1000423</t>
    </r>
    <phoneticPr fontId="5" type="noConversion"/>
  </si>
  <si>
    <t>DA00FI150024</t>
  </si>
  <si>
    <t>CAIU8244026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</si>
  <si>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/1000426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</si>
  <si>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p.107</t>
    </r>
    <r>
      <rPr>
        <sz val="12"/>
        <rFont val="新細明體"/>
        <family val="1"/>
        <charset val="136"/>
      </rPr>
      <t>）</t>
    </r>
    <phoneticPr fontId="5" type="noConversion"/>
  </si>
  <si>
    <t>DA00FI150032</t>
  </si>
  <si>
    <t>BMOU4055066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</si>
  <si>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/1000426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</si>
  <si>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p.108</t>
    </r>
    <r>
      <rPr>
        <sz val="12"/>
        <rFont val="新細明體"/>
        <family val="1"/>
        <charset val="136"/>
      </rPr>
      <t>正反）
▲查證產地：無。</t>
    </r>
    <phoneticPr fontId="5" type="noConversion"/>
  </si>
  <si>
    <t>DA00FI730047</t>
  </si>
  <si>
    <t>WHLU5199684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</si>
  <si>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5250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9840</t>
    </r>
    <r>
      <rPr>
        <sz val="12"/>
        <color indexed="16"/>
        <rFont val="細明體"/>
        <family val="3"/>
        <charset val="136"/>
      </rPr>
      <t/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</si>
  <si>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229045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343440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</si>
  <si>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/1000430</t>
    </r>
    <phoneticPr fontId="5" type="noConversion"/>
  </si>
  <si>
    <t>WHLU5254307</t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</si>
  <si>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p.83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)(5/6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</si>
  <si>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t>DA00FI730047</t>
    <phoneticPr fontId="5" type="noConversion"/>
  </si>
  <si>
    <t>WHLU5586148</t>
    <phoneticPr fontId="5" type="noConversion"/>
  </si>
  <si>
    <t>DA00FK410041</t>
  </si>
  <si>
    <t>TRLU6857370</t>
  </si>
  <si>
    <r>
      <rPr>
        <sz val="12"/>
        <rFont val="新細明體"/>
        <family val="1"/>
        <charset val="136"/>
      </rPr>
      <t>莊益豪</t>
    </r>
  </si>
  <si>
    <t>WHLU2361261</t>
  </si>
  <si>
    <t>DA00FK720022</t>
  </si>
  <si>
    <t>BHCU3155442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</si>
  <si>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12024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285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</si>
  <si>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415245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12303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</si>
  <si>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/1000511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</si>
  <si>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p.111</t>
    </r>
    <r>
      <rPr>
        <sz val="12"/>
        <rFont val="新細明體"/>
        <family val="1"/>
        <charset val="136"/>
      </rPr>
      <t>）</t>
    </r>
    <phoneticPr fontId="5" type="noConversion"/>
  </si>
  <si>
    <t>IRNU5522470</t>
  </si>
  <si>
    <t>DA00FL400064</t>
  </si>
  <si>
    <t>UESU4622356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</si>
  <si>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/1000514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</si>
  <si>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p.112</t>
    </r>
    <r>
      <rPr>
        <sz val="12"/>
        <rFont val="新細明體"/>
        <family val="1"/>
        <charset val="136"/>
      </rPr>
      <t>）</t>
    </r>
    <phoneticPr fontId="5" type="noConversion"/>
  </si>
  <si>
    <t>DA00FM016711</t>
  </si>
  <si>
    <t>BMOU4065845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</si>
  <si>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13725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7560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</si>
  <si>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593520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272436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</si>
  <si>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/1000517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</si>
  <si>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p.113</t>
    </r>
    <r>
      <rPr>
        <sz val="12"/>
        <rFont val="新細明體"/>
        <family val="1"/>
        <charset val="136"/>
      </rPr>
      <t>）
▲查證產地：無。</t>
    </r>
    <phoneticPr fontId="5" type="noConversion"/>
  </si>
  <si>
    <t>MAGU5115408</t>
  </si>
  <si>
    <r>
      <rPr>
        <sz val="12"/>
        <rFont val="新細明體"/>
        <family val="1"/>
        <charset val="136"/>
      </rPr>
      <t>陳晉茂</t>
    </r>
  </si>
  <si>
    <t>DA00FM016711</t>
    <phoneticPr fontId="5" type="noConversion"/>
  </si>
  <si>
    <t>YMLU8439713</t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</si>
  <si>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p.87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)(5/24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</si>
  <si>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t>DA00FL770010</t>
  </si>
  <si>
    <t>WHLU5435413</t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</si>
  <si>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7,725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6,888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</si>
  <si>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334058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238,298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</si>
  <si>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/1000517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</si>
  <si>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p.114</t>
    </r>
    <r>
      <rPr>
        <sz val="12"/>
        <rFont val="新細明體"/>
        <family val="1"/>
        <charset val="136"/>
      </rPr>
      <t>）</t>
    </r>
    <phoneticPr fontId="5" type="noConversion"/>
  </si>
  <si>
    <t>WHLU5202427</t>
    <phoneticPr fontId="5" type="noConversion"/>
  </si>
  <si>
    <t>DA00FN700017</t>
  </si>
  <si>
    <t>FSCU9893829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</si>
  <si>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4050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2400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</si>
  <si>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175138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86467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</si>
  <si>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/1000524</t>
    </r>
    <phoneticPr fontId="5" type="noConversion"/>
  </si>
  <si>
    <t>DA00FO090052</t>
  </si>
  <si>
    <t>WHLU5361820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</si>
  <si>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367045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171986</t>
    </r>
    <phoneticPr fontId="5" type="noConversion"/>
  </si>
  <si>
    <r>
      <rPr>
        <sz val="12"/>
        <rFont val="新細明體"/>
        <family val="1"/>
        <charset val="136"/>
      </rPr>
      <t>王銘良、陳玉仙</t>
    </r>
  </si>
  <si>
    <t>WHLU5536086</t>
  </si>
  <si>
    <t>DA00FO750042</t>
  </si>
  <si>
    <t>WHLU5248270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</si>
  <si>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124532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171987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</si>
  <si>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/1000605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</si>
  <si>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p.117</t>
    </r>
    <r>
      <rPr>
        <sz val="12"/>
        <rFont val="新細明體"/>
        <family val="1"/>
        <charset val="136"/>
      </rPr>
      <t>）</t>
    </r>
    <phoneticPr fontId="5" type="noConversion"/>
  </si>
  <si>
    <t>DA00FP686716</t>
  </si>
  <si>
    <t>YMLU8476147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</si>
  <si>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1200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4200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</si>
  <si>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52435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152935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</si>
  <si>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/1000607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</si>
  <si>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p.118</t>
    </r>
    <r>
      <rPr>
        <sz val="12"/>
        <rFont val="新細明體"/>
        <family val="1"/>
        <charset val="136"/>
      </rPr>
      <t>）
▲查證產地：無。</t>
    </r>
    <phoneticPr fontId="5" type="noConversion"/>
  </si>
  <si>
    <t>DA00FQ850016</t>
  </si>
  <si>
    <t>TCNU8048789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</si>
  <si>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14550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4920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</si>
  <si>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376417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170296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</si>
  <si>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/1000614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</si>
  <si>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p.119</t>
    </r>
    <r>
      <rPr>
        <sz val="12"/>
        <rFont val="新細明體"/>
        <family val="1"/>
        <charset val="136"/>
      </rPr>
      <t>）</t>
    </r>
    <phoneticPr fontId="5" type="noConversion"/>
  </si>
  <si>
    <t>TGHU6097214</t>
  </si>
  <si>
    <t>DA00FQ850016</t>
    <phoneticPr fontId="5" type="noConversion"/>
  </si>
  <si>
    <t>WHLU5515078</t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</si>
  <si>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p.52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p.94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)(6/21</t>
    </r>
    <r>
      <rPr>
        <sz val="12"/>
        <rFont val="新細明體"/>
        <family val="1"/>
        <charset val="136"/>
      </rPr>
      <t>朱進興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</si>
  <si>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t>DA00FR836717</t>
  </si>
  <si>
    <t>YMLU8313725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</si>
  <si>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/1000621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</si>
  <si>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p.120</t>
    </r>
    <r>
      <rPr>
        <sz val="12"/>
        <rFont val="新細明體"/>
        <family val="1"/>
        <charset val="136"/>
      </rPr>
      <t>）
▲查證產地：無。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</si>
  <si>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p.52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p.95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)(6/27</t>
    </r>
    <r>
      <rPr>
        <b/>
        <u/>
        <sz val="12"/>
        <rFont val="新細明體"/>
        <family val="1"/>
        <charset val="136"/>
      </rPr>
      <t>陳晉茂</t>
    </r>
    <r>
      <rPr>
        <sz val="12"/>
        <rFont val="Times New Roman"/>
        <family val="1"/>
      </rPr>
      <t>)</t>
    </r>
    <phoneticPr fontId="5" type="noConversion"/>
  </si>
  <si>
    <t>DA00FS950008</t>
  </si>
  <si>
    <t>TGHU8049154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</si>
  <si>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8700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6840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</si>
  <si>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376819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246881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</si>
  <si>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p.52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p.95)(6/27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phoneticPr fontId="5" type="noConversion"/>
  </si>
  <si>
    <t>TRLU5696120</t>
  </si>
  <si>
    <t>DA00FT950016</t>
  </si>
  <si>
    <t>BMOU4414607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</si>
  <si>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/1000625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</si>
  <si>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p.122</t>
    </r>
    <r>
      <rPr>
        <sz val="12"/>
        <rFont val="新細明體"/>
        <family val="1"/>
        <charset val="136"/>
      </rPr>
      <t>）</t>
    </r>
    <phoneticPr fontId="5" type="noConversion"/>
  </si>
  <si>
    <t>FCIU9056628</t>
  </si>
  <si>
    <t>DA00FT210014</t>
  </si>
  <si>
    <t>WHLU5423182</t>
  </si>
  <si>
    <r>
      <rPr>
        <sz val="12"/>
        <rFont val="新細明體"/>
        <family val="1"/>
        <charset val="136"/>
      </rPr>
      <t>黑木耳絲</t>
    </r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</si>
  <si>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/1000628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</si>
  <si>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p.123</t>
    </r>
    <r>
      <rPr>
        <sz val="12"/>
        <rFont val="新細明體"/>
        <family val="1"/>
        <charset val="136"/>
      </rPr>
      <t>）</t>
    </r>
    <phoneticPr fontId="5" type="noConversion"/>
  </si>
  <si>
    <t>DA00FT773001</t>
  </si>
  <si>
    <t>TRLU6641550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</si>
  <si>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750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6480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</si>
  <si>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32558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234414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</si>
  <si>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/1000702</t>
    </r>
    <phoneticPr fontId="5" type="noConversion"/>
  </si>
  <si>
    <t>DA00FU370018</t>
  </si>
  <si>
    <t>CAXU9256656</t>
  </si>
  <si>
    <t>WHLU5459924</t>
  </si>
  <si>
    <t>DA00FW420024</t>
  </si>
  <si>
    <t>YMLU8328601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</si>
  <si>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3000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4032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</si>
  <si>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129735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139491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</si>
  <si>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/1000709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</si>
  <si>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p.126</t>
    </r>
    <r>
      <rPr>
        <sz val="12"/>
        <rFont val="新細明體"/>
        <family val="1"/>
        <charset val="136"/>
      </rPr>
      <t>）
▲查證產地：無。</t>
    </r>
    <phoneticPr fontId="5" type="noConversion"/>
  </si>
  <si>
    <t>DA00FV580015</t>
  </si>
  <si>
    <t>WHLU5120709</t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</si>
  <si>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p.127</t>
    </r>
    <r>
      <rPr>
        <sz val="12"/>
        <rFont val="新細明體"/>
        <family val="1"/>
        <charset val="136"/>
      </rPr>
      <t xml:space="preserve">）
▲查證產地：無。
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完稅價格有修正</t>
    </r>
    <r>
      <rPr>
        <sz val="12"/>
        <rFont val="Times New Roman"/>
        <family val="1"/>
      </rPr>
      <t>,</t>
    </r>
    <r>
      <rPr>
        <sz val="12"/>
        <rFont val="新細明體"/>
        <family val="1"/>
        <charset val="136"/>
      </rPr>
      <t>影印不清楚</t>
    </r>
    <r>
      <rPr>
        <sz val="12"/>
        <rFont val="Times New Roman"/>
        <family val="1"/>
      </rPr>
      <t>)</t>
    </r>
    <phoneticPr fontId="5" type="noConversion"/>
  </si>
  <si>
    <t>WHLU5164076</t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</si>
  <si>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p.53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p.102)(7/23</t>
    </r>
    <r>
      <rPr>
        <sz val="12"/>
        <rFont val="新細明體"/>
        <family val="1"/>
        <charset val="136"/>
      </rPr>
      <t>黃志平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</si>
  <si>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t>DA00FW753003</t>
  </si>
  <si>
    <t>GESU5117761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</si>
  <si>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/1000716</t>
    </r>
    <phoneticPr fontId="5" type="noConversion"/>
  </si>
  <si>
    <t>DA00FX450018</t>
  </si>
  <si>
    <t>BMOU4067323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</si>
  <si>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9000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14112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</si>
  <si>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390555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489912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</si>
  <si>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/1000716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</si>
  <si>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p.129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100/7/28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(7/28</t>
    </r>
    <r>
      <rPr>
        <sz val="12"/>
        <rFont val="新細明體"/>
        <family val="1"/>
        <charset val="136"/>
      </rPr>
      <t>黑木耳粒，櫃號為</t>
    </r>
    <r>
      <rPr>
        <sz val="12"/>
        <rFont val="Times New Roman"/>
        <family val="1"/>
      </rPr>
      <t>BMOU4067323)(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9-4-2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p.47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p.48)</t>
    </r>
    <r>
      <rPr>
        <sz val="12"/>
        <rFont val="新細明體"/>
        <family val="1"/>
        <charset val="136"/>
      </rPr>
      <t>。</t>
    </r>
    <phoneticPr fontId="5" type="noConversion"/>
  </si>
  <si>
    <t>YMLU8262103</t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</si>
  <si>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p.129</t>
    </r>
    <r>
      <rPr>
        <sz val="12"/>
        <rFont val="新細明體"/>
        <family val="1"/>
        <charset val="136"/>
      </rPr>
      <t>）</t>
    </r>
    <phoneticPr fontId="5" type="noConversion"/>
  </si>
  <si>
    <t>DA00FX450018</t>
    <phoneticPr fontId="5" type="noConversion"/>
  </si>
  <si>
    <t>YMLU8364492</t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</si>
  <si>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p.53</t>
    </r>
    <r>
      <rPr>
        <sz val="12"/>
        <rFont val="新細明體"/>
        <family val="1"/>
        <charset val="136"/>
      </rPr>
      <t>反
、</t>
    </r>
    <r>
      <rPr>
        <sz val="12"/>
        <rFont val="Times New Roman"/>
        <family val="1"/>
      </rPr>
      <t>p.103)(7/30</t>
    </r>
    <r>
      <rPr>
        <b/>
        <u/>
        <sz val="12"/>
        <rFont val="新細明體"/>
        <family val="1"/>
        <charset val="136"/>
      </rPr>
      <t>超農</t>
    </r>
    <r>
      <rPr>
        <sz val="12"/>
        <rFont val="Times New Roman"/>
        <family val="1"/>
      </rPr>
      <t>)</t>
    </r>
    <phoneticPr fontId="5" type="noConversion"/>
  </si>
  <si>
    <t>DA00FW860018</t>
  </si>
  <si>
    <t>WHLU5348704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</si>
  <si>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1065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6504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</si>
  <si>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46216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225793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</si>
  <si>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/1000720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</si>
  <si>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p.130</t>
    </r>
    <r>
      <rPr>
        <sz val="12"/>
        <rFont val="新細明體"/>
        <family val="1"/>
        <charset val="136"/>
      </rPr>
      <t>）
▲查證產地：根據農委會農糧署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月○日農糧生字第</t>
    </r>
    <r>
      <rPr>
        <sz val="12"/>
        <rFont val="Times New Roman"/>
        <family val="1"/>
      </rPr>
      <t>1010….</t>
    </r>
    <r>
      <rPr>
        <sz val="12"/>
        <rFont val="新細明體"/>
        <family val="1"/>
        <charset val="136"/>
      </rPr>
      <t>號函</t>
    </r>
    <r>
      <rPr>
        <sz val="12"/>
        <rFont val="Times New Roman"/>
        <family val="1"/>
      </rPr>
      <t>….(</t>
    </r>
    <r>
      <rPr>
        <sz val="12"/>
        <rFont val="新細明體"/>
        <family val="1"/>
        <charset val="136"/>
      </rPr>
      <t>內容影印不清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</si>
  <si>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t>DA00FY730014</t>
  </si>
  <si>
    <t>XINU8194006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</si>
  <si>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/1000723</t>
    </r>
    <phoneticPr fontId="5" type="noConversion"/>
  </si>
  <si>
    <t>DA00G1170023</t>
  </si>
  <si>
    <t>TGHU7571610</t>
  </si>
  <si>
    <r>
      <t>PHAM QUAN CO.,LTD/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/1000827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</si>
  <si>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p.132</t>
    </r>
    <r>
      <rPr>
        <sz val="12"/>
        <rFont val="新細明體"/>
        <family val="1"/>
        <charset val="136"/>
      </rPr>
      <t>）</t>
    </r>
    <phoneticPr fontId="5" type="noConversion"/>
  </si>
  <si>
    <t>DA00G1173003</t>
  </si>
  <si>
    <t>TCNU9619748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</si>
  <si>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/1000828</t>
    </r>
    <phoneticPr fontId="5" type="noConversion"/>
  </si>
  <si>
    <t>DA00G4400016</t>
  </si>
  <si>
    <t>CAXU8230385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</si>
  <si>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/1000910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</si>
  <si>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p.134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6000KG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100/9/28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300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*16KG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6100KG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</si>
  <si>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t>DA00G6253002</t>
  </si>
  <si>
    <t>CAIU8657694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</si>
  <si>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1500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6500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</si>
  <si>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73056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277004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</si>
  <si>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/1000925</t>
    </r>
    <phoneticPr fontId="5" type="noConversion"/>
  </si>
  <si>
    <t>DA01F0270053</t>
  </si>
  <si>
    <t>TCNU9152653</t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</si>
  <si>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/1010109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</si>
  <si>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p.135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p.147)(1/16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phoneticPr fontId="5" type="noConversion"/>
  </si>
  <si>
    <t>WHLU5393935</t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</si>
  <si>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p.135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p.147)(1/16</t>
    </r>
    <r>
      <rPr>
        <b/>
        <u/>
        <sz val="12"/>
        <rFont val="新細明體"/>
        <family val="1"/>
        <charset val="136"/>
      </rPr>
      <t>超農、陳晉茂</t>
    </r>
    <r>
      <rPr>
        <sz val="12"/>
        <rFont val="Times New Roman"/>
        <family val="1"/>
      </rPr>
      <t>)</t>
    </r>
    <phoneticPr fontId="5" type="noConversion"/>
  </si>
  <si>
    <t>DA01F0270054</t>
  </si>
  <si>
    <t>WHLU5550802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</si>
  <si>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112/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/1010109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</si>
  <si>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p.137</t>
    </r>
    <r>
      <rPr>
        <sz val="12"/>
        <rFont val="新細明體"/>
        <family val="1"/>
        <charset val="136"/>
      </rPr>
      <t>）</t>
    </r>
    <phoneticPr fontId="5" type="noConversion"/>
  </si>
  <si>
    <t>DA00G7410012</t>
  </si>
  <si>
    <t>TGHU9653723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</si>
  <si>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12165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435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</si>
  <si>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559834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16015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</si>
  <si>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/1001005</t>
    </r>
    <phoneticPr fontId="5" type="noConversion"/>
  </si>
  <si>
    <t>WHLU5181427</t>
  </si>
  <si>
    <t>DA00G7410012</t>
    <phoneticPr fontId="5" type="noConversion"/>
  </si>
  <si>
    <t>WHLU5363890</t>
    <phoneticPr fontId="5" type="noConversion"/>
  </si>
  <si>
    <t>DA00GB033002</t>
  </si>
  <si>
    <t>IAAU1682996</t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</si>
  <si>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/1001022</t>
    </r>
    <phoneticPr fontId="5" type="noConversion"/>
  </si>
  <si>
    <t>DA00GB950019</t>
  </si>
  <si>
    <t>YMLU8476933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</si>
  <si>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/1001022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</si>
  <si>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p.140</t>
    </r>
    <r>
      <rPr>
        <sz val="12"/>
        <rFont val="新細明體"/>
        <family val="1"/>
        <charset val="136"/>
      </rPr>
      <t>）</t>
    </r>
    <phoneticPr fontId="5" type="noConversion"/>
  </si>
  <si>
    <t>DA00GC140030</t>
  </si>
  <si>
    <t>CAXU9036013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</si>
  <si>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/1001030</t>
    </r>
    <phoneticPr fontId="5" type="noConversion"/>
  </si>
  <si>
    <t>WHLU5283178</t>
  </si>
  <si>
    <t>DA00GD090026</t>
  </si>
  <si>
    <t>WHLU5588916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</si>
  <si>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3225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3960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</si>
  <si>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145923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143344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</si>
  <si>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/1001106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</si>
  <si>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p.142</t>
    </r>
    <r>
      <rPr>
        <sz val="12"/>
        <rFont val="新細明體"/>
        <family val="1"/>
        <charset val="136"/>
      </rPr>
      <t>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姚燕昌公司傳真予</t>
    </r>
    <r>
      <rPr>
        <u/>
        <sz val="12"/>
        <rFont val="新細明體"/>
        <family val="1"/>
        <charset val="136"/>
      </rPr>
      <t>陳晉茂</t>
    </r>
    <r>
      <rPr>
        <sz val="12"/>
        <rFont val="新細明體"/>
        <family val="1"/>
        <charset val="136"/>
      </rPr>
      <t>之進口報單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10-3-2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p.5)</t>
    </r>
    <r>
      <rPr>
        <sz val="12"/>
        <rFont val="新細明體"/>
        <family val="1"/>
        <charset val="136"/>
      </rPr>
      <t>。</t>
    </r>
    <phoneticPr fontId="5" type="noConversion"/>
  </si>
  <si>
    <t>DA00GE626715</t>
  </si>
  <si>
    <t>FCIU9011496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</si>
  <si>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/1001115</t>
    </r>
    <phoneticPr fontId="5" type="noConversion"/>
  </si>
  <si>
    <t>DA00GJ683005</t>
  </si>
  <si>
    <t>CAXU8166521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</si>
  <si>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/1001213</t>
    </r>
    <phoneticPr fontId="5" type="noConversion"/>
  </si>
  <si>
    <t>DA00GK583002</t>
  </si>
  <si>
    <t>CAIU8662242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</si>
  <si>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/1001220</t>
    </r>
    <phoneticPr fontId="5" type="noConversion"/>
  </si>
  <si>
    <t>UESU5173563</t>
  </si>
  <si>
    <t>DA00GN830010</t>
  </si>
  <si>
    <t>BSIU9082429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</si>
  <si>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/1001231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</si>
  <si>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p.134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p.146)(1/11</t>
    </r>
    <r>
      <rPr>
        <sz val="12"/>
        <rFont val="新細明體"/>
        <family val="1"/>
        <charset val="136"/>
      </rPr>
      <t>黃志平</t>
    </r>
    <r>
      <rPr>
        <sz val="12"/>
        <rFont val="Times New Roman"/>
        <family val="1"/>
      </rPr>
      <t>2)</t>
    </r>
    <r>
      <rPr>
        <sz val="12"/>
        <rFont val="新細明體"/>
        <family val="1"/>
        <charset val="136"/>
      </rPr>
      <t>。</t>
    </r>
    <phoneticPr fontId="5" type="noConversion"/>
  </si>
  <si>
    <t>DFSU6054707</t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</si>
  <si>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p.134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p.146)(1/11</t>
    </r>
    <r>
      <rPr>
        <sz val="12"/>
        <rFont val="新細明體"/>
        <family val="1"/>
        <charset val="136"/>
      </rPr>
      <t>黃志平</t>
    </r>
    <r>
      <rPr>
        <sz val="12"/>
        <rFont val="Times New Roman"/>
        <family val="1"/>
      </rPr>
      <t>1)</t>
    </r>
    <r>
      <rPr>
        <sz val="12"/>
        <rFont val="新細明體"/>
        <family val="1"/>
        <charset val="136"/>
      </rPr>
      <t>。</t>
    </r>
    <phoneticPr fontId="5" type="noConversion"/>
  </si>
  <si>
    <t>DA00GN310023</t>
  </si>
  <si>
    <t>WHLU5249810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</si>
  <si>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/1010103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</si>
  <si>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p.134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p.145)(1/10</t>
    </r>
    <r>
      <rPr>
        <b/>
        <u/>
        <sz val="12"/>
        <rFont val="新細明體"/>
        <family val="1"/>
        <charset val="136"/>
      </rPr>
      <t>陳晉茂、元泉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</si>
  <si>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t>WHLU5579323</t>
  </si>
  <si>
    <t>DA01F1330021</t>
  </si>
  <si>
    <t>WHLU5271095</t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</si>
  <si>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/1010115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</si>
  <si>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p.148</t>
    </r>
    <r>
      <rPr>
        <sz val="12"/>
        <rFont val="新細明體"/>
        <family val="1"/>
        <charset val="136"/>
      </rPr>
      <t>）</t>
    </r>
    <phoneticPr fontId="5" type="noConversion"/>
  </si>
  <si>
    <t>WHLU5530642</t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</si>
  <si>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p.148</t>
    </r>
    <r>
      <rPr>
        <sz val="12"/>
        <rFont val="新細明體"/>
        <family val="1"/>
        <charset val="136"/>
      </rPr>
      <t>）。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100/11/10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9-4-2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p.34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>p.46)(1/31</t>
    </r>
    <r>
      <rPr>
        <sz val="12"/>
        <rFont val="新細明體"/>
        <family val="1"/>
        <charset val="136"/>
      </rPr>
      <t>黑木耳朵，櫃號為</t>
    </r>
    <r>
      <rPr>
        <sz val="12"/>
        <rFont val="Times New Roman"/>
        <family val="1"/>
      </rPr>
      <t>WHLU5530642)</t>
    </r>
    <r>
      <rPr>
        <sz val="12"/>
        <rFont val="新細明體"/>
        <family val="1"/>
        <charset val="136"/>
      </rPr>
      <t>。</t>
    </r>
    <phoneticPr fontId="5" type="noConversion"/>
  </si>
  <si>
    <t>DA01F4890010</t>
  </si>
  <si>
    <t>YMLU8385793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</si>
  <si>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/1010207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</si>
  <si>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p.149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100/11/10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9-4-2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p.34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>p.46)(2/13</t>
    </r>
    <r>
      <rPr>
        <sz val="12"/>
        <rFont val="新細明體"/>
        <family val="1"/>
        <charset val="136"/>
      </rPr>
      <t>黑木耳朵，櫃號為</t>
    </r>
    <r>
      <rPr>
        <sz val="12"/>
        <rFont val="Times New Roman"/>
        <family val="1"/>
      </rPr>
      <t>YMLU8385793)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</si>
  <si>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p.136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p.152)(2/13</t>
    </r>
    <r>
      <rPr>
        <b/>
        <u/>
        <sz val="12"/>
        <rFont val="新細明體"/>
        <family val="1"/>
        <charset val="136"/>
      </rPr>
      <t>超農、茂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</si>
  <si>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t>YMLU8426486</t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</si>
  <si>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p.149</t>
    </r>
    <r>
      <rPr>
        <sz val="12"/>
        <rFont val="新細明體"/>
        <family val="1"/>
        <charset val="136"/>
      </rPr>
      <t>）</t>
    </r>
    <r>
      <rPr>
        <sz val="12"/>
        <color indexed="16"/>
        <rFont val="細明體"/>
        <family val="3"/>
        <charset val="136"/>
      </rPr>
      <t/>
    </r>
  </si>
  <si>
    <r>
      <rPr>
        <sz val="12"/>
        <rFont val="新細明體"/>
        <family val="1"/>
        <charset val="136"/>
      </rPr>
      <t>春林公司</t>
    </r>
    <phoneticPr fontId="5" type="noConversion"/>
  </si>
  <si>
    <t>DABC01U4808002</t>
  </si>
  <si>
    <t>WWWU9610740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</si>
  <si>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/1010216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</si>
  <si>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p.150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100/11/10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9-4-2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p.34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>p.46)(2/23</t>
    </r>
    <r>
      <rPr>
        <sz val="12"/>
        <rFont val="新細明體"/>
        <family val="1"/>
        <charset val="136"/>
      </rPr>
      <t>黑木耳朵，櫃號為</t>
    </r>
    <r>
      <rPr>
        <sz val="12"/>
        <rFont val="Times New Roman"/>
        <family val="1"/>
      </rPr>
      <t>WWWU6910740)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姚鼎蒼</t>
    </r>
    <r>
      <rPr>
        <sz val="12"/>
        <rFont val="新細明體"/>
        <family val="1"/>
        <charset val="136"/>
      </rPr>
      <t>此部分犯罪所得，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年進出貨量表金額欄雖為空白，惟相對應之</t>
    </r>
    <r>
      <rPr>
        <sz val="12"/>
        <rFont val="Times New Roman"/>
        <family val="1"/>
      </rPr>
      <t>101/2/23</t>
    </r>
    <r>
      <rPr>
        <sz val="12"/>
        <rFont val="新細明體"/>
        <family val="1"/>
        <charset val="136"/>
      </rPr>
      <t>出庫對帳單之應收欄及已收欄均記載為</t>
    </r>
    <r>
      <rPr>
        <sz val="12"/>
        <rFont val="Times New Roman"/>
        <family val="1"/>
      </rPr>
      <t>520785</t>
    </r>
    <r>
      <rPr>
        <sz val="12"/>
        <rFont val="新細明體"/>
        <family val="1"/>
        <charset val="136"/>
      </rPr>
      <t>元，是以出庫對帳單為準。</t>
    </r>
    <phoneticPr fontId="5" type="noConversion"/>
  </si>
  <si>
    <t>DA01F7280050</t>
    <phoneticPr fontId="5" type="noConversion"/>
  </si>
  <si>
    <t>WHLU5179081</t>
    <phoneticPr fontId="5" type="noConversion"/>
  </si>
  <si>
    <t>DA01F7280050</t>
  </si>
  <si>
    <t>WHLU5418210</t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</si>
  <si>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p.151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100/11/10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9-4-2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p.34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>p.46)(3/1</t>
    </r>
    <r>
      <rPr>
        <sz val="12"/>
        <rFont val="新細明體"/>
        <family val="1"/>
        <charset val="136"/>
      </rPr>
      <t>黑木耳朵，櫃號為</t>
    </r>
    <r>
      <rPr>
        <sz val="12"/>
        <rFont val="Times New Roman"/>
        <family val="1"/>
      </rPr>
      <t>WHLU5418210)</t>
    </r>
    <r>
      <rPr>
        <sz val="12"/>
        <rFont val="新細明體"/>
        <family val="1"/>
        <charset val="136"/>
      </rPr>
      <t>。</t>
    </r>
    <r>
      <rPr>
        <sz val="12"/>
        <color indexed="53"/>
        <rFont val="新細明體"/>
        <family val="1"/>
        <charset val="136"/>
      </rPr>
      <t/>
    </r>
    <phoneticPr fontId="5" type="noConversion"/>
  </si>
  <si>
    <t>DA01F9410029</t>
  </si>
  <si>
    <t>TGHU9666926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</si>
  <si>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112/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/1010303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</si>
  <si>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p.152</t>
    </r>
    <r>
      <rPr>
        <sz val="12"/>
        <rFont val="新細明體"/>
        <family val="1"/>
        <charset val="136"/>
      </rPr>
      <t>）</t>
    </r>
    <phoneticPr fontId="5" type="noConversion"/>
  </si>
  <si>
    <t>DA01F9410030</t>
  </si>
  <si>
    <t>TCNU9795773</t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</si>
  <si>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/1010303</t>
    </r>
    <phoneticPr fontId="5" type="noConversion"/>
  </si>
  <si>
    <t>DA01F9746713</t>
  </si>
  <si>
    <t>YMLU8203369</t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</si>
  <si>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4,500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12,000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</si>
  <si>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218,005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531,720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</si>
  <si>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/1010306</t>
    </r>
    <phoneticPr fontId="5" type="noConversion"/>
  </si>
  <si>
    <t xml:space="preserve"> </t>
    <phoneticPr fontId="5" type="noConversion"/>
  </si>
  <si>
    <t>YMLU8320051</t>
    <phoneticPr fontId="5" type="noConversion"/>
  </si>
  <si>
    <t>DA01FB680055</t>
  </si>
  <si>
    <t>GESU5294828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</si>
  <si>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5250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1260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</si>
  <si>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254727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55916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</si>
  <si>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/1010317</t>
    </r>
    <phoneticPr fontId="5" type="noConversion"/>
  </si>
  <si>
    <t>DA01FG320016</t>
  </si>
  <si>
    <t>FCIU8390440</t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</si>
  <si>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15750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3720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</si>
  <si>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769978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164805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</si>
  <si>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/1010410</t>
    </r>
    <phoneticPr fontId="5" type="noConversion"/>
  </si>
  <si>
    <t>GESU6241458</t>
    <phoneticPr fontId="5" type="noConversion"/>
  </si>
  <si>
    <t>DA01FG320016</t>
    <phoneticPr fontId="5" type="noConversion"/>
  </si>
  <si>
    <t>YMLU8195263</t>
    <phoneticPr fontId="5" type="noConversion"/>
  </si>
  <si>
    <t>DA01FI960038</t>
  </si>
  <si>
    <t>BMOU4034401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</si>
  <si>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10164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11088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</si>
  <si>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528656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491559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</si>
  <si>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/1010422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</si>
  <si>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p.157</t>
    </r>
    <r>
      <rPr>
        <sz val="12"/>
        <rFont val="新細明體"/>
        <family val="1"/>
        <charset val="136"/>
      </rPr>
      <t>）</t>
    </r>
    <phoneticPr fontId="5" type="noConversion"/>
  </si>
  <si>
    <t>WHLU5455512</t>
  </si>
  <si>
    <t>DA01FI960038</t>
    <phoneticPr fontId="5" type="noConversion"/>
  </si>
  <si>
    <t>WHLU5518631</t>
    <phoneticPr fontId="5" type="noConversion"/>
  </si>
  <si>
    <t>DA01FJ863001</t>
    <phoneticPr fontId="5" type="noConversion"/>
  </si>
  <si>
    <t>TCNU7516822</t>
  </si>
  <si>
    <t>DA01FL053004</t>
  </si>
  <si>
    <t>CAXU9274897</t>
  </si>
  <si>
    <t>DA01FL143003</t>
  </si>
  <si>
    <t>TCNU8439736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</si>
  <si>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511317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110697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</si>
  <si>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/1010508</t>
    </r>
    <phoneticPr fontId="5" type="noConversion"/>
  </si>
  <si>
    <t>TGHU6033919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</si>
  <si>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/1010516</t>
    </r>
    <phoneticPr fontId="5" type="noConversion"/>
  </si>
  <si>
    <t>DA01FM392269</t>
  </si>
  <si>
    <t>TGHU6582098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</si>
  <si>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515419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111586</t>
    </r>
    <phoneticPr fontId="5" type="noConversion"/>
  </si>
  <si>
    <t>TRLU7549936</t>
  </si>
  <si>
    <t>DA01FN583025</t>
  </si>
  <si>
    <t>TCNU8245448</t>
  </si>
  <si>
    <r>
      <t>BAC MY CHAU CORP./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/1010519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</si>
  <si>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p.162</t>
    </r>
    <r>
      <rPr>
        <sz val="12"/>
        <rFont val="新細明體"/>
        <family val="1"/>
        <charset val="136"/>
      </rPr>
      <t>正反）
▲查證產地：依據行政院農業委員會農糧署</t>
    </r>
    <r>
      <rPr>
        <sz val="12"/>
        <rFont val="Times New Roman"/>
        <family val="1"/>
      </rPr>
      <t>101.6.26</t>
    </r>
    <r>
      <rPr>
        <sz val="12"/>
        <rFont val="新細明體"/>
        <family val="1"/>
        <charset val="136"/>
      </rPr>
      <t>農糧字第</t>
    </r>
    <r>
      <rPr>
        <sz val="12"/>
        <rFont val="Times New Roman"/>
        <family val="1"/>
      </rPr>
      <t>1011049534</t>
    </r>
    <r>
      <rPr>
        <sz val="12"/>
        <rFont val="新細明體"/>
        <family val="1"/>
        <charset val="136"/>
      </rPr>
      <t>號函挑認產地。</t>
    </r>
    <phoneticPr fontId="5" type="noConversion"/>
  </si>
  <si>
    <t>DA01FO602262</t>
  </si>
  <si>
    <t>OOLU8467350</t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</si>
  <si>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217858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111586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</si>
  <si>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胡志明市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)/1010520</t>
    </r>
    <phoneticPr fontId="5" type="noConversion"/>
  </si>
  <si>
    <t>DA01FO692257</t>
  </si>
  <si>
    <t>TRLU7114764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</si>
  <si>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226009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112115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</si>
  <si>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/1010529</t>
    </r>
    <phoneticPr fontId="5" type="noConversion"/>
  </si>
  <si>
    <t>DA01FZZZ0016</t>
    <phoneticPr fontId="5" type="noConversion"/>
  </si>
  <si>
    <t>YMLU8203590</t>
    <phoneticPr fontId="5" type="noConversion"/>
  </si>
  <si>
    <r>
      <t>RUNNING 17 LIMITED PARTNERSHIP/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/1010802</t>
    </r>
    <phoneticPr fontId="5" type="noConversion"/>
  </si>
  <si>
    <t>DA01G1860054</t>
    <phoneticPr fontId="5" type="noConversion"/>
  </si>
  <si>
    <t>WHLU2428616</t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</si>
  <si>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4,500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4,920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</si>
  <si>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250,187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251,087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</si>
  <si>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/1010818</t>
    </r>
    <phoneticPr fontId="5" type="noConversion"/>
  </si>
  <si>
    <r>
      <rPr>
        <sz val="12"/>
        <rFont val="細明體"/>
        <family val="3"/>
        <charset val="136"/>
      </rPr>
      <t>莊益豪</t>
    </r>
    <phoneticPr fontId="5" type="noConversion"/>
  </si>
  <si>
    <t>WHLU5564874</t>
    <phoneticPr fontId="5" type="noConversion"/>
  </si>
  <si>
    <t>DA01G2730016</t>
  </si>
  <si>
    <t>YMLU8494310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</si>
  <si>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/1010818</t>
    </r>
    <phoneticPr fontId="5" type="noConversion"/>
  </si>
  <si>
    <t>DA01G5070010</t>
  </si>
  <si>
    <t>GESU6241102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</si>
  <si>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4,600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2,520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</si>
  <si>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278,586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113,476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</si>
  <si>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/1010901</t>
    </r>
    <phoneticPr fontId="5" type="noConversion"/>
  </si>
  <si>
    <r>
      <rPr>
        <sz val="12"/>
        <rFont val="新細明體"/>
        <family val="1"/>
        <charset val="136"/>
      </rPr>
      <t>莊益豪</t>
    </r>
    <r>
      <rPr>
        <sz val="12"/>
        <rFont val="Times New Roman"/>
        <family val="1"/>
      </rPr>
      <t xml:space="preserve"> </t>
    </r>
    <phoneticPr fontId="5" type="noConversion"/>
  </si>
  <si>
    <t>DA01G7610015</t>
  </si>
  <si>
    <t>FCIU9057630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</si>
  <si>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/1010915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</si>
  <si>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p.169</t>
    </r>
    <r>
      <rPr>
        <sz val="12"/>
        <rFont val="新細明體"/>
        <family val="1"/>
        <charset val="136"/>
      </rPr>
      <t>）</t>
    </r>
    <phoneticPr fontId="5" type="noConversion"/>
  </si>
  <si>
    <t>DA01GA610012</t>
  </si>
  <si>
    <t>YMLU8599120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</si>
  <si>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4,500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2,520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</si>
  <si>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198,248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88,815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</si>
  <si>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/1010929</t>
    </r>
    <phoneticPr fontId="5" type="noConversion"/>
  </si>
  <si>
    <t>DA01GC150004</t>
  </si>
  <si>
    <t>TGHU9364130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</si>
  <si>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4600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2520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</si>
  <si>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211763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88694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</si>
  <si>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/1011006</t>
    </r>
    <phoneticPr fontId="5" type="noConversion"/>
  </si>
  <si>
    <t>DA01GD330001</t>
  </si>
  <si>
    <t>FCIU8975076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</si>
  <si>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/1011016</t>
    </r>
    <phoneticPr fontId="5" type="noConversion"/>
  </si>
  <si>
    <t>DA01GF740009</t>
  </si>
  <si>
    <t>FCIU8978183</t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</si>
  <si>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/1011027</t>
    </r>
    <phoneticPr fontId="5" type="noConversion"/>
  </si>
  <si>
    <t>DA01GH310017</t>
  </si>
  <si>
    <t>YMLU8526865</t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</si>
  <si>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/1011103</t>
    </r>
    <phoneticPr fontId="5" type="noConversion"/>
  </si>
  <si>
    <t>DA01GI060002</t>
  </si>
  <si>
    <t>CXDU1304101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</si>
  <si>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/1011104</t>
    </r>
    <phoneticPr fontId="5" type="noConversion"/>
  </si>
  <si>
    <t>DA01GI060010</t>
  </si>
  <si>
    <t>BSIU9185197</t>
  </si>
  <si>
    <t>C3X</t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</si>
  <si>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p.176</t>
    </r>
    <r>
      <rPr>
        <sz val="12"/>
        <rFont val="新細明體"/>
        <family val="1"/>
        <charset val="136"/>
      </rPr>
      <t>）
▲查證產地：無。</t>
    </r>
    <phoneticPr fontId="5" type="noConversion"/>
  </si>
  <si>
    <t>DA01GI060011</t>
  </si>
  <si>
    <t>TSLU0509912</t>
  </si>
  <si>
    <t>DA01GI940003</t>
  </si>
  <si>
    <t>TSLU0500200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</si>
  <si>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211438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88558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</si>
  <si>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/1011109</t>
    </r>
    <phoneticPr fontId="5" type="noConversion"/>
  </si>
  <si>
    <t>DA01GM050207</t>
  </si>
  <si>
    <t>DFSU6239505</t>
  </si>
  <si>
    <r>
      <rPr>
        <sz val="12"/>
        <rFont val="新細明體"/>
        <family val="1"/>
        <charset val="136"/>
      </rPr>
      <t>泰國</t>
    </r>
    <phoneticPr fontId="5" type="noConversion"/>
  </si>
  <si>
    <t>C2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</si>
  <si>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/1011126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</si>
  <si>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p.179</t>
    </r>
    <r>
      <rPr>
        <sz val="12"/>
        <rFont val="新細明體"/>
        <family val="1"/>
        <charset val="136"/>
      </rPr>
      <t>正反）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巨吉報關行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30</t>
    </r>
    <r>
      <rPr>
        <sz val="12"/>
        <rFont val="新細明體"/>
        <family val="1"/>
        <charset val="136"/>
      </rPr>
      <t>日報關工作核對通知單</t>
    </r>
    <r>
      <rPr>
        <sz val="12"/>
        <rFont val="Times New Roman"/>
        <family val="1"/>
      </rPr>
      <t>(102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日扣押物編號</t>
    </r>
    <r>
      <rPr>
        <sz val="12"/>
        <rFont val="Times New Roman"/>
        <family val="1"/>
      </rPr>
      <t>26-1-3)(</t>
    </r>
    <r>
      <rPr>
        <sz val="12"/>
        <rFont val="新細明體"/>
        <family val="1"/>
        <charset val="136"/>
      </rPr>
      <t>證</t>
    </r>
    <r>
      <rPr>
        <sz val="12"/>
        <rFont val="Times New Roman"/>
        <family val="1"/>
      </rPr>
      <t>51)(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5-8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p.103)(</t>
    </r>
    <r>
      <rPr>
        <sz val="12"/>
        <rFont val="新細明體"/>
        <family val="1"/>
        <charset val="136"/>
      </rPr>
      <t>下方為</t>
    </r>
    <r>
      <rPr>
        <u/>
        <sz val="12"/>
        <rFont val="新細明體"/>
        <family val="1"/>
        <charset val="136"/>
      </rPr>
      <t>陳玉仙</t>
    </r>
    <r>
      <rPr>
        <sz val="12"/>
        <rFont val="新細明體"/>
        <family val="1"/>
        <charset val="136"/>
      </rPr>
      <t>手寫</t>
    </r>
    <r>
      <rPr>
        <sz val="12"/>
        <rFont val="Times New Roman"/>
        <family val="1"/>
      </rPr>
      <t>11/30</t>
    </r>
    <r>
      <rPr>
        <sz val="12"/>
        <rFont val="新細明體"/>
        <family val="1"/>
        <charset val="136"/>
      </rPr>
      <t>特別費</t>
    </r>
    <r>
      <rPr>
        <sz val="12"/>
        <rFont val="Times New Roman"/>
        <family val="1"/>
      </rPr>
      <t>5000</t>
    </r>
    <r>
      <rPr>
        <sz val="12"/>
        <rFont val="新細明體"/>
        <family val="1"/>
        <charset val="136"/>
      </rPr>
      <t>元付清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</si>
  <si>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t>DA01GM050210</t>
  </si>
  <si>
    <t>GESU6425603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</si>
  <si>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4491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2520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</si>
  <si>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205557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88089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</si>
  <si>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p.180</t>
    </r>
    <r>
      <rPr>
        <sz val="12"/>
        <rFont val="新細明體"/>
        <family val="1"/>
        <charset val="136"/>
      </rPr>
      <t>）
▲查證產地：無。</t>
    </r>
    <r>
      <rPr>
        <sz val="12"/>
        <color indexed="16"/>
        <rFont val="Batang"/>
        <family val="1"/>
        <charset val="129"/>
      </rPr>
      <t/>
    </r>
    <phoneticPr fontId="5" type="noConversion"/>
  </si>
  <si>
    <t>DA01GN380006</t>
  </si>
  <si>
    <t>TGHU6288421</t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</si>
  <si>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/1011204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</si>
  <si>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p.181</t>
    </r>
    <r>
      <rPr>
        <sz val="12"/>
        <rFont val="新細明體"/>
        <family val="1"/>
        <charset val="136"/>
      </rPr>
      <t>）
▲查證產地：依據產證</t>
    </r>
    <r>
      <rPr>
        <sz val="12"/>
        <rFont val="Times New Roman"/>
        <family val="1"/>
      </rPr>
      <t>,</t>
    </r>
    <r>
      <rPr>
        <sz val="12"/>
        <rFont val="新細明體"/>
        <family val="1"/>
        <charset val="136"/>
      </rPr>
      <t>船</t>
    </r>
    <r>
      <rPr>
        <sz val="12"/>
        <rFont val="Times New Roman"/>
        <family val="1"/>
      </rPr>
      <t>,</t>
    </r>
    <r>
      <rPr>
        <sz val="12"/>
        <rFont val="新細明體"/>
        <family val="1"/>
        <charset val="136"/>
      </rPr>
      <t>櫃動</t>
    </r>
    <r>
      <rPr>
        <sz val="12"/>
        <rFont val="Times New Roman"/>
        <family val="1"/>
      </rPr>
      <t>,</t>
    </r>
    <r>
      <rPr>
        <sz val="12"/>
        <rFont val="新細明體"/>
        <family val="1"/>
        <charset val="136"/>
      </rPr>
      <t>出口報單</t>
    </r>
    <r>
      <rPr>
        <sz val="12"/>
        <rFont val="Times New Roman"/>
        <family val="1"/>
      </rPr>
      <t>,</t>
    </r>
    <r>
      <rPr>
        <sz val="12"/>
        <rFont val="新細明體"/>
        <family val="1"/>
        <charset val="136"/>
      </rPr>
      <t>中普驗字第</t>
    </r>
    <r>
      <rPr>
        <sz val="12"/>
        <rFont val="Times New Roman"/>
        <family val="1"/>
      </rPr>
      <t>1011016196</t>
    </r>
    <r>
      <rPr>
        <sz val="12"/>
        <rFont val="新細明體"/>
        <family val="1"/>
        <charset val="136"/>
      </rPr>
      <t>號函及農糧生字第</t>
    </r>
    <r>
      <rPr>
        <sz val="12"/>
        <rFont val="Times New Roman"/>
        <family val="1"/>
      </rPr>
      <t>1011051207</t>
    </r>
    <r>
      <rPr>
        <sz val="12"/>
        <rFont val="新細明體"/>
        <family val="1"/>
        <charset val="136"/>
      </rPr>
      <t>號函確認產地為</t>
    </r>
    <r>
      <rPr>
        <sz val="12"/>
        <rFont val="Times New Roman"/>
        <family val="1"/>
      </rPr>
      <t>TH</t>
    </r>
    <r>
      <rPr>
        <sz val="12"/>
        <rFont val="新細明體"/>
        <family val="1"/>
        <charset val="136"/>
      </rPr>
      <t>。
②</t>
    </r>
    <r>
      <rPr>
        <sz val="12"/>
        <rFont val="Times New Roman"/>
        <family val="1"/>
      </rPr>
      <t>.(</t>
    </r>
    <r>
      <rPr>
        <sz val="12"/>
        <rFont val="新細明體"/>
        <family val="1"/>
        <charset val="136"/>
      </rPr>
      <t>扣押物編號</t>
    </r>
    <r>
      <rPr>
        <sz val="12"/>
        <rFont val="Times New Roman"/>
        <family val="1"/>
      </rPr>
      <t>26-21)</t>
    </r>
    <r>
      <rPr>
        <sz val="12"/>
        <rFont val="新細明體"/>
        <family val="1"/>
        <charset val="136"/>
      </rPr>
      <t>巨吉公司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日報關工作核對通知單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紙（帳單編號</t>
    </r>
    <r>
      <rPr>
        <sz val="12"/>
        <rFont val="Times New Roman"/>
        <family val="1"/>
      </rPr>
      <t>100I-1078</t>
    </r>
    <r>
      <rPr>
        <sz val="12"/>
        <rFont val="新細明體"/>
        <family val="1"/>
        <charset val="136"/>
      </rPr>
      <t>）、未蓋印鑑章之台中商銀取款憑條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1-3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p.67-68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5-4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p.122-123)(</t>
    </r>
    <r>
      <rPr>
        <u/>
        <sz val="12"/>
        <rFont val="新細明體"/>
        <family val="1"/>
        <charset val="136"/>
      </rPr>
      <t>陳玉仙</t>
    </r>
    <r>
      <rPr>
        <sz val="12"/>
        <rFont val="新細明體"/>
        <family val="1"/>
        <charset val="136"/>
      </rPr>
      <t>稱此為第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個貨櫃且尚未支付報關費予巨吉報關行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</si>
  <si>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t>DA01GN380007</t>
  </si>
  <si>
    <t>GESU6775978</t>
  </si>
  <si>
    <t>DA01GO360006</t>
  </si>
  <si>
    <t>TSLU0528126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</si>
  <si>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210139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88014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</si>
  <si>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/1011210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</si>
  <si>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p.183</t>
    </r>
    <r>
      <rPr>
        <sz val="12"/>
        <rFont val="新細明體"/>
        <family val="1"/>
        <charset val="136"/>
      </rPr>
      <t>）
▲查證產地：無。</t>
    </r>
    <phoneticPr fontId="5" type="noConversion"/>
  </si>
  <si>
    <t>DA01GP660014</t>
  </si>
  <si>
    <t>YMLU8458138</t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</si>
  <si>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/1011215</t>
    </r>
    <phoneticPr fontId="5" type="noConversion"/>
  </si>
  <si>
    <t>DA01GR430209</t>
  </si>
  <si>
    <t>TGHU6441633</t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</si>
  <si>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4536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3175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</si>
  <si>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158370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147875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</si>
  <si>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/1011221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</si>
  <si>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p.185</t>
    </r>
    <r>
      <rPr>
        <sz val="12"/>
        <rFont val="新細明體"/>
        <family val="1"/>
        <charset val="136"/>
      </rPr>
      <t>）
▲查證產地：無。</t>
    </r>
    <phoneticPr fontId="5" type="noConversion"/>
  </si>
  <si>
    <t>DA01GS740010</t>
  </si>
  <si>
    <t>YMLU8629170</t>
    <phoneticPr fontId="5" type="noConversion"/>
  </si>
  <si>
    <r>
      <t>C1(</t>
    </r>
    <r>
      <rPr>
        <sz val="12"/>
        <rFont val="新細明體"/>
        <family val="1"/>
        <charset val="136"/>
      </rPr>
      <t>扣押中</t>
    </r>
    <r>
      <rPr>
        <sz val="12"/>
        <rFont val="Times New Roman"/>
        <family val="1"/>
      </rPr>
      <t>)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</si>
  <si>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196358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87968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</si>
  <si>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165/</t>
    </r>
    <r>
      <rPr>
        <sz val="12"/>
        <rFont val="新細明體"/>
        <family val="1"/>
        <charset val="136"/>
      </rPr>
      <t>林查班港</t>
    </r>
    <r>
      <rPr>
        <sz val="12"/>
        <rFont val="Times New Roman"/>
        <family val="1"/>
      </rPr>
      <t>/1011229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</si>
  <si>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p.186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扣押命令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2-1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3-7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p.27</t>
    </r>
    <r>
      <rPr>
        <sz val="12"/>
        <rFont val="新細明體"/>
        <family val="1"/>
        <charset val="136"/>
      </rPr>
      <t>）</t>
    </r>
    <r>
      <rPr>
        <sz val="12"/>
        <rFont val="Times New Roman"/>
        <family val="1"/>
      </rPr>
      <t>(</t>
    </r>
    <r>
      <rPr>
        <u/>
        <sz val="12"/>
        <rFont val="新細明體"/>
        <family val="1"/>
        <charset val="136"/>
      </rPr>
      <t>姚燕昌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〔註</t>
    </r>
    <r>
      <rPr>
        <sz val="12"/>
        <rFont val="Times New Roman"/>
        <family val="1"/>
      </rPr>
      <t>.102.1.11</t>
    </r>
    <r>
      <rPr>
        <sz val="12"/>
        <rFont val="新細明體"/>
        <family val="1"/>
        <charset val="136"/>
      </rPr>
      <t>海巡署金門機動查緝隊持新北地檢署檢察官扣押命令查扣</t>
    </r>
    <r>
      <rPr>
        <sz val="12"/>
        <rFont val="Times New Roman"/>
        <family val="1"/>
      </rPr>
      <t>210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300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，見</t>
    </r>
    <r>
      <rPr>
        <sz val="12"/>
        <rFont val="Times New Roman"/>
        <family val="1"/>
      </rPr>
      <t>3-7</t>
    </r>
    <r>
      <rPr>
        <sz val="12"/>
        <rFont val="新細明體"/>
        <family val="1"/>
        <charset val="136"/>
      </rPr>
      <t>卷。〕</t>
    </r>
    <phoneticPr fontId="5" type="noConversion"/>
  </si>
  <si>
    <r>
      <t>0</t>
    </r>
    <r>
      <rPr>
        <sz val="12"/>
        <rFont val="細明體"/>
        <family val="3"/>
        <charset val="136"/>
      </rPr>
      <t>（此部分因遭扣押故認定為</t>
    </r>
    <r>
      <rPr>
        <sz val="12"/>
        <rFont val="Times New Roman"/>
        <family val="1"/>
      </rPr>
      <t>0</t>
    </r>
    <r>
      <rPr>
        <sz val="12"/>
        <rFont val="細明體"/>
        <family val="3"/>
        <charset val="136"/>
      </rPr>
      <t>）</t>
    </r>
    <phoneticPr fontId="5" type="noConversion"/>
  </si>
  <si>
    <r>
      <rPr>
        <sz val="12"/>
        <rFont val="新細明體"/>
        <family val="1"/>
        <charset val="136"/>
      </rPr>
      <t>總計</t>
    </r>
    <phoneticPr fontId="5" type="noConversion"/>
  </si>
  <si>
    <r>
      <rPr>
        <sz val="12"/>
        <rFont val="細明體"/>
        <family val="3"/>
        <charset val="136"/>
      </rPr>
      <t>鑫兆公司</t>
    </r>
    <phoneticPr fontId="5" type="noConversion"/>
  </si>
  <si>
    <r>
      <rPr>
        <sz val="12"/>
        <rFont val="細明體"/>
        <family val="3"/>
        <charset val="136"/>
      </rPr>
      <t>春林公司</t>
    </r>
    <phoneticPr fontId="5" type="noConversion"/>
  </si>
  <si>
    <r>
      <rPr>
        <sz val="12"/>
        <rFont val="新細明體"/>
        <family val="1"/>
        <charset val="136"/>
      </rPr>
      <t>黃裕程（每公斤</t>
    </r>
    <r>
      <rPr>
        <sz val="12"/>
        <rFont val="Times New Roman"/>
        <family val="1"/>
      </rPr>
      <t>213</t>
    </r>
    <r>
      <rPr>
        <sz val="12"/>
        <rFont val="新細明體"/>
        <family val="1"/>
        <charset val="136"/>
      </rPr>
      <t>元）</t>
    </r>
    <phoneticPr fontId="5" type="noConversion"/>
  </si>
  <si>
    <r>
      <rPr>
        <sz val="12"/>
        <rFont val="細明體"/>
        <family val="3"/>
        <charset val="136"/>
      </rPr>
      <t>富國宏公司</t>
    </r>
    <phoneticPr fontId="5" type="noConversion"/>
  </si>
  <si>
    <r>
      <rPr>
        <sz val="12"/>
        <rFont val="新細明體"/>
        <family val="1"/>
        <charset val="136"/>
      </rPr>
      <t>莊益豪（每公斤</t>
    </r>
    <r>
      <rPr>
        <sz val="12"/>
        <rFont val="Times New Roman"/>
        <family val="1"/>
      </rPr>
      <t>200</t>
    </r>
    <r>
      <rPr>
        <sz val="12"/>
        <rFont val="新細明體"/>
        <family val="1"/>
        <charset val="136"/>
      </rPr>
      <t>元）</t>
    </r>
    <phoneticPr fontId="5" type="noConversion"/>
  </si>
  <si>
    <r>
      <rPr>
        <sz val="12"/>
        <rFont val="細明體"/>
        <family val="3"/>
        <charset val="136"/>
      </rPr>
      <t>築基公司</t>
    </r>
    <phoneticPr fontId="5" type="noConversion"/>
  </si>
  <si>
    <r>
      <rPr>
        <sz val="12"/>
        <rFont val="新細明體"/>
        <family val="1"/>
        <charset val="136"/>
      </rPr>
      <t>王銘良、陳玉仙（每公斤</t>
    </r>
    <r>
      <rPr>
        <sz val="12"/>
        <rFont val="Times New Roman"/>
        <family val="1"/>
      </rPr>
      <t>195</t>
    </r>
    <r>
      <rPr>
        <sz val="12"/>
        <rFont val="新細明體"/>
        <family val="1"/>
        <charset val="136"/>
      </rPr>
      <t>元）</t>
    </r>
    <phoneticPr fontId="5" type="noConversion"/>
  </si>
  <si>
    <r>
      <rPr>
        <sz val="12"/>
        <rFont val="細明體"/>
        <family val="3"/>
        <charset val="136"/>
      </rPr>
      <t>鑫兆公司、春林公司、富國宏公司、築基公司</t>
    </r>
    <phoneticPr fontId="5" type="noConversion"/>
  </si>
  <si>
    <t>被告姚鼎蒼銷售予貨主之銷售金額（元）</t>
    <phoneticPr fontId="5" type="noConversion"/>
  </si>
  <si>
    <r>
      <rPr>
        <b/>
        <sz val="12"/>
        <rFont val="新細明體"/>
        <family val="1"/>
        <charset val="136"/>
      </rPr>
      <t>貨主取得貨物重量（</t>
    </r>
    <r>
      <rPr>
        <b/>
        <sz val="12"/>
        <rFont val="Times New Roman"/>
        <family val="1"/>
      </rPr>
      <t>KG</t>
    </r>
    <r>
      <rPr>
        <b/>
        <sz val="12"/>
        <rFont val="新細明體"/>
        <family val="1"/>
        <charset val="136"/>
      </rPr>
      <t>）</t>
    </r>
    <phoneticPr fontId="5" type="noConversion"/>
  </si>
  <si>
    <t>貨主出售予不特定消費者之銷售金額（元）</t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</si>
  <si>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p.122)(9/28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</si>
  <si>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p.66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17325KG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99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99/1/26</t>
    </r>
    <r>
      <rPr>
        <sz val="12"/>
        <rFont val="新細明體"/>
        <family val="1"/>
        <charset val="136"/>
      </rPr>
      <t xml:space="preserve">出庫對帳單之數量欄及重量欄均分別記載
</t>
    </r>
    <r>
      <rPr>
        <sz val="12"/>
        <rFont val="Times New Roman"/>
        <family val="1"/>
      </rPr>
      <t>(1)249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144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*18KG
(2)245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145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*18KG
(3)244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145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*18KG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18882KG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</si>
  <si>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p.82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11700KG</t>
    </r>
    <r>
      <rPr>
        <sz val="12"/>
        <rFont val="新細明體"/>
        <family val="1"/>
        <charset val="136"/>
      </rPr>
      <t>，惟</t>
    </r>
    <r>
      <rPr>
        <sz val="12"/>
        <rFont val="Times New Roman"/>
        <family val="1"/>
      </rPr>
      <t>99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99/7/3</t>
    </r>
    <r>
      <rPr>
        <sz val="12"/>
        <rFont val="新細明體"/>
        <family val="1"/>
        <charset val="136"/>
      </rPr>
      <t xml:space="preserve">出庫對帳單之數量欄及重量欄均分別記載
</t>
    </r>
    <r>
      <rPr>
        <sz val="12"/>
        <rFont val="Times New Roman"/>
        <family val="1"/>
      </rPr>
      <t>(1)317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80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*18KG
(2)320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 80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*18KG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12435KG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</si>
  <si>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p.97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6000KG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100/3/25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425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6375KG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</si>
  <si>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p.145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姚鼎蒼</t>
    </r>
    <r>
      <rPr>
        <sz val="12"/>
        <rFont val="新細明體"/>
        <family val="1"/>
        <charset val="136"/>
      </rPr>
      <t>此部分犯罪所得，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年進出貨量表金額欄雖為空白，惟相對應之</t>
    </r>
    <r>
      <rPr>
        <sz val="12"/>
        <rFont val="Times New Roman"/>
        <family val="1"/>
      </rPr>
      <t>100/12/26</t>
    </r>
    <r>
      <rPr>
        <sz val="12"/>
        <rFont val="新細明體"/>
        <family val="1"/>
        <charset val="136"/>
      </rPr>
      <t>出庫對帳單之應收欄及已收欄均記載為</t>
    </r>
    <r>
      <rPr>
        <sz val="12"/>
        <rFont val="Times New Roman"/>
        <family val="1"/>
      </rPr>
      <t>1006000</t>
    </r>
    <r>
      <rPr>
        <sz val="12"/>
        <rFont val="新細明體"/>
        <family val="1"/>
        <charset val="136"/>
      </rPr>
      <t>元，是以出庫對帳單為準。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</si>
  <si>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p.153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商春林公司提供予</t>
    </r>
    <r>
      <rPr>
        <b/>
        <u/>
        <sz val="12"/>
        <rFont val="新細明體"/>
        <family val="1"/>
        <charset val="136"/>
      </rPr>
      <t>元泉貿易莊先生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101/3/9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p.168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p.241)(3/9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TCNU9795773)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101/3/7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(3/9</t>
    </r>
    <r>
      <rPr>
        <sz val="12"/>
        <rFont val="新細明體"/>
        <family val="1"/>
        <charset val="136"/>
      </rPr>
      <t>黑木耳粒，櫃號為</t>
    </r>
    <r>
      <rPr>
        <sz val="12"/>
        <rFont val="Times New Roman"/>
        <family val="1"/>
      </rPr>
      <t>TCNU9795773)(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9-4-2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p.32)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</si>
  <si>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p.154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.101/4/11</t>
    </r>
    <r>
      <rPr>
        <sz val="12"/>
        <rFont val="新細明體"/>
        <family val="1"/>
        <charset val="136"/>
      </rPr>
      <t>連筱嵐予小曾之傳真資料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p.245</t>
    </r>
    <r>
      <rPr>
        <sz val="12"/>
        <rFont val="新細明體"/>
        <family val="1"/>
        <charset val="136"/>
      </rPr>
      <t>正反）</t>
    </r>
    <r>
      <rPr>
        <sz val="12"/>
        <rFont val="Times New Roman"/>
        <family val="1"/>
      </rPr>
      <t>(3/13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YMLU820
3369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YMLU8320051</t>
    </r>
    <r>
      <rPr>
        <sz val="12"/>
        <rFont val="新細明體"/>
        <family val="1"/>
        <charset val="136"/>
      </rPr>
      <t>，備註「美德冷凍」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r>
      <rPr>
        <sz val="12"/>
        <rFont val="Times New Roman"/>
        <family val="1"/>
      </rPr>
      <t/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</si>
  <si>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p.161</t>
    </r>
    <r>
      <rPr>
        <sz val="12"/>
        <rFont val="新細明體"/>
        <family val="1"/>
        <charset val="136"/>
      </rPr>
      <t>）
▲查證產地：依產證認定產地。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連筱嵐電子信箱郵件資料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證</t>
    </r>
    <r>
      <rPr>
        <sz val="12"/>
        <rFont val="Times New Roman"/>
        <family val="1"/>
      </rPr>
      <t>40)
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p.225)(</t>
    </r>
    <r>
      <rPr>
        <sz val="12"/>
        <rFont val="新細明體"/>
        <family val="1"/>
        <charset val="136"/>
      </rPr>
      <t>越富公司小姐於</t>
    </r>
    <r>
      <rPr>
        <sz val="12"/>
        <rFont val="Times New Roman"/>
        <family val="1"/>
      </rPr>
      <t>101/5/13</t>
    </r>
    <r>
      <rPr>
        <sz val="12"/>
        <rFont val="新細明體"/>
        <family val="1"/>
        <charset val="136"/>
      </rPr>
      <t>寄發，關於木耳出貨做記號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姚鼎蒼</t>
    </r>
    <r>
      <rPr>
        <sz val="12"/>
        <rFont val="新細明體"/>
        <family val="1"/>
        <charset val="136"/>
      </rPr>
      <t>此部分犯罪所得，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年進出貨量表金額欄雖為空白，惟相對應之</t>
    </r>
    <r>
      <rPr>
        <sz val="12"/>
        <rFont val="Times New Roman"/>
        <family val="1"/>
      </rPr>
      <t>101/5/22</t>
    </r>
    <r>
      <rPr>
        <sz val="12"/>
        <rFont val="新細明體"/>
        <family val="1"/>
        <charset val="136"/>
      </rPr>
      <t>出庫對帳單之應收欄及已收欄均記載為</t>
    </r>
    <r>
      <rPr>
        <sz val="12"/>
        <rFont val="Times New Roman"/>
        <family val="1"/>
      </rPr>
      <t>900000</t>
    </r>
    <r>
      <rPr>
        <sz val="12"/>
        <rFont val="新細明體"/>
        <family val="1"/>
        <charset val="136"/>
      </rPr>
      <t>元，是以出庫對帳單為準。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</si>
  <si>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p.163</t>
    </r>
    <r>
      <rPr>
        <sz val="12"/>
        <rFont val="新細明體"/>
        <family val="1"/>
        <charset val="136"/>
      </rPr>
      <t>正反）
▲查證產地：經駐外單位函後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胡志高字第</t>
    </r>
    <r>
      <rPr>
        <sz val="12"/>
        <rFont val="Times New Roman"/>
        <family val="1"/>
      </rPr>
      <t>10100010350</t>
    </r>
    <r>
      <rPr>
        <sz val="12"/>
        <rFont val="新細明體"/>
        <family val="1"/>
        <charset val="136"/>
      </rPr>
      <t>號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產證屬實。
②</t>
    </r>
    <r>
      <rPr>
        <sz val="12"/>
        <rFont val="Times New Roman"/>
        <family val="1"/>
      </rPr>
      <t>.101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14</t>
    </r>
    <r>
      <rPr>
        <sz val="12"/>
        <rFont val="新細明體"/>
        <family val="1"/>
        <charset val="136"/>
      </rPr>
      <t>至</t>
    </r>
    <r>
      <rPr>
        <sz val="12"/>
        <rFont val="Times New Roman"/>
        <family val="1"/>
      </rPr>
      <t>31</t>
    </r>
    <r>
      <rPr>
        <sz val="12"/>
        <rFont val="新細明體"/>
        <family val="1"/>
        <charset val="136"/>
      </rPr>
      <t>日被告連筱嵐與大陸森嘉公司曾洪波之</t>
    </r>
    <r>
      <rPr>
        <sz val="12"/>
        <rFont val="Times New Roman"/>
        <family val="1"/>
      </rPr>
      <t>MSN</t>
    </r>
    <r>
      <rPr>
        <sz val="12"/>
        <rFont val="新細明體"/>
        <family val="1"/>
        <charset val="136"/>
      </rPr>
      <t>對話記錄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證</t>
    </r>
    <r>
      <rPr>
        <sz val="12"/>
        <rFont val="Times New Roman"/>
        <family val="1"/>
      </rPr>
      <t>18)(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p.109-115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p.226-232)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被告連筱嵐與大陸顧雪珍往來電子郵件、連筱嵐與越南魏小姐木耳對帳電子郵件及越南魏小姐提供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個公司越南銀行帳戶之傳真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證</t>
    </r>
    <r>
      <rPr>
        <sz val="12"/>
        <rFont val="Times New Roman"/>
        <family val="1"/>
      </rPr>
      <t>19)(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p.116-120</t>
    </r>
    <r>
      <rPr>
        <sz val="12"/>
        <rFont val="新細明體"/>
        <family val="1"/>
        <charset val="136"/>
      </rPr>
      <t>反，同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p.233-237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④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連筱嵐電子信箱郵件資料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證</t>
    </r>
    <r>
      <rPr>
        <sz val="12"/>
        <rFont val="Times New Roman"/>
        <family val="1"/>
      </rPr>
      <t>40)
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p.224)(</t>
    </r>
    <r>
      <rPr>
        <sz val="12"/>
        <rFont val="新細明體"/>
        <family val="1"/>
        <charset val="136"/>
      </rPr>
      <t>越富公司小姐於</t>
    </r>
    <r>
      <rPr>
        <sz val="12"/>
        <rFont val="Times New Roman"/>
        <family val="1"/>
      </rPr>
      <t>101/5/21</t>
    </r>
    <r>
      <rPr>
        <sz val="12"/>
        <rFont val="新細明體"/>
        <family val="1"/>
        <charset val="136"/>
      </rPr>
      <t>寄發，關於木耳出貨做記號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</si>
  <si>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p.2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p.16)(1/26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</si>
  <si>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p.3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p.18)(2/7</t>
    </r>
    <r>
      <rPr>
        <sz val="12"/>
        <rFont val="新細明體"/>
        <family val="1"/>
        <charset val="136"/>
      </rPr>
      <t>李</t>
    </r>
    <r>
      <rPr>
        <sz val="12"/>
        <rFont val="Times New Roman"/>
        <family val="1"/>
      </rPr>
      <t>r)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</si>
  <si>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p.3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p.19)(2/9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</si>
  <si>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p.4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p.20)(3/2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</si>
  <si>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p.6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p.22)(4/7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</si>
  <si>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p.6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p.22)(4/7</t>
    </r>
    <r>
      <rPr>
        <sz val="12"/>
        <rFont val="新細明體"/>
        <family val="1"/>
        <charset val="136"/>
      </rPr>
      <t>朱</t>
    </r>
    <r>
      <rPr>
        <sz val="12"/>
        <rFont val="Times New Roman"/>
        <family val="1"/>
      </rPr>
      <t>r)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</si>
  <si>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p.23)(5/4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</si>
  <si>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p.24)(5/19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</si>
  <si>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p.25)(6/4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</si>
  <si>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p.26)(6/5</t>
    </r>
    <r>
      <rPr>
        <b/>
        <u/>
        <sz val="12"/>
        <rFont val="新細明體"/>
        <family val="1"/>
        <charset val="136"/>
      </rPr>
      <t>廣漢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u/>
        <sz val="12"/>
        <rFont val="新細明體"/>
        <family val="1"/>
        <charset val="136"/>
      </rPr>
      <t>廣漢</t>
    </r>
    <r>
      <rPr>
        <sz val="12"/>
        <rFont val="新細明體"/>
        <family val="1"/>
        <charset val="136"/>
      </rPr>
      <t>公司之</t>
    </r>
    <r>
      <rPr>
        <sz val="12"/>
        <rFont val="Times New Roman"/>
        <family val="1"/>
      </rPr>
      <t>99/5/24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p.192-193)(6/5</t>
    </r>
    <r>
      <rPr>
        <sz val="12"/>
        <rFont val="新細明體"/>
        <family val="1"/>
        <charset val="136"/>
      </rPr>
      <t>貨櫃號碼為</t>
    </r>
    <r>
      <rPr>
        <sz val="12"/>
        <rFont val="Times New Roman"/>
        <family val="1"/>
      </rPr>
      <t>WHLU5082152)</t>
    </r>
    <r>
      <rPr>
        <sz val="12"/>
        <rFont val="新細明體"/>
        <family val="1"/>
        <charset val="136"/>
      </rPr>
      <t xml:space="preserve">。
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</si>
  <si>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p.27)(6/10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</si>
  <si>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p.28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-29)(6/17</t>
    </r>
    <r>
      <rPr>
        <sz val="12"/>
        <rFont val="新細明體"/>
        <family val="1"/>
        <charset val="136"/>
      </rPr>
      <t>蔡志輝</t>
    </r>
    <r>
      <rPr>
        <sz val="12"/>
        <rFont val="Times New Roman"/>
        <family val="1"/>
      </rPr>
      <t xml:space="preserve">)
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</si>
  <si>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p.28)(6/17</t>
    </r>
    <r>
      <rPr>
        <b/>
        <u/>
        <sz val="12"/>
        <rFont val="新細明體"/>
        <family val="1"/>
        <charset val="136"/>
      </rPr>
      <t>陳晉茂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</si>
  <si>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p.28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)(6/17</t>
    </r>
    <r>
      <rPr>
        <b/>
        <u/>
        <sz val="12"/>
        <rFont val="新細明體"/>
        <family val="1"/>
        <charset val="136"/>
      </rPr>
      <t>陳晉茂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</si>
  <si>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p.28)(6/17</t>
    </r>
    <r>
      <rPr>
        <sz val="12"/>
        <rFont val="新細明體"/>
        <family val="1"/>
        <charset val="136"/>
      </rPr>
      <t>卓</t>
    </r>
    <r>
      <rPr>
        <sz val="12"/>
        <rFont val="Times New Roman"/>
        <family val="1"/>
      </rPr>
      <t>r)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</si>
  <si>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p.30)(6/19</t>
    </r>
    <r>
      <rPr>
        <sz val="12"/>
        <rFont val="新細明體"/>
        <family val="1"/>
        <charset val="136"/>
      </rPr>
      <t>阿源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</si>
  <si>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p.8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p.31)(6/30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</si>
  <si>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p.80</t>
    </r>
    <r>
      <rPr>
        <sz val="12"/>
        <rFont val="新細明體"/>
        <family val="1"/>
        <charset val="136"/>
      </rPr>
      <t>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莊益豪、黃裕程</t>
    </r>
    <r>
      <rPr>
        <sz val="12"/>
        <rFont val="新細明體"/>
        <family val="1"/>
        <charset val="136"/>
      </rPr>
      <t>此部分取得重量，進口報單記載重量黑木耳為</t>
    </r>
    <r>
      <rPr>
        <sz val="12"/>
        <rFont val="Times New Roman"/>
        <family val="1"/>
      </rPr>
      <t>8400KG</t>
    </r>
    <r>
      <rPr>
        <sz val="12"/>
        <rFont val="新細明體"/>
        <family val="1"/>
        <charset val="136"/>
      </rPr>
      <t>、
黑木耳絲為</t>
    </r>
    <r>
      <rPr>
        <sz val="12"/>
        <rFont val="Times New Roman"/>
        <family val="1"/>
      </rPr>
      <t>4800KG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99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99/6/30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99/7/1</t>
    </r>
    <r>
      <rPr>
        <sz val="12"/>
        <rFont val="新細明體"/>
        <family val="1"/>
        <charset val="136"/>
      </rPr>
      <t xml:space="preserve">出庫對帳單之數量欄及重量欄均分別記載
</t>
    </r>
    <r>
      <rPr>
        <sz val="12"/>
        <rFont val="Times New Roman"/>
        <family val="1"/>
      </rPr>
      <t>(1)</t>
    </r>
    <r>
      <rPr>
        <sz val="12"/>
        <rFont val="新細明體"/>
        <family val="1"/>
        <charset val="136"/>
      </rPr>
      <t>黑木耳</t>
    </r>
    <r>
      <rPr>
        <sz val="12"/>
        <rFont val="Times New Roman"/>
        <family val="1"/>
      </rPr>
      <t>283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*15KG
     </t>
    </r>
    <r>
      <rPr>
        <sz val="12"/>
        <rFont val="新細明體"/>
        <family val="1"/>
        <charset val="136"/>
      </rPr>
      <t>黑木耳絲</t>
    </r>
    <r>
      <rPr>
        <sz val="12"/>
        <rFont val="Times New Roman"/>
        <family val="1"/>
      </rPr>
      <t>210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
(2)</t>
    </r>
    <r>
      <rPr>
        <sz val="12"/>
        <rFont val="新細明體"/>
        <family val="1"/>
        <charset val="136"/>
      </rPr>
      <t>黑木耳</t>
    </r>
    <r>
      <rPr>
        <sz val="12"/>
        <rFont val="Times New Roman"/>
        <family val="1"/>
      </rPr>
      <t>289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*15KG
     </t>
    </r>
    <r>
      <rPr>
        <sz val="12"/>
        <rFont val="新細明體"/>
        <family val="1"/>
        <charset val="136"/>
      </rPr>
      <t>黑木耳絲</t>
    </r>
    <r>
      <rPr>
        <sz val="12"/>
        <rFont val="Times New Roman"/>
        <family val="1"/>
      </rPr>
      <t>110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
(3)</t>
    </r>
    <r>
      <rPr>
        <sz val="12"/>
        <rFont val="新細明體"/>
        <family val="1"/>
        <charset val="136"/>
      </rPr>
      <t>黑木耳絲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*12KG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13620KG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</si>
  <si>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p.31)(7/1</t>
    </r>
    <r>
      <rPr>
        <b/>
        <u/>
        <sz val="12"/>
        <rFont val="新細明體"/>
        <family val="1"/>
        <charset val="136"/>
      </rPr>
      <t>元泉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7/9</t>
    </r>
    <r>
      <rPr>
        <b/>
        <u/>
        <sz val="12"/>
        <rFont val="新細明體"/>
        <family val="1"/>
        <charset val="136"/>
      </rPr>
      <t>廣漢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</si>
  <si>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p.32)(7/1</t>
    </r>
    <r>
      <rPr>
        <sz val="12"/>
        <rFont val="新細明體"/>
        <family val="1"/>
        <charset val="136"/>
      </rPr>
      <t>蔡志清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</si>
  <si>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p.33)(7/3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</si>
  <si>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p.34)(7/13</t>
    </r>
    <r>
      <rPr>
        <sz val="12"/>
        <rFont val="新細明體"/>
        <family val="1"/>
        <charset val="136"/>
      </rPr>
      <t>阿源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</si>
  <si>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p.10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p.35)(8/11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</si>
  <si>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p.84</t>
    </r>
    <r>
      <rPr>
        <sz val="12"/>
        <rFont val="新細明體"/>
        <family val="1"/>
        <charset val="136"/>
      </rPr>
      <t>）
②被告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14580KG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99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99/8/11</t>
    </r>
    <r>
      <rPr>
        <sz val="12"/>
        <rFont val="新細明體"/>
        <family val="1"/>
        <charset val="136"/>
      </rPr>
      <t xml:space="preserve">出庫對帳單之數量欄及重量欄均分別記載
</t>
    </r>
    <r>
      <rPr>
        <sz val="12"/>
        <rFont val="Times New Roman"/>
        <family val="1"/>
      </rPr>
      <t>(1)200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*3KG
     549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*600G
(2)312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80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*18KG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7049KG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</si>
  <si>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p.10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p.36)(8/20</t>
    </r>
    <r>
      <rPr>
        <b/>
        <u/>
        <sz val="12"/>
        <rFont val="新細明體"/>
        <family val="1"/>
        <charset val="136"/>
      </rPr>
      <t>廣漢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</si>
  <si>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p.10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p.36)(8/18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</si>
  <si>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p.37)(8/27</t>
    </r>
    <r>
      <rPr>
        <sz val="12"/>
        <rFont val="新細明體"/>
        <family val="1"/>
        <charset val="136"/>
      </rPr>
      <t>蔡志輝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</si>
  <si>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p.12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p.38)(9/9</t>
    </r>
    <r>
      <rPr>
        <sz val="12"/>
        <rFont val="新細明體"/>
        <family val="1"/>
        <charset val="136"/>
      </rPr>
      <t>旺來旺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</si>
  <si>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p.39)(10/13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</si>
  <si>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p.40)(10/21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</si>
  <si>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p.15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p.42)(12/1</t>
    </r>
    <r>
      <rPr>
        <sz val="12"/>
        <rFont val="新細明體"/>
        <family val="1"/>
        <charset val="136"/>
      </rPr>
      <t>阿源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</si>
  <si>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p.48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p.64)(2/1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</si>
  <si>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p.48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p.65)(2/15</t>
    </r>
    <r>
      <rPr>
        <b/>
        <u/>
        <sz val="12"/>
        <rFont val="新細明體"/>
        <family val="1"/>
        <charset val="136"/>
      </rPr>
      <t>廣漢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</si>
  <si>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p.48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p.66)(2/16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志輝</t>
    </r>
    <r>
      <rPr>
        <sz val="12"/>
        <rFont val="Times New Roman"/>
        <family val="1"/>
      </rPr>
      <t>))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</si>
  <si>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p.94</t>
    </r>
    <r>
      <rPr>
        <sz val="12"/>
        <rFont val="新細明體"/>
        <family val="1"/>
        <charset val="136"/>
      </rPr>
      <t>正反）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陳晉茂、王銘良、陳玉仙、黃裕程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13440KG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100/2/18</t>
    </r>
    <r>
      <rPr>
        <sz val="12"/>
        <rFont val="新細明體"/>
        <family val="1"/>
        <charset val="136"/>
      </rPr>
      <t xml:space="preserve">出庫對帳單之數量欄及重量欄均分別記載
</t>
    </r>
    <r>
      <rPr>
        <sz val="12"/>
        <rFont val="Times New Roman"/>
        <family val="1"/>
      </rPr>
      <t>(1)228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210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
(2)60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(3)287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210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*12KG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13665KG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</si>
  <si>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p.48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p.67)(2/18</t>
    </r>
    <r>
      <rPr>
        <b/>
        <u/>
        <sz val="12"/>
        <rFont val="新細明體"/>
        <family val="1"/>
        <charset val="136"/>
      </rPr>
      <t>陳晉茂</t>
    </r>
    <r>
      <rPr>
        <sz val="12"/>
        <rFont val="新細明體"/>
        <family val="1"/>
        <charset val="136"/>
      </rPr>
      <t>、</t>
    </r>
    <r>
      <rPr>
        <b/>
        <u/>
        <sz val="12"/>
        <rFont val="新細明體"/>
        <family val="1"/>
        <charset val="136"/>
      </rPr>
      <t>超農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</si>
  <si>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p.48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p.67)(2/18</t>
    </r>
    <r>
      <rPr>
        <b/>
        <u/>
        <sz val="12"/>
        <rFont val="新細明體"/>
        <family val="1"/>
        <charset val="136"/>
      </rPr>
      <t>廣漢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</si>
  <si>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p.49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p.68)(3/17</t>
    </r>
    <r>
      <rPr>
        <sz val="12"/>
        <rFont val="新細明體"/>
        <family val="1"/>
        <charset val="136"/>
      </rPr>
      <t>古哲源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</si>
  <si>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p.49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p.69)(3/25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</si>
  <si>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p.49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p.69)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</si>
  <si>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p.49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p.70)(3/29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</si>
  <si>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p.50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p.73)(4/7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</si>
  <si>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p.50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p.74)(4/12</t>
    </r>
    <r>
      <rPr>
        <b/>
        <u/>
        <sz val="12"/>
        <rFont val="新細明體"/>
        <family val="1"/>
        <charset val="136"/>
      </rPr>
      <t>陳晉茂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</si>
  <si>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p.50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p.75)(4/14</t>
    </r>
    <r>
      <rPr>
        <sz val="12"/>
        <rFont val="新細明體"/>
        <family val="1"/>
        <charset val="136"/>
      </rPr>
      <t>古哲源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</si>
  <si>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p.50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p.76)(4/21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</si>
  <si>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p.50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p.79)(4/29</t>
    </r>
    <r>
      <rPr>
        <sz val="12"/>
        <rFont val="新細明體"/>
        <family val="1"/>
        <charset val="136"/>
      </rPr>
      <t>朱進興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</si>
  <si>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p.50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p.79)(4/29</t>
    </r>
    <r>
      <rPr>
        <b/>
        <u/>
        <sz val="12"/>
        <rFont val="新細明體"/>
        <family val="1"/>
        <charset val="136"/>
      </rPr>
      <t>廣漢</t>
    </r>
    <r>
      <rPr>
        <sz val="12"/>
        <rFont val="新細明體"/>
        <family val="1"/>
        <charset val="136"/>
      </rPr>
      <t>、伍進昌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</si>
  <si>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p.81)(5/4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</si>
  <si>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p.106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7860KG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100/5/4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420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190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7890KG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</si>
  <si>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p.82)(5/5</t>
    </r>
    <r>
      <rPr>
        <sz val="12"/>
        <rFont val="新細明體"/>
        <family val="1"/>
        <charset val="136"/>
      </rPr>
      <t>古哲源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</si>
  <si>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p.83)(5/6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</si>
  <si>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p.84)(5/12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</si>
  <si>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p.84)(5/13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</si>
  <si>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p.110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8250KG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100/5/12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100/5/13</t>
    </r>
    <r>
      <rPr>
        <sz val="12"/>
        <rFont val="新細明體"/>
        <family val="1"/>
        <charset val="136"/>
      </rPr>
      <t xml:space="preserve">出庫對帳單之數量欄及重量欄均分別記載
</t>
    </r>
    <r>
      <rPr>
        <sz val="12"/>
        <rFont val="Times New Roman"/>
        <family val="1"/>
      </rPr>
      <t>(1)390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(2)174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*15KG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8460KG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</si>
  <si>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p.85)(5/17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</si>
  <si>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p.85)(5/17</t>
    </r>
    <r>
      <rPr>
        <sz val="12"/>
        <rFont val="新細明體"/>
        <family val="1"/>
        <charset val="136"/>
      </rPr>
      <t>古哲源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</si>
  <si>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p.86)(5/19</t>
    </r>
    <r>
      <rPr>
        <b/>
        <u/>
        <sz val="12"/>
        <rFont val="新細明體"/>
        <family val="1"/>
        <charset val="136"/>
      </rPr>
      <t>陳晉茂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</si>
  <si>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p.87)(5/24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</si>
  <si>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p.87)(5/23</t>
    </r>
    <r>
      <rPr>
        <b/>
        <u/>
        <sz val="12"/>
        <rFont val="新細明體"/>
        <family val="1"/>
        <charset val="136"/>
      </rPr>
      <t>陳晉茂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</si>
  <si>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p.88)(5/26</t>
    </r>
    <r>
      <rPr>
        <sz val="12"/>
        <rFont val="新細明體"/>
        <family val="1"/>
        <charset val="136"/>
      </rPr>
      <t>古哲源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</si>
  <si>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p.88)(5/26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</si>
  <si>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p.115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6450KG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100/5/31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160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329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6855KG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</si>
  <si>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p.52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p.91)(6/3</t>
    </r>
    <r>
      <rPr>
        <b/>
        <u/>
        <sz val="12"/>
        <rFont val="新細明體"/>
        <family val="1"/>
        <charset val="136"/>
      </rPr>
      <t>超農、元泉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</si>
  <si>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p.52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p.92)(6/10</t>
    </r>
    <r>
      <rPr>
        <sz val="12"/>
        <rFont val="新細明體"/>
        <family val="1"/>
        <charset val="136"/>
      </rPr>
      <t>古哲源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</si>
  <si>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p.52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p.93)(6/14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</si>
  <si>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p.52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p.94)(6/21</t>
    </r>
    <r>
      <rPr>
        <sz val="12"/>
        <rFont val="新細明體"/>
        <family val="1"/>
        <charset val="136"/>
      </rPr>
      <t>古哲源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</si>
  <si>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p.52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p.94)(6/21</t>
    </r>
    <r>
      <rPr>
        <sz val="12"/>
        <rFont val="新細明體"/>
        <family val="1"/>
        <charset val="136"/>
      </rPr>
      <t>朱進興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</si>
  <si>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p.52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p.95)(6/27</t>
    </r>
    <r>
      <rPr>
        <b/>
        <u/>
        <sz val="12"/>
        <rFont val="新細明體"/>
        <family val="1"/>
        <charset val="136"/>
      </rPr>
      <t>陳晉茂</t>
    </r>
    <r>
      <rPr>
        <sz val="12"/>
        <rFont val="Times New Roman"/>
        <family val="1"/>
      </rPr>
      <t>)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</si>
  <si>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p.53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p.96)(7/4</t>
    </r>
    <r>
      <rPr>
        <sz val="12"/>
        <rFont val="新細明體"/>
        <family val="1"/>
        <charset val="136"/>
      </rPr>
      <t>黃志平</t>
    </r>
    <r>
      <rPr>
        <sz val="12"/>
        <rFont val="Times New Roman"/>
        <family val="1"/>
      </rPr>
      <t>)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</si>
  <si>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p.53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p.96)(7/4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裕隆</t>
    </r>
    <r>
      <rPr>
        <sz val="12"/>
        <rFont val="Times New Roman"/>
        <family val="1"/>
      </rPr>
      <t>))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</si>
  <si>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p.53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p.97)(7/5</t>
    </r>
    <r>
      <rPr>
        <sz val="12"/>
        <rFont val="新細明體"/>
        <family val="1"/>
        <charset val="136"/>
      </rPr>
      <t>朱進興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</si>
  <si>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p.53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p.98)(7/7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</si>
  <si>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p.124</t>
    </r>
    <r>
      <rPr>
        <sz val="12"/>
        <rFont val="新細明體"/>
        <family val="1"/>
        <charset val="136"/>
      </rPr>
      <t>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7230KG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100/7/7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50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551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7362KG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</si>
  <si>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p.53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p.99)(7/15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</si>
  <si>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p.53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p.100)(7/20</t>
    </r>
    <r>
      <rPr>
        <b/>
        <u/>
        <sz val="12"/>
        <rFont val="新細明體"/>
        <family val="1"/>
        <charset val="136"/>
      </rPr>
      <t>廣漢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sz val="12"/>
        <rFont val="新細明體"/>
        <family val="1"/>
        <charset val="136"/>
      </rPr>
      <t>廣漢</t>
    </r>
    <r>
      <rPr>
        <sz val="12"/>
        <rFont val="新細明體"/>
        <family val="1"/>
        <charset val="136"/>
      </rPr>
      <t>公司之</t>
    </r>
    <r>
      <rPr>
        <sz val="12"/>
        <rFont val="Times New Roman"/>
        <family val="1"/>
      </rPr>
      <t>100/6/27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p.194-195)(7/20</t>
    </r>
    <r>
      <rPr>
        <sz val="12"/>
        <rFont val="新細明體"/>
        <family val="1"/>
        <charset val="136"/>
      </rPr>
      <t>貨櫃號碼為</t>
    </r>
    <r>
      <rPr>
        <sz val="12"/>
        <rFont val="Times New Roman"/>
        <family val="1"/>
      </rPr>
      <t xml:space="preserve">YMLU8328601)
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</si>
  <si>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p.53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p.102)(7/22</t>
    </r>
    <r>
      <rPr>
        <sz val="12"/>
        <rFont val="新細明體"/>
        <family val="1"/>
        <charset val="136"/>
      </rPr>
      <t>呂先生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</si>
  <si>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p.53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p.101)(7/21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</si>
  <si>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p.53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p.103)(7/28</t>
    </r>
    <r>
      <rPr>
        <b/>
        <u/>
        <sz val="12"/>
        <rFont val="新細明體"/>
        <family val="1"/>
        <charset val="136"/>
      </rPr>
      <t>陳晉茂</t>
    </r>
    <r>
      <rPr>
        <sz val="12"/>
        <rFont val="Times New Roman"/>
        <family val="1"/>
      </rPr>
      <t>)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</si>
  <si>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p.53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p.103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)(7/28</t>
    </r>
    <r>
      <rPr>
        <b/>
        <u/>
        <sz val="12"/>
        <rFont val="新細明體"/>
        <family val="1"/>
        <charset val="136"/>
      </rPr>
      <t>超農</t>
    </r>
    <r>
      <rPr>
        <sz val="12"/>
        <rFont val="Times New Roman"/>
        <family val="1"/>
      </rPr>
      <t>)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</si>
  <si>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p.53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p.103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)(7/28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</si>
  <si>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p.54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p.104)(8/4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</si>
  <si>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p.131</t>
    </r>
    <r>
      <rPr>
        <sz val="12"/>
        <rFont val="新細明體"/>
        <family val="1"/>
        <charset val="136"/>
      </rPr>
      <t>）
▲查證產地：依中華民國駐胡志明市台北經濟文化辦公室核發之產證及</t>
    </r>
    <r>
      <rPr>
        <sz val="12"/>
        <rFont val="Times New Roman"/>
        <family val="1"/>
      </rPr>
      <t>XINU819400</t>
    </r>
    <r>
      <rPr>
        <sz val="12"/>
        <rFont val="新細明體"/>
        <family val="1"/>
        <charset val="136"/>
      </rPr>
      <t>貨櫃動態表，確認產地為越南。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9456KG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100/8/4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798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9576KG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</si>
  <si>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p.113)(9/2</t>
    </r>
    <r>
      <rPr>
        <sz val="12"/>
        <rFont val="新細明體"/>
        <family val="1"/>
        <charset val="136"/>
      </rPr>
      <t>三益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國盛</t>
    </r>
    <r>
      <rPr>
        <sz val="12"/>
        <rFont val="Times New Roman"/>
        <family val="1"/>
      </rPr>
      <t>))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</si>
  <si>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p.55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p.114)(9/5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</si>
  <si>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p.136</t>
    </r>
    <r>
      <rPr>
        <sz val="12"/>
        <rFont val="新細明體"/>
        <family val="1"/>
        <charset val="136"/>
      </rPr>
      <t>）。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100/11/10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9-4-2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p.34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>p.46)(1/16</t>
    </r>
    <r>
      <rPr>
        <sz val="12"/>
        <rFont val="新細明體"/>
        <family val="1"/>
        <charset val="136"/>
      </rPr>
      <t>黑木耳朵，櫃號為</t>
    </r>
    <r>
      <rPr>
        <sz val="12"/>
        <rFont val="Times New Roman"/>
        <family val="1"/>
      </rPr>
      <t>WHLU5393935)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莊益豪、王銘良、陳玉仙、陳晉茂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12000KG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101/1/16</t>
    </r>
    <r>
      <rPr>
        <sz val="12"/>
        <rFont val="新細明體"/>
        <family val="1"/>
        <charset val="136"/>
      </rPr>
      <t xml:space="preserve">出庫對帳單之數量欄及重量欄均分別記載
</t>
    </r>
    <r>
      <rPr>
        <sz val="12"/>
        <rFont val="Times New Roman"/>
        <family val="1"/>
      </rPr>
      <t>(1)300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*16KG
(2)150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(3)250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*15KG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12100KG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</si>
  <si>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p.139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王銘良、陳玉仙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5520KG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100/10/29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463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5556KG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</si>
  <si>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p.126)(11/1</t>
    </r>
    <r>
      <rPr>
        <sz val="12"/>
        <rFont val="新細明體"/>
        <family val="1"/>
        <charset val="136"/>
      </rPr>
      <t>蔡先生</t>
    </r>
    <r>
      <rPr>
        <sz val="12"/>
        <rFont val="Times New Roman"/>
        <family val="1"/>
      </rPr>
      <t xml:space="preserve">)
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</si>
  <si>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p.127)(11/5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</si>
  <si>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p.127)(11/7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</si>
  <si>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p.145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商春林公司提供予</t>
    </r>
    <r>
      <rPr>
        <b/>
        <u/>
        <sz val="12"/>
        <rFont val="新細明體"/>
        <family val="1"/>
        <charset val="136"/>
      </rPr>
      <t>廣漢</t>
    </r>
    <r>
      <rPr>
        <sz val="12"/>
        <rFont val="新細明體"/>
        <family val="1"/>
        <charset val="136"/>
      </rPr>
      <t>黃裕程先生之</t>
    </r>
    <r>
      <rPr>
        <sz val="12"/>
        <rFont val="Times New Roman"/>
        <family val="1"/>
      </rPr>
      <t>100/12/
20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23-8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p.49)(12/26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CAIU8662242)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100/11/10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9-4-2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p.34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>p.46)(12/26</t>
    </r>
    <r>
      <rPr>
        <sz val="12"/>
        <rFont val="新細明體"/>
        <family val="1"/>
        <charset val="136"/>
      </rPr>
      <t>黑木耳朵，櫃號為</t>
    </r>
    <r>
      <rPr>
        <sz val="12"/>
        <rFont val="Times New Roman"/>
        <family val="1"/>
      </rPr>
      <t>CAIU8662242)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</si>
  <si>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p.133)(12/26</t>
    </r>
    <r>
      <rPr>
        <b/>
        <u/>
        <sz val="12"/>
        <rFont val="新細明體"/>
        <family val="1"/>
        <charset val="136"/>
      </rPr>
      <t>超農、元泉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</si>
  <si>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p.147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100/11/
10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9-4-2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p.34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>p.46)
(1/10</t>
    </r>
    <r>
      <rPr>
        <sz val="12"/>
        <rFont val="新細明體"/>
        <family val="1"/>
        <charset val="136"/>
      </rPr>
      <t>黑木耳朵，櫃號為</t>
    </r>
    <r>
      <rPr>
        <sz val="12"/>
        <rFont val="Times New Roman"/>
        <family val="1"/>
      </rPr>
      <t>WHLU5249810)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陳晉茂、莊益豪、王銘良、陳玉仙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12000KG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101/1/10</t>
    </r>
    <r>
      <rPr>
        <sz val="12"/>
        <rFont val="新細明體"/>
        <family val="1"/>
        <charset val="136"/>
      </rPr>
      <t xml:space="preserve">出庫對帳單之數量欄及重量欄均分別記載
</t>
    </r>
    <r>
      <rPr>
        <sz val="12"/>
        <rFont val="Times New Roman"/>
        <family val="1"/>
      </rPr>
      <t>(1)300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(2)100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*16KG
(3)100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(4)200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*16KG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12200KG</t>
    </r>
    <r>
      <rPr>
        <sz val="12"/>
        <rFont val="新細明體"/>
        <family val="1"/>
        <charset val="136"/>
      </rPr>
      <t xml:space="preserve">），是以進出貨量表及出庫對帳單為準。
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</si>
  <si>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p.134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p.145)(1/10</t>
    </r>
    <r>
      <rPr>
        <b/>
        <u/>
        <sz val="12"/>
        <rFont val="新細明體"/>
        <family val="1"/>
        <charset val="136"/>
      </rPr>
      <t>超農
、元泉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</si>
  <si>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p.135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p.150)(1/31</t>
    </r>
    <r>
      <rPr>
        <b/>
        <u/>
        <sz val="12"/>
        <rFont val="新細明體"/>
        <family val="1"/>
        <charset val="136"/>
      </rPr>
      <t>超農、茂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</si>
  <si>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p.136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p.153)(2/23</t>
    </r>
    <r>
      <rPr>
        <b/>
        <u/>
        <sz val="12"/>
        <rFont val="新細明體"/>
        <family val="1"/>
        <charset val="136"/>
      </rPr>
      <t>元泉、茂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</si>
  <si>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p.154)(3/1</t>
    </r>
    <r>
      <rPr>
        <b/>
        <u/>
        <sz val="12"/>
        <rFont val="新細明體"/>
        <family val="1"/>
        <charset val="136"/>
      </rPr>
      <t>超農、元泉、廣漢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</si>
  <si>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p.151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商春林公司提供予</t>
    </r>
    <r>
      <rPr>
        <b/>
        <u/>
        <sz val="12"/>
        <rFont val="新細明體"/>
        <family val="1"/>
        <charset val="136"/>
      </rPr>
      <t>超農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正達食品</t>
    </r>
    <r>
      <rPr>
        <u/>
        <sz val="12"/>
        <rFont val="新細明體"/>
        <family val="1"/>
        <charset val="136"/>
      </rPr>
      <t>王銘良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101/2/13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p.165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p.238</t>
    </r>
    <r>
      <rPr>
        <sz val="12"/>
        <rFont val="新細明體"/>
        <family val="1"/>
        <charset val="136"/>
      </rPr>
      <t>）</t>
    </r>
    <r>
      <rPr>
        <sz val="12"/>
        <rFont val="Times New Roman"/>
        <family val="1"/>
      </rPr>
      <t>(3/1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WHLU5179081)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</si>
  <si>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p.154)(3/1</t>
    </r>
    <r>
      <rPr>
        <b/>
        <u/>
        <sz val="12"/>
        <rFont val="新細明體"/>
        <family val="1"/>
        <charset val="136"/>
      </rPr>
      <t>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</si>
  <si>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p.156)(3/9</t>
    </r>
    <r>
      <rPr>
        <b/>
        <u/>
        <sz val="12"/>
        <rFont val="新細明體"/>
        <family val="1"/>
        <charset val="136"/>
      </rPr>
      <t>元泉、茂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</si>
  <si>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p.158)(3/13</t>
    </r>
    <r>
      <rPr>
        <sz val="12"/>
        <rFont val="新細明體"/>
        <family val="1"/>
        <charset val="136"/>
      </rPr>
      <t>小增的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</si>
  <si>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p.160)(3/23</t>
    </r>
    <r>
      <rPr>
        <b/>
        <u/>
        <sz val="12"/>
        <rFont val="新細明體"/>
        <family val="1"/>
        <charset val="136"/>
      </rPr>
      <t>茂</t>
    </r>
    <r>
      <rPr>
        <sz val="12"/>
        <rFont val="新細明體"/>
        <family val="1"/>
        <charset val="136"/>
      </rPr>
      <t>、三益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</si>
  <si>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p.155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商春林公司予信力陳晉茂之</t>
    </r>
    <r>
      <rPr>
        <sz val="12"/>
        <rFont val="Times New Roman"/>
        <family val="1"/>
      </rPr>
      <t>101/3/7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(3/9</t>
    </r>
    <r>
      <rPr>
        <sz val="12"/>
        <rFont val="新細明體"/>
        <family val="1"/>
        <charset val="136"/>
      </rPr>
      <t>黑木耳粒，櫃號為</t>
    </r>
    <r>
      <rPr>
        <sz val="12"/>
        <rFont val="Times New Roman"/>
        <family val="1"/>
      </rPr>
      <t>TCNU9795773)(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9-4-2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p.32)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</si>
  <si>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p.156</t>
    </r>
    <r>
      <rPr>
        <sz val="12"/>
        <rFont val="新細明體"/>
        <family val="1"/>
        <charset val="136"/>
      </rPr>
      <t>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商春林公司提供予超農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正達食品王銘良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101/2/13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p.165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p.238</t>
    </r>
    <r>
      <rPr>
        <sz val="12"/>
        <rFont val="新細明體"/>
        <family val="1"/>
        <charset val="136"/>
      </rPr>
      <t>）</t>
    </r>
    <r>
      <rPr>
        <sz val="12"/>
        <rFont val="Times New Roman"/>
        <family val="1"/>
      </rPr>
      <t>(4/16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FCIU8390440)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王銘良、陳玉仙、陳晉茂、莊益豪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19470KG</t>
    </r>
    <r>
      <rPr>
        <sz val="12"/>
        <rFont val="新細明體"/>
        <family val="1"/>
        <charset val="136"/>
      </rPr>
      <t>，惟王銘良、陳玉仙部分於相對應之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101/4/17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6000KG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</si>
  <si>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p.173)(4/16</t>
    </r>
    <r>
      <rPr>
        <b/>
        <u/>
        <sz val="12"/>
        <rFont val="新細明體"/>
        <family val="1"/>
        <charset val="136"/>
      </rPr>
      <t>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</si>
  <si>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p.156</t>
    </r>
    <r>
      <rPr>
        <sz val="12"/>
        <rFont val="新細明體"/>
        <family val="1"/>
        <charset val="136"/>
      </rPr>
      <t>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商春林公司予信力陳晉茂之</t>
    </r>
    <r>
      <rPr>
        <sz val="12"/>
        <rFont val="Times New Roman"/>
        <family val="1"/>
      </rPr>
      <t>101/4/16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(4/16</t>
    </r>
    <r>
      <rPr>
        <sz val="12"/>
        <rFont val="新細明體"/>
        <family val="1"/>
        <charset val="136"/>
      </rPr>
      <t>黑木耳粒，櫃號為</t>
    </r>
    <r>
      <rPr>
        <sz val="12"/>
        <rFont val="Times New Roman"/>
        <family val="1"/>
      </rPr>
      <t>GESU
6241458)(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9-4-2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p.57)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被告王銘良、陳玉仙、陳晉茂、莊益豪此部分取得重量，進口報單記載重量為</t>
    </r>
    <r>
      <rPr>
        <sz val="12"/>
        <rFont val="Times New Roman"/>
        <family val="1"/>
      </rPr>
      <t>19470KG</t>
    </r>
    <r>
      <rPr>
        <sz val="12"/>
        <rFont val="新細明體"/>
        <family val="1"/>
        <charset val="136"/>
      </rPr>
      <t>，惟陳晉茂部分於相對應之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101/4
/16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108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
12KG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350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6546KG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</si>
  <si>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p.175)(4/26</t>
    </r>
    <r>
      <rPr>
        <b/>
        <u/>
        <sz val="12"/>
        <rFont val="新細明體"/>
        <family val="1"/>
        <charset val="136"/>
      </rPr>
      <t>超農</t>
    </r>
    <r>
      <rPr>
        <sz val="12"/>
        <rFont val="新細明體"/>
        <family val="1"/>
        <charset val="136"/>
      </rPr>
      <t>、阿平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</si>
  <si>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p.175)(4/26</t>
    </r>
    <r>
      <rPr>
        <b/>
        <u/>
        <sz val="12"/>
        <rFont val="新細明體"/>
        <family val="1"/>
        <charset val="136"/>
      </rPr>
      <t>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</si>
  <si>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p.157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101/4/26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(4/26</t>
    </r>
    <r>
      <rPr>
        <sz val="12"/>
        <rFont val="新細明體"/>
        <family val="1"/>
        <charset val="136"/>
      </rPr>
      <t>川耳，櫃號為</t>
    </r>
    <r>
      <rPr>
        <sz val="12"/>
        <rFont val="Times New Roman"/>
        <family val="1"/>
      </rPr>
      <t>WHLU5455512)(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9-4-2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p.59)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</si>
  <si>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p.157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商春林公司提供予</t>
    </r>
    <r>
      <rPr>
        <b/>
        <u/>
        <sz val="12"/>
        <rFont val="新細明體"/>
        <family val="1"/>
        <charset val="136"/>
      </rPr>
      <t>元泉貿易莊先生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101/4/
25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p.167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p.240)(4/26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WHLU5518631)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</si>
  <si>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p.158</t>
    </r>
    <r>
      <rPr>
        <sz val="12"/>
        <rFont val="新細明體"/>
        <family val="1"/>
        <charset val="136"/>
      </rPr>
      <t>正反）
▲查證產地：依產證認定產地。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商春林公司提供予元泉貿易莊先生之</t>
    </r>
    <r>
      <rPr>
        <sz val="12"/>
        <rFont val="Times New Roman"/>
        <family val="1"/>
      </rPr>
      <t>101/4/25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p.167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p.240)(5/12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TCNU7516822)</t>
    </r>
    <r>
      <rPr>
        <sz val="12"/>
        <rFont val="新細明體"/>
        <family val="1"/>
        <charset val="136"/>
      </rPr>
      <t>。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>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莊益豪、陳晉茂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7020KG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101/5/12</t>
    </r>
    <r>
      <rPr>
        <sz val="12"/>
        <rFont val="新細明體"/>
        <family val="1"/>
        <charset val="136"/>
      </rPr>
      <t xml:space="preserve">出庫對帳單之數量欄及重量欄均分別記載
</t>
    </r>
    <r>
      <rPr>
        <sz val="12"/>
        <rFont val="Times New Roman"/>
        <family val="1"/>
      </rPr>
      <t>(1)210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
     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*6KG
(2)100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*15KG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7120KG</t>
    </r>
    <r>
      <rPr>
        <sz val="12"/>
        <rFont val="新細明體"/>
        <family val="1"/>
        <charset val="136"/>
      </rPr>
      <t>），是以進出貨量表及出庫對帳單為準。
④被告</t>
    </r>
    <r>
      <rPr>
        <b/>
        <u/>
        <sz val="12"/>
        <rFont val="新細明體"/>
        <family val="1"/>
        <charset val="136"/>
      </rPr>
      <t>姚鼎蒼</t>
    </r>
    <r>
      <rPr>
        <sz val="12"/>
        <rFont val="新細明體"/>
        <family val="1"/>
        <charset val="136"/>
      </rPr>
      <t>此部分犯罪所得，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年進出貨量表金額欄雖為空白，惟相對應之</t>
    </r>
    <r>
      <rPr>
        <sz val="12"/>
        <rFont val="Times New Roman"/>
        <family val="1"/>
      </rPr>
      <t>101/5/12</t>
    </r>
    <r>
      <rPr>
        <sz val="12"/>
        <rFont val="新細明體"/>
        <family val="1"/>
        <charset val="136"/>
      </rPr>
      <t>出庫對帳單之應收欄及已收欄均記載為</t>
    </r>
    <r>
      <rPr>
        <sz val="12"/>
        <rFont val="Times New Roman"/>
        <family val="1"/>
      </rPr>
      <t>64240</t>
    </r>
    <r>
      <rPr>
        <sz val="12"/>
        <rFont val="新細明體"/>
        <family val="1"/>
        <charset val="136"/>
      </rPr>
      <t>元，是以出庫對帳單為準。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</si>
  <si>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p.159</t>
    </r>
    <r>
      <rPr>
        <sz val="12"/>
        <rFont val="新細明體"/>
        <family val="1"/>
        <charset val="136"/>
      </rPr>
      <t>正反）
▲查證產地：依產證認定產地。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王銘良、陳玉仙、黃裕程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7455KG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101/5/16</t>
    </r>
    <r>
      <rPr>
        <sz val="12"/>
        <rFont val="新細明體"/>
        <family val="1"/>
        <charset val="136"/>
      </rPr>
      <t xml:space="preserve">出庫對帳單之數量欄及重量欄均分別記載
</t>
    </r>
    <r>
      <rPr>
        <sz val="12"/>
        <rFont val="Times New Roman"/>
        <family val="1"/>
      </rPr>
      <t>(1)145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264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
(2)200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*12KG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7743KG</t>
    </r>
    <r>
      <rPr>
        <sz val="12"/>
        <rFont val="新細明體"/>
        <family val="1"/>
        <charset val="136"/>
      </rPr>
      <t>），是以進出貨量表及出庫對帳單為準。
③被告</t>
    </r>
    <r>
      <rPr>
        <b/>
        <u/>
        <sz val="12"/>
        <rFont val="新細明體"/>
        <family val="1"/>
        <charset val="136"/>
      </rPr>
      <t>姚鼎蒼</t>
    </r>
    <r>
      <rPr>
        <sz val="12"/>
        <rFont val="新細明體"/>
        <family val="1"/>
        <charset val="136"/>
      </rPr>
      <t>此部分犯罪所得，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年進出貨量表金額欄雖為空白，惟相對應之</t>
    </r>
    <r>
      <rPr>
        <sz val="12"/>
        <rFont val="Times New Roman"/>
        <family val="1"/>
      </rPr>
      <t>101/5/16</t>
    </r>
    <r>
      <rPr>
        <sz val="12"/>
        <rFont val="新細明體"/>
        <family val="1"/>
        <charset val="136"/>
      </rPr>
      <t>出庫對帳單之應收欄及已收欄均記載為</t>
    </r>
    <r>
      <rPr>
        <sz val="12"/>
        <rFont val="Times New Roman"/>
        <family val="1"/>
      </rPr>
      <t>920435</t>
    </r>
    <r>
      <rPr>
        <sz val="12"/>
        <rFont val="新細明體"/>
        <family val="1"/>
        <charset val="136"/>
      </rPr>
      <t>元，是以出庫對帳單為準。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</si>
  <si>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p.160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商春林公司提供予</t>
    </r>
    <r>
      <rPr>
        <b/>
        <u/>
        <sz val="12"/>
        <rFont val="新細明體"/>
        <family val="1"/>
        <charset val="136"/>
      </rPr>
      <t>廣漢黃裕程先生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101/4
/10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p.170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p.243)
(TO:</t>
    </r>
    <r>
      <rPr>
        <sz val="12"/>
        <rFont val="新細明體"/>
        <family val="1"/>
        <charset val="136"/>
      </rPr>
      <t>廣漢黃裕程先生，</t>
    </r>
    <r>
      <rPr>
        <u/>
        <sz val="12"/>
        <rFont val="Times New Roman"/>
        <family val="1"/>
      </rPr>
      <t>5/18</t>
    </r>
    <r>
      <rPr>
        <sz val="12"/>
        <rFont val="新細明體"/>
        <family val="1"/>
        <charset val="136"/>
      </rPr>
      <t>黑木耳絲</t>
    </r>
    <r>
      <rPr>
        <sz val="12"/>
        <rFont val="Times New Roman"/>
        <family val="1"/>
      </rPr>
      <t>200*20</t>
    </r>
    <r>
      <rPr>
        <sz val="12"/>
        <rFont val="新細明體"/>
        <family val="1"/>
        <charset val="136"/>
      </rPr>
      <t>斤</t>
    </r>
    <r>
      <rPr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超農出</t>
    </r>
    <r>
      <rPr>
        <b/>
        <sz val="12"/>
        <rFont val="Times New Roman"/>
        <family val="1"/>
      </rPr>
      <t>)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莊益豪、王銘良、陳玉仙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13020KG</t>
    </r>
    <r>
      <rPr>
        <sz val="12"/>
        <rFont val="新細明體"/>
        <family val="1"/>
        <charset val="136"/>
      </rPr>
      <t>，惟王銘良、陳玉仙部分於相對應之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101/5
/18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
15KG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6000KG</t>
    </r>
    <r>
      <rPr>
        <sz val="12"/>
        <rFont val="新細明體"/>
        <family val="1"/>
        <charset val="136"/>
      </rPr>
      <t xml:space="preserve">），是以進出貨量表及出庫對帳單為準。
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</si>
  <si>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p.161</t>
    </r>
    <r>
      <rPr>
        <sz val="12"/>
        <rFont val="新細明體"/>
        <family val="1"/>
        <charset val="136"/>
      </rPr>
      <t>）
▲查證產地：依產證認定產地。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商春林公司提供予元泉貿易莊先生之</t>
    </r>
    <r>
      <rPr>
        <sz val="12"/>
        <rFont val="Times New Roman"/>
        <family val="1"/>
      </rPr>
      <t>101/4/25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p.167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p.240)(5/22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TGHU6582098)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連筱嵐電子信箱郵件資料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證</t>
    </r>
    <r>
      <rPr>
        <sz val="12"/>
        <rFont val="Times New Roman"/>
        <family val="1"/>
      </rPr>
      <t>40)(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p.225)(</t>
    </r>
    <r>
      <rPr>
        <sz val="12"/>
        <rFont val="新細明體"/>
        <family val="1"/>
        <charset val="136"/>
      </rPr>
      <t>越富公司小姐於</t>
    </r>
    <r>
      <rPr>
        <sz val="12"/>
        <rFont val="Times New Roman"/>
        <family val="1"/>
      </rPr>
      <t>101/5/13</t>
    </r>
    <r>
      <rPr>
        <sz val="12"/>
        <rFont val="新細明體"/>
        <family val="1"/>
        <charset val="136"/>
      </rPr>
      <t>寄發，關於木耳出貨做記號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</si>
  <si>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p.139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p.181)(5/22</t>
    </r>
    <r>
      <rPr>
        <sz val="12"/>
        <rFont val="新細明體"/>
        <family val="1"/>
        <charset val="136"/>
      </rPr>
      <t>三益
、</t>
    </r>
    <r>
      <rPr>
        <b/>
        <u/>
        <sz val="12"/>
        <rFont val="新細明體"/>
        <family val="1"/>
        <charset val="136"/>
      </rPr>
      <t>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</si>
  <si>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p.141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p.189)(7/12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</si>
  <si>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p.141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p.187)(7/7</t>
    </r>
    <r>
      <rPr>
        <sz val="12"/>
        <rFont val="新細明體"/>
        <family val="1"/>
        <charset val="136"/>
      </rPr>
      <t>小曾的</t>
    </r>
    <r>
      <rPr>
        <sz val="12"/>
        <rFont val="Times New Roman"/>
        <family val="1"/>
      </rPr>
      <t xml:space="preserve">)
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</si>
  <si>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p.142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p.191)(8/15</t>
    </r>
    <r>
      <rPr>
        <b/>
        <u/>
        <sz val="12"/>
        <rFont val="新細明體"/>
        <family val="1"/>
        <charset val="136"/>
      </rPr>
      <t>超農、廣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</si>
  <si>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p.166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商春林公司提供予</t>
    </r>
    <r>
      <rPr>
        <b/>
        <u/>
        <sz val="12"/>
        <rFont val="新細明體"/>
        <family val="1"/>
        <charset val="136"/>
      </rPr>
      <t>超農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正達食品王銘良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101/6/7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p.166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p239)
(9/4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WHLU2428616)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王銘良、陳玉仙、莊益豪</t>
    </r>
    <r>
      <rPr>
        <sz val="12"/>
        <rFont val="新細明體"/>
        <family val="1"/>
        <charset val="136"/>
      </rPr>
      <t>此部分取得重量，相對應之</t>
    </r>
    <r>
      <rPr>
        <sz val="12"/>
        <rFont val="Times New Roman"/>
        <family val="1"/>
      </rPr>
      <t>101/6/7</t>
    </r>
    <r>
      <rPr>
        <sz val="12"/>
        <rFont val="新細明體"/>
        <family val="1"/>
        <charset val="136"/>
      </rPr>
      <t>對帳單記載</t>
    </r>
    <r>
      <rPr>
        <sz val="12"/>
        <rFont val="Times New Roman"/>
        <family val="1"/>
      </rPr>
      <t>181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*20KG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3620KG</t>
    </r>
    <r>
      <rPr>
        <sz val="12"/>
        <rFont val="新細明體"/>
        <family val="1"/>
        <charset val="136"/>
      </rPr>
      <t>）、</t>
    </r>
    <r>
      <rPr>
        <sz val="12"/>
        <rFont val="Times New Roman"/>
        <family val="1"/>
      </rPr>
      <t>42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504KG</t>
    </r>
    <r>
      <rPr>
        <sz val="12"/>
        <rFont val="新細明體"/>
        <family val="1"/>
        <charset val="136"/>
      </rPr>
      <t>），另被告</t>
    </r>
    <r>
      <rPr>
        <b/>
        <u/>
        <sz val="12"/>
        <rFont val="新細明體"/>
        <family val="1"/>
        <charset val="136"/>
      </rPr>
      <t>姚鼎蒼</t>
    </r>
    <r>
      <rPr>
        <sz val="12"/>
        <rFont val="新細明體"/>
        <family val="1"/>
        <charset val="136"/>
      </rPr>
      <t>此部分犯罪所得，相對應之</t>
    </r>
    <r>
      <rPr>
        <sz val="12"/>
        <rFont val="Times New Roman"/>
        <family val="1"/>
      </rPr>
      <t>101/6/7</t>
    </r>
    <r>
      <rPr>
        <sz val="12"/>
        <rFont val="新細明體"/>
        <family val="1"/>
        <charset val="136"/>
      </rPr>
      <t>對帳單分別記載為</t>
    </r>
    <r>
      <rPr>
        <sz val="12"/>
        <rFont val="Times New Roman"/>
        <family val="1"/>
      </rPr>
      <t>380100</t>
    </r>
    <r>
      <rPr>
        <sz val="12"/>
        <rFont val="新細明體"/>
        <family val="1"/>
        <charset val="136"/>
      </rPr>
      <t>元、</t>
    </r>
    <r>
      <rPr>
        <sz val="12"/>
        <rFont val="Times New Roman"/>
        <family val="1"/>
      </rPr>
      <t>88200</t>
    </r>
    <r>
      <rPr>
        <sz val="12"/>
        <rFont val="新細明體"/>
        <family val="1"/>
        <charset val="136"/>
      </rPr>
      <t xml:space="preserve">元，是均以對帳單為準。
</t>
    </r>
    <r>
      <rPr>
        <sz val="12"/>
        <rFont val="細明體"/>
        <family val="3"/>
        <charset val="136"/>
      </rPr>
      <t/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</si>
  <si>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p.167</t>
    </r>
    <r>
      <rPr>
        <sz val="12"/>
        <rFont val="新細明體"/>
        <family val="1"/>
        <charset val="136"/>
      </rPr>
      <t>正反）
▲查證產地：依產證</t>
    </r>
    <r>
      <rPr>
        <sz val="12"/>
        <rFont val="Times New Roman"/>
        <family val="1"/>
      </rPr>
      <t>,</t>
    </r>
    <r>
      <rPr>
        <sz val="12"/>
        <rFont val="新細明體"/>
        <family val="1"/>
        <charset val="136"/>
      </rPr>
      <t>櫃動</t>
    </r>
    <r>
      <rPr>
        <sz val="12"/>
        <rFont val="Times New Roman"/>
        <family val="1"/>
      </rPr>
      <t>,IS11,IS12</t>
    </r>
    <r>
      <rPr>
        <sz val="12"/>
        <rFont val="新細明體"/>
        <family val="1"/>
        <charset val="136"/>
      </rPr>
      <t>駐外單位產地協查結果，認定產地</t>
    </r>
    <r>
      <rPr>
        <sz val="12"/>
        <rFont val="Times New Roman"/>
        <family val="1"/>
      </rPr>
      <t>TH</t>
    </r>
    <r>
      <rPr>
        <sz val="12"/>
        <rFont val="新細明體"/>
        <family val="1"/>
        <charset val="136"/>
      </rPr>
      <t>。
②</t>
    </r>
    <r>
      <rPr>
        <sz val="12"/>
        <rFont val="Times New Roman"/>
        <family val="1"/>
      </rPr>
      <t>.8/29</t>
    </r>
    <r>
      <rPr>
        <sz val="12"/>
        <rFont val="新細明體"/>
        <family val="1"/>
        <charset val="136"/>
      </rPr>
      <t>黑木耳出庫對帳單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紙（櫃號</t>
    </r>
    <r>
      <rPr>
        <sz val="12"/>
        <rFont val="Times New Roman"/>
        <family val="1"/>
      </rPr>
      <t>YMLU8494
310</t>
    </r>
    <r>
      <rPr>
        <sz val="12"/>
        <rFont val="新細明體"/>
        <family val="1"/>
        <charset val="136"/>
      </rPr>
      <t>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p.253</t>
    </r>
    <r>
      <rPr>
        <sz val="12"/>
        <rFont val="新細明體"/>
        <family val="1"/>
        <charset val="136"/>
      </rPr>
      <t>反，同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p.173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)(</t>
    </r>
    <r>
      <rPr>
        <b/>
        <u/>
        <sz val="12"/>
        <rFont val="新細明體"/>
        <family val="1"/>
        <charset val="136"/>
      </rPr>
      <t>超農</t>
    </r>
    <r>
      <rPr>
        <sz val="12"/>
        <rFont val="新細明體"/>
        <family val="1"/>
        <charset val="136"/>
      </rPr>
      <t>出庫</t>
    </r>
    <r>
      <rPr>
        <sz val="12"/>
        <rFont val="Times New Roman"/>
        <family val="1"/>
      </rPr>
      <t>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顧雪珍寄發之木耳出口統計表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p.252)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</si>
  <si>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p.168</t>
    </r>
    <r>
      <rPr>
        <sz val="12"/>
        <rFont val="新細明體"/>
        <family val="1"/>
        <charset val="136"/>
      </rPr>
      <t>正反）
▲查證產地：</t>
    </r>
    <r>
      <rPr>
        <sz val="12"/>
        <rFont val="Times New Roman"/>
        <family val="1"/>
      </rPr>
      <t>...</t>
    </r>
    <r>
      <rPr>
        <sz val="12"/>
        <rFont val="新細明體"/>
        <family val="1"/>
        <charset val="136"/>
      </rPr>
      <t>泰經組字第</t>
    </r>
    <r>
      <rPr>
        <sz val="12"/>
        <rFont val="Times New Roman"/>
        <family val="1"/>
      </rPr>
      <t>10100014320</t>
    </r>
    <r>
      <rPr>
        <sz val="12"/>
        <rFont val="新細明體"/>
        <family val="1"/>
        <charset val="136"/>
      </rPr>
      <t>號確認發票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為真且產地泰國。
②</t>
    </r>
    <r>
      <rPr>
        <sz val="12"/>
        <rFont val="Times New Roman"/>
        <family val="1"/>
      </rPr>
      <t>.9/13</t>
    </r>
    <r>
      <rPr>
        <sz val="12"/>
        <rFont val="新細明體"/>
        <family val="1"/>
        <charset val="136"/>
      </rPr>
      <t>黑木耳出庫對帳單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紙（櫃號</t>
    </r>
    <r>
      <rPr>
        <sz val="12"/>
        <rFont val="Times New Roman"/>
        <family val="1"/>
      </rPr>
      <t>GESU62411
02</t>
    </r>
    <r>
      <rPr>
        <sz val="12"/>
        <rFont val="新細明體"/>
        <family val="1"/>
        <charset val="136"/>
      </rPr>
      <t>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p.254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p.174)(</t>
    </r>
    <r>
      <rPr>
        <b/>
        <u/>
        <sz val="12"/>
        <rFont val="新細明體"/>
        <family val="1"/>
        <charset val="136"/>
      </rPr>
      <t>元泉</t>
    </r>
    <r>
      <rPr>
        <sz val="12"/>
        <rFont val="新細明體"/>
        <family val="1"/>
        <charset val="136"/>
      </rPr>
      <t>出庫</t>
    </r>
    <r>
      <rPr>
        <sz val="12"/>
        <rFont val="Times New Roman"/>
        <family val="1"/>
      </rPr>
      <t>510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顧雪珍寄發之木耳出口統計表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p.252)</t>
    </r>
    <r>
      <rPr>
        <sz val="12"/>
        <rFont val="新細明體"/>
        <family val="1"/>
        <charset val="136"/>
      </rPr>
      <t>。
④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元泉公司進貨帳內頁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17-04,p.1)(9/13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GESU-6241102)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</si>
  <si>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p.170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.10/8</t>
    </r>
    <r>
      <rPr>
        <sz val="12"/>
        <rFont val="新細明體"/>
        <family val="1"/>
        <charset val="136"/>
      </rPr>
      <t>黑木耳出庫對帳單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紙（櫃號</t>
    </r>
    <r>
      <rPr>
        <sz val="12"/>
        <rFont val="Times New Roman"/>
        <family val="1"/>
      </rPr>
      <t>YMLU85991
20</t>
    </r>
    <r>
      <rPr>
        <sz val="12"/>
        <rFont val="新細明體"/>
        <family val="1"/>
        <charset val="136"/>
      </rPr>
      <t>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p.254</t>
    </r>
    <r>
      <rPr>
        <sz val="12"/>
        <rFont val="新細明體"/>
        <family val="1"/>
        <charset val="136"/>
      </rPr>
      <t>反，同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p.174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)(</t>
    </r>
    <r>
      <rPr>
        <b/>
        <u/>
        <sz val="12"/>
        <rFont val="新細明體"/>
        <family val="1"/>
        <charset val="136"/>
      </rPr>
      <t>元泉</t>
    </r>
    <r>
      <rPr>
        <sz val="12"/>
        <rFont val="新細明體"/>
        <family val="1"/>
        <charset val="136"/>
      </rPr>
      <t>累計庫存</t>
    </r>
    <r>
      <rPr>
        <sz val="12"/>
        <rFont val="Times New Roman"/>
        <family val="1"/>
      </rPr>
      <t>510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顧雪珍寄發之木耳出口統計表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p.252)</t>
    </r>
    <r>
      <rPr>
        <sz val="12"/>
        <rFont val="新細明體"/>
        <family val="1"/>
        <charset val="136"/>
      </rPr>
      <t>。
④</t>
    </r>
    <r>
      <rPr>
        <sz val="12"/>
        <rFont val="Times New Roman"/>
        <family val="1"/>
      </rPr>
      <t>.</t>
    </r>
    <r>
      <rPr>
        <b/>
        <u/>
        <sz val="12"/>
        <rFont val="新細明體"/>
        <family val="1"/>
        <charset val="136"/>
      </rPr>
      <t>元泉公司</t>
    </r>
    <r>
      <rPr>
        <sz val="12"/>
        <rFont val="新細明體"/>
        <family val="1"/>
        <charset val="136"/>
      </rPr>
      <t>進貨帳內頁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17-04,p.1)(10/8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YMLU-8599120)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</si>
  <si>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p.172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.10/25</t>
    </r>
    <r>
      <rPr>
        <sz val="12"/>
        <rFont val="新細明體"/>
        <family val="1"/>
        <charset val="136"/>
      </rPr>
      <t>黑木耳出庫對帳單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紙（櫃號</t>
    </r>
    <r>
      <rPr>
        <sz val="12"/>
        <rFont val="Times New Roman"/>
        <family val="1"/>
      </rPr>
      <t>FCIU89750
76</t>
    </r>
    <r>
      <rPr>
        <sz val="12"/>
        <rFont val="新細明體"/>
        <family val="1"/>
        <charset val="136"/>
      </rPr>
      <t>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p.256</t>
    </r>
    <r>
      <rPr>
        <sz val="12"/>
        <rFont val="新細明體"/>
        <family val="1"/>
        <charset val="136"/>
      </rPr>
      <t>反，同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p.176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)(</t>
    </r>
    <r>
      <rPr>
        <b/>
        <u/>
        <sz val="12"/>
        <rFont val="新細明體"/>
        <family val="1"/>
        <charset val="136"/>
      </rPr>
      <t>元泉</t>
    </r>
    <r>
      <rPr>
        <sz val="12"/>
        <rFont val="新細明體"/>
        <family val="1"/>
        <charset val="136"/>
      </rPr>
      <t>累計庫存</t>
    </r>
    <r>
      <rPr>
        <sz val="12"/>
        <rFont val="Times New Roman"/>
        <family val="1"/>
      </rPr>
      <t>510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顧雪珍寄發之木耳出口統計表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p.252)</t>
    </r>
    <r>
      <rPr>
        <sz val="12"/>
        <rFont val="新細明體"/>
        <family val="1"/>
        <charset val="136"/>
      </rPr>
      <t>。
④</t>
    </r>
    <r>
      <rPr>
        <sz val="12"/>
        <rFont val="Times New Roman"/>
        <family val="1"/>
      </rPr>
      <t>.</t>
    </r>
    <r>
      <rPr>
        <b/>
        <u/>
        <sz val="12"/>
        <rFont val="新細明體"/>
        <family val="1"/>
        <charset val="136"/>
      </rPr>
      <t>元泉公司</t>
    </r>
    <r>
      <rPr>
        <sz val="12"/>
        <rFont val="新細明體"/>
        <family val="1"/>
        <charset val="136"/>
      </rPr>
      <t>進貨帳內頁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17-04,p.1)(10/25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FCIU-8975076)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</si>
  <si>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p.173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</t>
    </r>
    <r>
      <rPr>
        <sz val="12"/>
        <rFont val="Times New Roman"/>
        <family val="1"/>
      </rPr>
      <t>101/11/8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證</t>
    </r>
    <r>
      <rPr>
        <sz val="12"/>
        <rFont val="Times New Roman"/>
        <family val="1"/>
      </rPr>
      <t>14-1)(TO: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先生，傳真日期</t>
    </r>
    <r>
      <rPr>
        <sz val="12"/>
        <rFont val="Times New Roman"/>
        <family val="1"/>
      </rPr>
      <t>101/12/28)(11/8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FCIU8978183)(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p.93)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</t>
    </r>
    <r>
      <rPr>
        <sz val="12"/>
        <rFont val="Times New Roman"/>
        <family val="1"/>
      </rPr>
      <t>101/11/8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(TO: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先生，傳真日期</t>
    </r>
    <r>
      <rPr>
        <sz val="12"/>
        <rFont val="Times New Roman"/>
        <family val="1"/>
      </rPr>
      <t>101/12/27)(11/8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FCIU8
978183)(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p.169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 xml:space="preserve">p.242)
</t>
    </r>
    <r>
      <rPr>
        <sz val="12"/>
        <rFont val="細明體"/>
        <family val="3"/>
        <charset val="136"/>
      </rPr>
      <t>④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陳晉茂</t>
    </r>
    <r>
      <rPr>
        <sz val="12"/>
        <rFont val="新細明體"/>
        <family val="1"/>
        <charset val="136"/>
      </rPr>
      <t>此部分取得重量，相對應之</t>
    </r>
    <r>
      <rPr>
        <sz val="12"/>
        <rFont val="Times New Roman"/>
        <family val="1"/>
      </rPr>
      <t>101/
11/8</t>
    </r>
    <r>
      <rPr>
        <sz val="12"/>
        <rFont val="新細明體"/>
        <family val="1"/>
        <charset val="136"/>
      </rPr>
      <t>對帳單記載</t>
    </r>
    <r>
      <rPr>
        <sz val="12"/>
        <rFont val="Times New Roman"/>
        <family val="1"/>
      </rPr>
      <t>250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3750KG</t>
    </r>
    <r>
      <rPr>
        <sz val="12"/>
        <rFont val="新細明體"/>
        <family val="1"/>
        <charset val="136"/>
      </rPr>
      <t>），另被告姚鼎蒼此部分犯罪所得，相對應之</t>
    </r>
    <r>
      <rPr>
        <sz val="12"/>
        <rFont val="Times New Roman"/>
        <family val="1"/>
      </rPr>
      <t>101/11/8</t>
    </r>
    <r>
      <rPr>
        <sz val="12"/>
        <rFont val="新細明體"/>
        <family val="1"/>
        <charset val="136"/>
      </rPr>
      <t>對帳單記載為</t>
    </r>
    <r>
      <rPr>
        <sz val="12"/>
        <rFont val="Times New Roman"/>
        <family val="1"/>
      </rPr>
      <t>718750</t>
    </r>
    <r>
      <rPr>
        <sz val="12"/>
        <rFont val="新細明體"/>
        <family val="1"/>
        <charset val="136"/>
      </rPr>
      <t>元，是均以對帳單為準。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</si>
  <si>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p.174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陳晉茂筆記本影本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扣押物編號</t>
    </r>
    <r>
      <rPr>
        <sz val="12"/>
        <rFont val="Times New Roman"/>
        <family val="1"/>
      </rPr>
      <t>9-2-8)(</t>
    </r>
    <r>
      <rPr>
        <sz val="12"/>
        <rFont val="新細明體"/>
        <family val="1"/>
        <charset val="136"/>
      </rPr>
      <t>證</t>
    </r>
    <r>
      <rPr>
        <sz val="12"/>
        <rFont val="Times New Roman"/>
        <family val="1"/>
      </rPr>
      <t>14)(11/13</t>
    </r>
    <r>
      <rPr>
        <sz val="12"/>
        <rFont val="新細明體"/>
        <family val="1"/>
        <charset val="136"/>
      </rPr>
      <t>記載內容</t>
    </r>
    <r>
      <rPr>
        <sz val="12"/>
        <rFont val="Times New Roman"/>
        <family val="1"/>
      </rPr>
      <t>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p.91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 xml:space="preserve">).
</t>
    </r>
    <r>
      <rPr>
        <sz val="12"/>
        <rFont val="新細明體"/>
        <family val="1"/>
        <charset val="136"/>
      </rPr>
      <t>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</t>
    </r>
    <r>
      <rPr>
        <sz val="12"/>
        <rFont val="Times New Roman"/>
        <family val="1"/>
      </rPr>
      <t>101/11/8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證</t>
    </r>
    <r>
      <rPr>
        <sz val="12"/>
        <rFont val="Times New Roman"/>
        <family val="1"/>
      </rPr>
      <t>14-1)(TO: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先生，傳真日期</t>
    </r>
    <r>
      <rPr>
        <sz val="12"/>
        <rFont val="Times New Roman"/>
        <family val="1"/>
      </rPr>
      <t>101/12/28)(11/13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YMLU8526865)(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p.93)</t>
    </r>
    <r>
      <rPr>
        <sz val="12"/>
        <rFont val="新細明體"/>
        <family val="1"/>
        <charset val="136"/>
      </rPr>
      <t>。
④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</t>
    </r>
    <r>
      <rPr>
        <sz val="12"/>
        <rFont val="Times New Roman"/>
        <family val="1"/>
      </rPr>
      <t>101/11/8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(TO: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先生，傳真日期</t>
    </r>
    <r>
      <rPr>
        <sz val="12"/>
        <rFont val="Times New Roman"/>
        <family val="1"/>
      </rPr>
      <t>101/12/27)(11/13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YMLU
8526865)(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 xml:space="preserve">p.169)
</t>
    </r>
    <r>
      <rPr>
        <sz val="12"/>
        <rFont val="新細明體"/>
        <family val="1"/>
        <charset val="136"/>
      </rPr>
      <t>⑤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陳晉茂</t>
    </r>
    <r>
      <rPr>
        <sz val="12"/>
        <rFont val="新細明體"/>
        <family val="1"/>
        <charset val="136"/>
      </rPr>
      <t>此部分取得重量，相對應之</t>
    </r>
    <r>
      <rPr>
        <sz val="12"/>
        <rFont val="Times New Roman"/>
        <family val="1"/>
      </rPr>
      <t>101/
11/8</t>
    </r>
    <r>
      <rPr>
        <sz val="12"/>
        <rFont val="新細明體"/>
        <family val="1"/>
        <charset val="136"/>
      </rPr>
      <t>對帳單記載</t>
    </r>
    <r>
      <rPr>
        <sz val="12"/>
        <rFont val="Times New Roman"/>
        <family val="1"/>
      </rPr>
      <t>328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*14KG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24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*21KG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54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*28KG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6608KG</t>
    </r>
    <r>
      <rPr>
        <sz val="12"/>
        <rFont val="新細明體"/>
        <family val="1"/>
        <charset val="136"/>
      </rPr>
      <t>），另被告</t>
    </r>
    <r>
      <rPr>
        <b/>
        <u/>
        <sz val="12"/>
        <rFont val="新細明體"/>
        <family val="1"/>
        <charset val="136"/>
      </rPr>
      <t>姚鼎蒼</t>
    </r>
    <r>
      <rPr>
        <sz val="12"/>
        <rFont val="新細明體"/>
        <family val="1"/>
        <charset val="136"/>
      </rPr>
      <t>此部分犯罪所得，相對應之</t>
    </r>
    <r>
      <rPr>
        <sz val="12"/>
        <rFont val="Times New Roman"/>
        <family val="1"/>
      </rPr>
      <t>101/11/8</t>
    </r>
    <r>
      <rPr>
        <sz val="12"/>
        <rFont val="新細明體"/>
        <family val="1"/>
        <charset val="136"/>
      </rPr>
      <t>對帳單記載為</t>
    </r>
    <r>
      <rPr>
        <sz val="12"/>
        <rFont val="Times New Roman"/>
        <family val="1"/>
      </rPr>
      <t>247968</t>
    </r>
    <r>
      <rPr>
        <sz val="12"/>
        <rFont val="新細明體"/>
        <family val="1"/>
        <charset val="136"/>
      </rPr>
      <t>元、</t>
    </r>
    <r>
      <rPr>
        <sz val="12"/>
        <rFont val="Times New Roman"/>
        <family val="1"/>
      </rPr>
      <t>39312</t>
    </r>
    <r>
      <rPr>
        <sz val="12"/>
        <rFont val="新細明體"/>
        <family val="1"/>
        <charset val="136"/>
      </rPr>
      <t>元、</t>
    </r>
    <r>
      <rPr>
        <sz val="12"/>
        <rFont val="Times New Roman"/>
        <family val="1"/>
      </rPr>
      <t>117936</t>
    </r>
    <r>
      <rPr>
        <sz val="12"/>
        <rFont val="新細明體"/>
        <family val="1"/>
        <charset val="136"/>
      </rPr>
      <t>元（即共</t>
    </r>
    <r>
      <rPr>
        <sz val="12"/>
        <rFont val="Times New Roman"/>
        <family val="1"/>
      </rPr>
      <t>405216</t>
    </r>
    <r>
      <rPr>
        <sz val="12"/>
        <rFont val="新細明體"/>
        <family val="1"/>
        <charset val="136"/>
      </rPr>
      <t>元），是均以對帳單為準。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</si>
  <si>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p.175</t>
    </r>
    <r>
      <rPr>
        <sz val="12"/>
        <rFont val="新細明體"/>
        <family val="1"/>
        <charset val="136"/>
      </rPr>
      <t>）
▲查證產地：無。
②</t>
    </r>
    <r>
      <rPr>
        <sz val="12"/>
        <rFont val="Times New Roman"/>
        <family val="1"/>
      </rPr>
      <t>.11/13</t>
    </r>
    <r>
      <rPr>
        <sz val="12"/>
        <rFont val="新細明體"/>
        <family val="1"/>
        <charset val="136"/>
      </rPr>
      <t>黑木耳出庫對帳單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紙（櫃號</t>
    </r>
    <r>
      <rPr>
        <sz val="12"/>
        <rFont val="Times New Roman"/>
        <family val="1"/>
      </rPr>
      <t>CXDU130
4101</t>
    </r>
    <r>
      <rPr>
        <sz val="12"/>
        <rFont val="新細明體"/>
        <family val="1"/>
        <charset val="136"/>
      </rPr>
      <t>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p.257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p.177)(</t>
    </r>
    <r>
      <rPr>
        <b/>
        <u/>
        <sz val="12"/>
        <rFont val="新細明體"/>
        <family val="1"/>
        <charset val="136"/>
      </rPr>
      <t>元泉</t>
    </r>
    <r>
      <rPr>
        <sz val="12"/>
        <rFont val="新細明體"/>
        <family val="1"/>
        <charset val="136"/>
      </rPr>
      <t>累計庫存</t>
    </r>
    <r>
      <rPr>
        <sz val="12"/>
        <rFont val="Times New Roman"/>
        <family val="1"/>
      </rPr>
      <t>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顧雪珍寄發之木耳出口統計表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p.252)</t>
    </r>
    <r>
      <rPr>
        <sz val="12"/>
        <rFont val="新細明體"/>
        <family val="1"/>
        <charset val="136"/>
      </rPr>
      <t>。
④</t>
    </r>
    <r>
      <rPr>
        <sz val="12"/>
        <rFont val="Times New Roman"/>
        <family val="1"/>
      </rPr>
      <t>.</t>
    </r>
    <r>
      <rPr>
        <b/>
        <u/>
        <sz val="12"/>
        <rFont val="新細明體"/>
        <family val="1"/>
        <charset val="136"/>
      </rPr>
      <t>元泉公司</t>
    </r>
    <r>
      <rPr>
        <sz val="12"/>
        <rFont val="新細明體"/>
        <family val="1"/>
        <charset val="136"/>
      </rPr>
      <t>進貨帳內頁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17-04,p.2)(11/13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CXDU1304101)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</si>
  <si>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p.177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.11/13</t>
    </r>
    <r>
      <rPr>
        <sz val="12"/>
        <rFont val="新細明體"/>
        <family val="1"/>
        <charset val="136"/>
      </rPr>
      <t>黑木耳出庫對帳單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紙（櫃號</t>
    </r>
    <r>
      <rPr>
        <sz val="12"/>
        <rFont val="Times New Roman"/>
        <family val="1"/>
      </rPr>
      <t>TSLU0509
912</t>
    </r>
    <r>
      <rPr>
        <sz val="12"/>
        <rFont val="新細明體"/>
        <family val="1"/>
        <charset val="136"/>
      </rPr>
      <t>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p.257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p.177)(</t>
    </r>
    <r>
      <rPr>
        <b/>
        <u/>
        <sz val="12"/>
        <rFont val="新細明體"/>
        <family val="1"/>
        <charset val="136"/>
      </rPr>
      <t>元泉</t>
    </r>
    <r>
      <rPr>
        <sz val="12"/>
        <rFont val="新細明體"/>
        <family val="1"/>
        <charset val="136"/>
      </rPr>
      <t>累計庫存</t>
    </r>
    <r>
      <rPr>
        <sz val="12"/>
        <rFont val="Times New Roman"/>
        <family val="1"/>
      </rPr>
      <t>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顧雪珍寄發之木耳出口統計表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p.252)</t>
    </r>
    <r>
      <rPr>
        <sz val="12"/>
        <rFont val="新細明體"/>
        <family val="1"/>
        <charset val="136"/>
      </rPr>
      <t>。
④</t>
    </r>
    <r>
      <rPr>
        <sz val="12"/>
        <rFont val="Times New Roman"/>
        <family val="1"/>
      </rPr>
      <t>.</t>
    </r>
    <r>
      <rPr>
        <b/>
        <u/>
        <sz val="12"/>
        <rFont val="新細明體"/>
        <family val="1"/>
        <charset val="136"/>
      </rPr>
      <t>元泉公司</t>
    </r>
    <r>
      <rPr>
        <sz val="12"/>
        <rFont val="新細明體"/>
        <family val="1"/>
        <charset val="136"/>
      </rPr>
      <t>進貨帳內頁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17-04,p.20)(11/13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TSLU0509912)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</si>
  <si>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p.178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b/>
        <u/>
        <sz val="12"/>
        <rFont val="新細明體"/>
        <family val="1"/>
        <charset val="136"/>
      </rPr>
      <t>元泉公司</t>
    </r>
    <r>
      <rPr>
        <sz val="12"/>
        <rFont val="新細明體"/>
        <family val="1"/>
        <charset val="136"/>
      </rPr>
      <t>進貨帳內頁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17-04,p.2)(11/17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TSLU-0500200)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此部分取得重量，相對應之進貨帳內頁記載</t>
    </r>
    <r>
      <rPr>
        <sz val="12"/>
        <rFont val="Times New Roman"/>
        <family val="1"/>
      </rPr>
      <t>200</t>
    </r>
    <r>
      <rPr>
        <sz val="12"/>
        <rFont val="新細明體"/>
        <family val="1"/>
        <charset val="136"/>
      </rPr>
      <t>件、</t>
    </r>
    <r>
      <rPr>
        <sz val="12"/>
        <rFont val="Times New Roman"/>
        <family val="1"/>
      </rPr>
      <t>210</t>
    </r>
    <r>
      <rPr>
        <sz val="12"/>
        <rFont val="新細明體"/>
        <family val="1"/>
        <charset val="136"/>
      </rPr>
      <t>件、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件（各為</t>
    </r>
    <r>
      <rPr>
        <sz val="12"/>
        <rFont val="Times New Roman"/>
        <family val="1"/>
      </rPr>
      <t>15KG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12KG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16KG</t>
    </r>
    <r>
      <rPr>
        <sz val="12"/>
        <rFont val="新細明體"/>
        <family val="1"/>
        <charset val="136"/>
      </rPr>
      <t>，即共</t>
    </r>
    <r>
      <rPr>
        <sz val="12"/>
        <rFont val="Times New Roman"/>
        <family val="1"/>
      </rPr>
      <t>7120KG</t>
    </r>
    <r>
      <rPr>
        <sz val="12"/>
        <rFont val="新細明體"/>
        <family val="1"/>
        <charset val="136"/>
      </rPr>
      <t>，惟並未記載金額
），是以進貨帳內頁為準。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</si>
  <si>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p.182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b/>
        <u/>
        <sz val="12"/>
        <rFont val="新細明體"/>
        <family val="1"/>
        <charset val="136"/>
      </rPr>
      <t>元泉公司</t>
    </r>
    <r>
      <rPr>
        <sz val="12"/>
        <rFont val="新細明體"/>
        <family val="1"/>
        <charset val="136"/>
      </rPr>
      <t>進貨帳內頁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17-04,p.2)(12/11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GESU-6775978)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此部分取得重量，相對應之進貨帳內頁記載</t>
    </r>
    <r>
      <rPr>
        <sz val="12"/>
        <rFont val="Times New Roman"/>
        <family val="1"/>
      </rPr>
      <t>300</t>
    </r>
    <r>
      <rPr>
        <sz val="12"/>
        <rFont val="新細明體"/>
        <family val="1"/>
        <charset val="136"/>
      </rPr>
      <t>件、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件（各為</t>
    </r>
    <r>
      <rPr>
        <sz val="12"/>
        <rFont val="Times New Roman"/>
        <family val="1"/>
      </rPr>
      <t>15KG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16KG</t>
    </r>
    <r>
      <rPr>
        <sz val="12"/>
        <rFont val="新細明體"/>
        <family val="1"/>
        <charset val="136"/>
      </rPr>
      <t>，即共</t>
    </r>
    <r>
      <rPr>
        <sz val="12"/>
        <rFont val="Times New Roman"/>
        <family val="1"/>
      </rPr>
      <t>6100KG</t>
    </r>
    <r>
      <rPr>
        <sz val="12"/>
        <rFont val="新細明體"/>
        <family val="1"/>
        <charset val="136"/>
      </rPr>
      <t>，惟並未記載金額），是以進貨帳內頁為準。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</si>
  <si>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p.184</t>
    </r>
    <r>
      <rPr>
        <sz val="12"/>
        <rFont val="新細明體"/>
        <family val="1"/>
        <charset val="136"/>
      </rPr>
      <t>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陳晉茂筆記本影本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扣押物編號</t>
    </r>
    <r>
      <rPr>
        <sz val="12"/>
        <rFont val="Times New Roman"/>
        <family val="1"/>
      </rPr>
      <t>9-2-8)(</t>
    </r>
    <r>
      <rPr>
        <sz val="12"/>
        <rFont val="新細明體"/>
        <family val="1"/>
        <charset val="136"/>
      </rPr>
      <t>證</t>
    </r>
    <r>
      <rPr>
        <sz val="12"/>
        <rFont val="Times New Roman"/>
        <family val="1"/>
      </rPr>
      <t>14)(12/24</t>
    </r>
    <r>
      <rPr>
        <sz val="12"/>
        <rFont val="新細明體"/>
        <family val="1"/>
        <charset val="136"/>
      </rPr>
      <t>記載內容</t>
    </r>
    <r>
      <rPr>
        <sz val="12"/>
        <rFont val="Times New Roman"/>
        <family val="1"/>
      </rPr>
      <t>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p.92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5-6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p.108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</t>
    </r>
    <r>
      <rPr>
        <sz val="12"/>
        <rFont val="Times New Roman"/>
        <family val="1"/>
      </rPr>
      <t>101/11/8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證</t>
    </r>
    <r>
      <rPr>
        <sz val="12"/>
        <rFont val="Times New Roman"/>
        <family val="1"/>
      </rPr>
      <t>14-1)(TO: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先生，傳真日期</t>
    </r>
    <r>
      <rPr>
        <sz val="12"/>
        <rFont val="Times New Roman"/>
        <family val="1"/>
      </rPr>
      <t>101/12/28)(12/24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YMLU8458138)(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p.93)</t>
    </r>
    <r>
      <rPr>
        <sz val="12"/>
        <rFont val="新細明體"/>
        <family val="1"/>
        <charset val="136"/>
      </rPr>
      <t>。</t>
    </r>
    <r>
      <rPr>
        <sz val="12"/>
        <rFont val="Times New Roman"/>
        <family val="1"/>
      </rPr>
      <t xml:space="preserve">
</t>
    </r>
    <r>
      <rPr>
        <sz val="12"/>
        <rFont val="細明體"/>
        <family val="3"/>
        <charset val="136"/>
      </rPr>
      <t>④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陳晉茂</t>
    </r>
    <r>
      <rPr>
        <sz val="12"/>
        <rFont val="新細明體"/>
        <family val="1"/>
        <charset val="136"/>
      </rPr>
      <t>此部分取得重量，相對應之</t>
    </r>
    <r>
      <rPr>
        <sz val="12"/>
        <rFont val="Times New Roman"/>
        <family val="1"/>
      </rPr>
      <t>101/
11/8</t>
    </r>
    <r>
      <rPr>
        <sz val="12"/>
        <rFont val="新細明體"/>
        <family val="1"/>
        <charset val="136"/>
      </rPr>
      <t>對帳單記載</t>
    </r>
    <r>
      <rPr>
        <sz val="12"/>
        <rFont val="Times New Roman"/>
        <family val="1"/>
      </rPr>
      <t>425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*22KG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50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*14KG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10050KG</t>
    </r>
    <r>
      <rPr>
        <sz val="12"/>
        <rFont val="新細明體"/>
        <family val="1"/>
        <charset val="136"/>
      </rPr>
      <t>），另被告姚鼎蒼此部分犯罪所得，相對應之</t>
    </r>
    <r>
      <rPr>
        <sz val="12"/>
        <rFont val="Times New Roman"/>
        <family val="1"/>
      </rPr>
      <t>101/11/8</t>
    </r>
    <r>
      <rPr>
        <sz val="12"/>
        <rFont val="新細明體"/>
        <family val="1"/>
        <charset val="136"/>
      </rPr>
      <t>對帳單記載為</t>
    </r>
    <r>
      <rPr>
        <sz val="12"/>
        <rFont val="Times New Roman"/>
        <family val="1"/>
      </rPr>
      <t>729300</t>
    </r>
    <r>
      <rPr>
        <sz val="12"/>
        <rFont val="新細明體"/>
        <family val="1"/>
        <charset val="136"/>
      </rPr>
      <t>元、</t>
    </r>
    <r>
      <rPr>
        <sz val="12"/>
        <rFont val="Times New Roman"/>
        <family val="1"/>
      </rPr>
      <t>37800</t>
    </r>
    <r>
      <rPr>
        <sz val="12"/>
        <rFont val="新細明體"/>
        <family val="1"/>
        <charset val="136"/>
      </rPr>
      <t>元（即共</t>
    </r>
    <r>
      <rPr>
        <sz val="12"/>
        <rFont val="Times New Roman"/>
        <family val="1"/>
      </rPr>
      <t>767100</t>
    </r>
    <r>
      <rPr>
        <sz val="12"/>
        <rFont val="新細明體"/>
        <family val="1"/>
        <charset val="136"/>
      </rPr>
      <t>元），是均以對帳單為準。</t>
    </r>
    <phoneticPr fontId="5" type="noConversion"/>
  </si>
  <si>
    <t>附表二</t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</si>
  <si>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p.121</t>
    </r>
    <r>
      <rPr>
        <sz val="12"/>
        <rFont val="新細明體"/>
        <family val="1"/>
        <charset val="136"/>
      </rPr>
      <t xml:space="preserve">）
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</si>
  <si>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p.135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p.148)(1/18</t>
    </r>
    <r>
      <rPr>
        <sz val="12"/>
        <rFont val="新細明體"/>
        <family val="1"/>
        <charset val="136"/>
      </rPr>
      <t xml:space="preserve">朱進興
</t>
    </r>
    <r>
      <rPr>
        <sz val="12"/>
        <rFont val="Times New Roman"/>
        <family val="1"/>
      </rPr>
      <t>)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</si>
  <si>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p.56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p.124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)(10/13</t>
    </r>
    <r>
      <rPr>
        <b/>
        <u/>
        <sz val="12"/>
        <rFont val="新細明體"/>
        <family val="1"/>
        <charset val="136"/>
      </rPr>
      <t>超農</t>
    </r>
    <r>
      <rPr>
        <sz val="12"/>
        <rFont val="Times New Roman"/>
        <family val="1"/>
      </rPr>
      <t xml:space="preserve">
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</si>
  <si>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p.56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p.124)(10/13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 xml:space="preserve">)
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</si>
  <si>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p.56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p.125)(10/29</t>
    </r>
    <r>
      <rPr>
        <b/>
        <u/>
        <sz val="12"/>
        <rFont val="新細明體"/>
        <family val="1"/>
        <charset val="136"/>
      </rPr>
      <t>超農</t>
    </r>
    <r>
      <rPr>
        <sz val="12"/>
        <rFont val="Times New Roman"/>
        <family val="1"/>
      </rPr>
      <t xml:space="preserve">)
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</si>
  <si>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p.141</t>
    </r>
    <r>
      <rPr>
        <sz val="12"/>
        <rFont val="新細明體"/>
        <family val="1"/>
        <charset val="136"/>
      </rPr>
      <t>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11850KG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100/11/5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100/11/7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300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*16KG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12200KG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</si>
  <si>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p.129)(11/14</t>
    </r>
    <r>
      <rPr>
        <sz val="12"/>
        <rFont val="新細明體"/>
        <family val="1"/>
        <charset val="136"/>
      </rPr>
      <t xml:space="preserve">朱先生
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</si>
  <si>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p.130)(11/20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 xml:space="preserve">)
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</si>
  <si>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p.58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p.131)(12/20</t>
    </r>
    <r>
      <rPr>
        <b/>
        <u/>
        <sz val="12"/>
        <rFont val="新細明體"/>
        <family val="1"/>
        <charset val="136"/>
      </rPr>
      <t>元泉
、茂、廣漢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</si>
  <si>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p.133)(12/26</t>
    </r>
    <r>
      <rPr>
        <b/>
        <u/>
        <sz val="12"/>
        <rFont val="新細明體"/>
        <family val="1"/>
        <charset val="136"/>
      </rPr>
      <t xml:space="preserve">陳晉茂
</t>
    </r>
    <r>
      <rPr>
        <sz val="12"/>
        <rFont val="新細明體"/>
        <family val="1"/>
        <charset val="136"/>
      </rPr>
      <t>、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</si>
  <si>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p.135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p.150)(1/31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 xml:space="preserve">)
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</si>
  <si>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p.136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p.152)(2/14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 xml:space="preserve">)
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</si>
  <si>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p.157)(3/12</t>
    </r>
    <r>
      <rPr>
        <sz val="12"/>
        <rFont val="新細明體"/>
        <family val="1"/>
        <charset val="136"/>
      </rPr>
      <t xml:space="preserve">黃志平
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</si>
  <si>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p.173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)(4/17</t>
    </r>
    <r>
      <rPr>
        <b/>
        <u/>
        <sz val="12"/>
        <rFont val="新細明體"/>
        <family val="1"/>
        <charset val="136"/>
      </rPr>
      <t xml:space="preserve">超農
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</si>
  <si>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p.173)(4/16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 xml:space="preserve">)
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</si>
  <si>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p.138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p.175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)(4/26</t>
    </r>
    <r>
      <rPr>
        <b/>
        <u/>
        <sz val="12"/>
        <rFont val="新細明體"/>
        <family val="1"/>
        <charset val="136"/>
      </rPr>
      <t xml:space="preserve">元泉
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</si>
  <si>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p.139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p.179)(5/18</t>
    </r>
    <r>
      <rPr>
        <b/>
        <u/>
        <sz val="12"/>
        <rFont val="新細明體"/>
        <family val="1"/>
        <charset val="136"/>
      </rPr>
      <t xml:space="preserve">元泉
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</si>
  <si>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p.139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p.179)(5/18</t>
    </r>
    <r>
      <rPr>
        <b/>
        <u/>
        <sz val="12"/>
        <rFont val="新細明體"/>
        <family val="1"/>
        <charset val="136"/>
      </rPr>
      <t xml:space="preserve">超農
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</si>
  <si>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p.139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p.181)(5/22</t>
    </r>
    <r>
      <rPr>
        <b/>
        <u/>
        <sz val="12"/>
        <rFont val="新細明體"/>
        <family val="1"/>
        <charset val="136"/>
      </rPr>
      <t xml:space="preserve">元泉
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</si>
  <si>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p.140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p.182)(6/14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 xml:space="preserve">)
</t>
    </r>
    <r>
      <rPr>
        <sz val="12"/>
        <rFont val="新細明體"/>
        <family val="1"/>
        <charset val="136"/>
      </rPr>
      <t>。</t>
    </r>
    <phoneticPr fontId="5" type="noConversion"/>
  </si>
  <si>
    <t xml:space="preserve">11700
</t>
    <phoneticPr fontId="1" type="noConversion"/>
  </si>
  <si>
    <t xml:space="preserve">566595
</t>
    <phoneticPr fontId="1" type="noConversion"/>
  </si>
  <si>
    <r>
      <rPr>
        <sz val="12"/>
        <rFont val="新細明體"/>
        <family val="1"/>
        <charset val="136"/>
      </rPr>
      <t xml:space="preserve">
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/1000507</t>
    </r>
    <phoneticPr fontId="5" type="noConversion"/>
  </si>
  <si>
    <r>
      <rPr>
        <sz val="12"/>
        <rFont val="新細明體"/>
        <family val="1"/>
        <charset val="136"/>
      </rPr>
      <t xml:space="preserve">
黑木耳：</t>
    </r>
    <r>
      <rPr>
        <sz val="12"/>
        <rFont val="Times New Roman"/>
        <family val="1"/>
      </rPr>
      <t xml:space="preserve">10200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2520</t>
    </r>
    <phoneticPr fontId="5" type="noConversion"/>
  </si>
  <si>
    <r>
      <rPr>
        <sz val="12"/>
        <rFont val="新細明體"/>
        <family val="1"/>
        <charset val="136"/>
      </rPr>
      <t xml:space="preserve">
黑木耳：</t>
    </r>
    <r>
      <rPr>
        <sz val="12"/>
        <rFont val="Times New Roman"/>
        <family val="1"/>
      </rPr>
      <t xml:space="preserve">441099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87182</t>
    </r>
    <phoneticPr fontId="5" type="noConversion"/>
  </si>
  <si>
    <r>
      <rPr>
        <sz val="12"/>
        <rFont val="新細明體"/>
        <family val="1"/>
        <charset val="136"/>
      </rPr>
      <t xml:space="preserve">
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/1000711</t>
    </r>
    <phoneticPr fontId="5" type="noConversion"/>
  </si>
  <si>
    <r>
      <t xml:space="preserve">
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p.177)(5/12</t>
    </r>
    <r>
      <rPr>
        <b/>
        <u/>
        <sz val="12"/>
        <rFont val="新細明體"/>
        <family val="1"/>
        <charset val="136"/>
      </rPr>
      <t>元泉、茂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</si>
  <si>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 xml:space="preserve">
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/1010501</t>
    </r>
    <phoneticPr fontId="5" type="noConversion"/>
  </si>
  <si>
    <r>
      <rPr>
        <sz val="12"/>
        <rFont val="新細明體"/>
        <family val="1"/>
        <charset val="136"/>
      </rPr>
      <t xml:space="preserve">
黑木耳：</t>
    </r>
    <r>
      <rPr>
        <sz val="12"/>
        <rFont val="Times New Roman"/>
        <family val="1"/>
      </rPr>
      <t xml:space="preserve">269222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111586</t>
    </r>
    <phoneticPr fontId="5" type="noConversion"/>
  </si>
  <si>
    <r>
      <rPr>
        <sz val="12"/>
        <rFont val="新細明體"/>
        <family val="1"/>
        <charset val="136"/>
      </rPr>
      <t xml:space="preserve">
黑木耳：</t>
    </r>
    <r>
      <rPr>
        <sz val="12"/>
        <rFont val="Times New Roman"/>
        <family val="1"/>
      </rPr>
      <t xml:space="preserve">4500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2520</t>
    </r>
    <phoneticPr fontId="5" type="noConversion"/>
  </si>
  <si>
    <t xml:space="preserve">
黑木耳、黑木耳絲</t>
    <phoneticPr fontId="5" type="noConversion"/>
  </si>
  <si>
    <r>
      <t>陳晉茂（每公斤</t>
    </r>
    <r>
      <rPr>
        <sz val="12"/>
        <rFont val="Times New Roman"/>
        <family val="1"/>
      </rPr>
      <t>188</t>
    </r>
    <r>
      <rPr>
        <sz val="12"/>
        <rFont val="細明體"/>
        <family val="3"/>
        <charset val="136"/>
      </rPr>
      <t>元）</t>
    </r>
    <phoneticPr fontId="5" type="noConversion"/>
  </si>
  <si>
    <t>備註</t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</si>
  <si>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p.88</t>
    </r>
    <r>
      <rPr>
        <sz val="12"/>
        <rFont val="新細明體"/>
        <family val="1"/>
        <charset val="136"/>
      </rPr>
      <t>）
▲查證產地：無。
②被告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14532KG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99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99/10/13</t>
    </r>
    <r>
      <rPr>
        <sz val="12"/>
        <rFont val="新細明體"/>
        <family val="1"/>
        <charset val="136"/>
      </rPr>
      <t>出庫對帳單之數量欄及重量欄均分別記載</t>
    </r>
    <r>
      <rPr>
        <sz val="12"/>
        <rFont val="Times New Roman"/>
        <family val="1"/>
      </rPr>
      <t>(1)94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   106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*18KG
        377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
    (2)94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   106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*18KG
        200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
        178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*0.6KG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13666.8KG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</si>
  <si>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細明體"/>
        <family val="3"/>
        <charset val="136"/>
      </rPr>
      <t>一、被告姚鼎蒼銷售予貨主之銷售金額欄記載「</t>
    </r>
    <r>
      <rPr>
        <sz val="12"/>
        <rFont val="Times New Roman"/>
        <family val="1"/>
      </rPr>
      <t>0</t>
    </r>
    <r>
      <rPr>
        <sz val="12"/>
        <rFont val="細明體"/>
        <family val="3"/>
        <charset val="136"/>
      </rPr>
      <t>」，係因進出貨量表上之金額欄為空白，相對應之出庫對帳單應收欄及已收欄均記載「</t>
    </r>
    <r>
      <rPr>
        <sz val="12"/>
        <rFont val="Times New Roman"/>
        <family val="1"/>
      </rPr>
      <t>0</t>
    </r>
    <r>
      <rPr>
        <sz val="12"/>
        <rFont val="細明體"/>
        <family val="3"/>
        <charset val="136"/>
      </rPr>
      <t>」。
二、被告陳晉茂取得貨物重量經扣除如附表九編號</t>
    </r>
    <r>
      <rPr>
        <sz val="12"/>
        <rFont val="Times New Roman"/>
        <family val="1"/>
      </rPr>
      <t>25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32</t>
    </r>
    <r>
      <rPr>
        <sz val="12"/>
        <rFont val="細明體"/>
        <family val="3"/>
        <charset val="136"/>
      </rPr>
      <t>所示扣押物共</t>
    </r>
    <r>
      <rPr>
        <sz val="12"/>
        <rFont val="Times New Roman"/>
        <family val="1"/>
      </rPr>
      <t>510</t>
    </r>
    <r>
      <rPr>
        <sz val="12"/>
        <rFont val="細明體"/>
        <family val="3"/>
        <charset val="136"/>
      </rPr>
      <t>公斤後，總計為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萬</t>
    </r>
    <r>
      <rPr>
        <sz val="12"/>
        <rFont val="Times New Roman"/>
        <family val="1"/>
      </rPr>
      <t>6527</t>
    </r>
    <r>
      <rPr>
        <sz val="12"/>
        <rFont val="細明體"/>
        <family val="3"/>
        <charset val="136"/>
      </rPr>
      <t>公斤，總銷售金額為</t>
    </r>
    <r>
      <rPr>
        <sz val="12"/>
        <rFont val="Times New Roman"/>
        <family val="1"/>
      </rPr>
      <t>2378</t>
    </r>
    <r>
      <rPr>
        <sz val="12"/>
        <rFont val="細明體"/>
        <family val="3"/>
        <charset val="136"/>
      </rPr>
      <t>萬</t>
    </r>
    <r>
      <rPr>
        <sz val="12"/>
        <rFont val="Times New Roman"/>
        <family val="1"/>
      </rPr>
      <t>7076</t>
    </r>
    <r>
      <rPr>
        <sz val="12"/>
        <rFont val="細明體"/>
        <family val="3"/>
        <charset val="136"/>
      </rPr>
      <t>元。
三、被告莊益豪取得貨物重量經扣除如附表九編號</t>
    </r>
    <r>
      <rPr>
        <sz val="12"/>
        <rFont val="Times New Roman"/>
        <family val="1"/>
      </rPr>
      <t>18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30</t>
    </r>
    <r>
      <rPr>
        <sz val="12"/>
        <rFont val="細明體"/>
        <family val="3"/>
        <charset val="136"/>
      </rPr>
      <t>所示扣押物共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萬</t>
    </r>
    <r>
      <rPr>
        <sz val="12"/>
        <rFont val="Times New Roman"/>
        <family val="1"/>
      </rPr>
      <t>6632KG</t>
    </r>
    <r>
      <rPr>
        <sz val="12"/>
        <rFont val="細明體"/>
        <family val="3"/>
        <charset val="136"/>
      </rPr>
      <t>後，總計為</t>
    </r>
    <r>
      <rPr>
        <sz val="12"/>
        <rFont val="Times New Roman"/>
        <family val="1"/>
      </rPr>
      <t>48</t>
    </r>
    <r>
      <rPr>
        <sz val="12"/>
        <rFont val="細明體"/>
        <family val="3"/>
        <charset val="136"/>
      </rPr>
      <t>萬</t>
    </r>
    <r>
      <rPr>
        <sz val="12"/>
        <rFont val="Times New Roman"/>
        <family val="1"/>
      </rPr>
      <t>2645.8KG</t>
    </r>
    <r>
      <rPr>
        <sz val="12"/>
        <rFont val="細明體"/>
        <family val="3"/>
        <charset val="136"/>
      </rPr>
      <t>，總銷售金額為</t>
    </r>
    <r>
      <rPr>
        <sz val="12"/>
        <rFont val="Times New Roman"/>
        <family val="1"/>
      </rPr>
      <t>9652</t>
    </r>
    <r>
      <rPr>
        <sz val="12"/>
        <rFont val="細明體"/>
        <family val="3"/>
        <charset val="136"/>
      </rPr>
      <t>萬</t>
    </r>
    <r>
      <rPr>
        <sz val="12"/>
        <rFont val="Times New Roman"/>
        <family val="1"/>
      </rPr>
      <t>9160</t>
    </r>
    <r>
      <rPr>
        <sz val="12"/>
        <rFont val="細明體"/>
        <family val="3"/>
        <charset val="136"/>
      </rPr>
      <t>元。
四、被告王銘良、陳玉仙取得貨物重量經扣除如附表九編號</t>
    </r>
    <r>
      <rPr>
        <sz val="12"/>
        <rFont val="Times New Roman"/>
        <family val="1"/>
      </rPr>
      <t>21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31</t>
    </r>
    <r>
      <rPr>
        <sz val="12"/>
        <rFont val="細明體"/>
        <family val="3"/>
        <charset val="136"/>
      </rPr>
      <t>所示扣押物共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萬</t>
    </r>
    <r>
      <rPr>
        <sz val="12"/>
        <rFont val="Times New Roman"/>
        <family val="1"/>
      </rPr>
      <t>1612KG</t>
    </r>
    <r>
      <rPr>
        <sz val="12"/>
        <rFont val="細明體"/>
        <family val="3"/>
        <charset val="136"/>
      </rPr>
      <t>後，總計為</t>
    </r>
    <r>
      <rPr>
        <sz val="12"/>
        <rFont val="Times New Roman"/>
        <family val="1"/>
      </rPr>
      <t>5</t>
    </r>
    <r>
      <rPr>
        <sz val="12"/>
        <rFont val="細明體"/>
        <family val="3"/>
        <charset val="136"/>
      </rPr>
      <t>萬</t>
    </r>
    <r>
      <rPr>
        <sz val="12"/>
        <rFont val="Times New Roman"/>
        <family val="1"/>
      </rPr>
      <t>6931KG</t>
    </r>
    <r>
      <rPr>
        <sz val="12"/>
        <rFont val="細明體"/>
        <family val="3"/>
        <charset val="136"/>
      </rPr>
      <t>，總銷售金額為</t>
    </r>
    <r>
      <rPr>
        <sz val="12"/>
        <rFont val="Times New Roman"/>
        <family val="1"/>
      </rPr>
      <t>1110</t>
    </r>
    <r>
      <rPr>
        <sz val="12"/>
        <rFont val="細明體"/>
        <family val="3"/>
        <charset val="136"/>
      </rPr>
      <t>萬</t>
    </r>
    <r>
      <rPr>
        <sz val="12"/>
        <rFont val="Times New Roman"/>
        <family val="1"/>
      </rPr>
      <t>1545</t>
    </r>
    <r>
      <rPr>
        <sz val="12"/>
        <rFont val="細明體"/>
        <family val="3"/>
        <charset val="136"/>
      </rPr>
      <t>元。
五、被告黃裕程取得貨物重量經扣除如附表九編號</t>
    </r>
    <r>
      <rPr>
        <sz val="12"/>
        <rFont val="Times New Roman"/>
        <family val="1"/>
      </rPr>
      <t>23</t>
    </r>
    <r>
      <rPr>
        <sz val="12"/>
        <rFont val="細明體"/>
        <family val="3"/>
        <charset val="136"/>
      </rPr>
      <t>所示扣押物共</t>
    </r>
    <r>
      <rPr>
        <sz val="12"/>
        <rFont val="Times New Roman"/>
        <family val="1"/>
      </rPr>
      <t>3.2</t>
    </r>
    <r>
      <rPr>
        <sz val="12"/>
        <rFont val="細明體"/>
        <family val="3"/>
        <charset val="136"/>
      </rPr>
      <t>公斤後，總計為</t>
    </r>
    <r>
      <rPr>
        <sz val="12"/>
        <rFont val="Times New Roman"/>
        <family val="1"/>
      </rPr>
      <t>6</t>
    </r>
    <r>
      <rPr>
        <sz val="12"/>
        <rFont val="細明體"/>
        <family val="3"/>
        <charset val="136"/>
      </rPr>
      <t>萬</t>
    </r>
    <r>
      <rPr>
        <sz val="12"/>
        <rFont val="Times New Roman"/>
        <family val="1"/>
      </rPr>
      <t>1544.8KG</t>
    </r>
    <r>
      <rPr>
        <sz val="12"/>
        <rFont val="細明體"/>
        <family val="3"/>
        <charset val="136"/>
      </rPr>
      <t>，總銷售金額為</t>
    </r>
    <r>
      <rPr>
        <sz val="12"/>
        <rFont val="Times New Roman"/>
        <family val="1"/>
      </rPr>
      <t>1310</t>
    </r>
    <r>
      <rPr>
        <sz val="12"/>
        <rFont val="細明體"/>
        <family val="3"/>
        <charset val="136"/>
      </rPr>
      <t>萬</t>
    </r>
    <r>
      <rPr>
        <sz val="12"/>
        <rFont val="Times New Roman"/>
        <family val="1"/>
      </rPr>
      <t>9042.4</t>
    </r>
    <r>
      <rPr>
        <sz val="12"/>
        <rFont val="細明體"/>
        <family val="3"/>
        <charset val="136"/>
      </rPr>
      <t>元。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</si>
  <si>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p.135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王銘良、陳玉仙、黃裕程、陳晉茂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8000KG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100/10/6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546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8052KG</t>
    </r>
    <r>
      <rPr>
        <sz val="12"/>
        <rFont val="新細明體"/>
        <family val="1"/>
        <charset val="136"/>
      </rPr>
      <t>），是以進出貨量表及出庫對帳單為準。
③被告</t>
    </r>
    <r>
      <rPr>
        <b/>
        <u/>
        <sz val="12"/>
        <rFont val="新細明體"/>
        <family val="1"/>
        <charset val="136"/>
      </rPr>
      <t>姚鼎蒼</t>
    </r>
    <r>
      <rPr>
        <sz val="12"/>
        <rFont val="新細明體"/>
        <family val="1"/>
        <charset val="136"/>
      </rPr>
      <t>此部分犯罪所得，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年進出貨量表金額欄雖記載為</t>
    </r>
    <r>
      <rPr>
        <sz val="12"/>
        <rFont val="Times New Roman"/>
        <family val="1"/>
      </rPr>
      <t>1204677</t>
    </r>
    <r>
      <rPr>
        <sz val="12"/>
        <rFont val="新細明體"/>
        <family val="1"/>
        <charset val="136"/>
      </rPr>
      <t>元，惟相對應之</t>
    </r>
    <r>
      <rPr>
        <sz val="12"/>
        <rFont val="Times New Roman"/>
        <family val="1"/>
      </rPr>
      <t>100/10/6</t>
    </r>
    <r>
      <rPr>
        <sz val="12"/>
        <rFont val="新細明體"/>
        <family val="1"/>
        <charset val="136"/>
      </rPr>
      <t>出庫對帳單之應收欄及已收欄均記載為</t>
    </r>
    <r>
      <rPr>
        <sz val="12"/>
        <rFont val="Times New Roman"/>
        <family val="1"/>
      </rPr>
      <t>1153667</t>
    </r>
    <r>
      <rPr>
        <sz val="12"/>
        <rFont val="新細明體"/>
        <family val="1"/>
        <charset val="136"/>
      </rPr>
      <t>元，是以出庫對帳單為準。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</si>
  <si>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p.56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p.123)(10/6</t>
    </r>
    <r>
      <rPr>
        <b/>
        <u/>
        <sz val="12"/>
        <rFont val="新細明體"/>
        <family val="1"/>
        <charset val="136"/>
      </rPr>
      <t>超農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11/2</t>
    </r>
    <r>
      <rPr>
        <sz val="12"/>
        <rFont val="新細明體"/>
        <family val="1"/>
        <charset val="136"/>
      </rPr>
      <t>等</t>
    </r>
    <r>
      <rPr>
        <b/>
        <u/>
        <sz val="12"/>
        <rFont val="新細明體"/>
        <family val="1"/>
        <charset val="136"/>
      </rPr>
      <t>廣漢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11/10</t>
    </r>
    <r>
      <rPr>
        <b/>
        <u/>
        <sz val="12"/>
        <rFont val="新細明體"/>
        <family val="1"/>
        <charset val="136"/>
      </rPr>
      <t>陳晉茂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u/>
        <sz val="12"/>
        <rFont val="新細明體"/>
        <family val="1"/>
        <charset val="136"/>
      </rPr>
      <t>廣漢</t>
    </r>
    <r>
      <rPr>
        <sz val="12"/>
        <rFont val="新細明體"/>
        <family val="1"/>
        <charset val="136"/>
      </rPr>
      <t>公司之</t>
    </r>
    <r>
      <rPr>
        <sz val="12"/>
        <rFont val="Times New Roman"/>
        <family val="1"/>
      </rPr>
      <t>100/6/27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p.194-195)
(11/3</t>
    </r>
    <r>
      <rPr>
        <sz val="12"/>
        <rFont val="新細明體"/>
        <family val="1"/>
        <charset val="136"/>
      </rPr>
      <t>等貨櫃號碼為</t>
    </r>
    <r>
      <rPr>
        <sz val="12"/>
        <rFont val="Times New Roman"/>
        <family val="1"/>
      </rPr>
      <t>CAIU86
57694)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</si>
  <si>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p.156</t>
    </r>
    <r>
      <rPr>
        <sz val="12"/>
        <rFont val="新細明體"/>
        <family val="1"/>
        <charset val="136"/>
      </rPr>
      <t>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商春林公司提供予元泉貿易莊先生之</t>
    </r>
    <r>
      <rPr>
        <sz val="12"/>
        <rFont val="Times New Roman"/>
        <family val="1"/>
      </rPr>
      <t>101/3/9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p.168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p.241)(4/16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YMLU8195263)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王銘良、陳玉仙、陳晉茂、莊益豪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19470KG</t>
    </r>
    <r>
      <rPr>
        <sz val="12"/>
        <rFont val="新細明體"/>
        <family val="1"/>
        <charset val="136"/>
      </rPr>
      <t>，惟莊益豪部分於相對應之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
1/4/16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210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*16KG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7120KG</t>
    </r>
    <r>
      <rPr>
        <sz val="12"/>
        <rFont val="新細明體"/>
        <family val="1"/>
        <charset val="136"/>
      </rPr>
      <t xml:space="preserve">），是以進出貨量表及出庫對帳單為準
。
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</si>
  <si>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p.160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商春林公司提供予元泉貿易莊先生之</t>
    </r>
    <r>
      <rPr>
        <sz val="12"/>
        <rFont val="Times New Roman"/>
        <family val="1"/>
      </rPr>
      <t>101/4/25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p.167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p.240)(</t>
    </r>
    <r>
      <rPr>
        <u/>
        <sz val="12"/>
        <rFont val="Times New Roman"/>
        <family val="1"/>
      </rPr>
      <t>5/18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TCNU8439736)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莊益豪、王銘良、陳玉仙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13020KG</t>
    </r>
    <r>
      <rPr>
        <sz val="12"/>
        <rFont val="新細明體"/>
        <family val="1"/>
        <charset val="136"/>
      </rPr>
      <t>，惟莊益豪部分於相對應之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101/5/18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210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*12KG
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*16KG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7120KG</t>
    </r>
    <r>
      <rPr>
        <sz val="12"/>
        <rFont val="新細明體"/>
        <family val="1"/>
        <charset val="136"/>
      </rPr>
      <t xml:space="preserve">），是以進出貨量表及出庫對帳單為準。
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</si>
  <si>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p.75</t>
    </r>
    <r>
      <rPr>
        <sz val="12"/>
        <rFont val="新細明體"/>
        <family val="1"/>
        <charset val="136"/>
      </rPr>
      <t>正反）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黃裕程</t>
    </r>
    <r>
      <rPr>
        <sz val="12"/>
        <rFont val="新細明體"/>
        <family val="1"/>
        <charset val="136"/>
      </rPr>
      <t>此部分取得重量，進口報單記載重量黑木耳為</t>
    </r>
    <r>
      <rPr>
        <sz val="12"/>
        <rFont val="Times New Roman"/>
        <family val="1"/>
      </rPr>
      <t>4095KG</t>
    </r>
    <r>
      <rPr>
        <sz val="12"/>
        <rFont val="新細明體"/>
        <family val="1"/>
        <charset val="136"/>
      </rPr>
      <t>、黑木耳絲為</t>
    </r>
    <r>
      <rPr>
        <sz val="12"/>
        <rFont val="Times New Roman"/>
        <family val="1"/>
      </rPr>
      <t>2400KG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99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99/6/5</t>
    </r>
    <r>
      <rPr>
        <sz val="12"/>
        <rFont val="新細明體"/>
        <family val="1"/>
        <charset val="136"/>
      </rPr>
      <t xml:space="preserve">出庫對帳單之數量欄及重量欄均分別記載
</t>
    </r>
    <r>
      <rPr>
        <sz val="12"/>
        <rFont val="Times New Roman"/>
        <family val="1"/>
      </rPr>
      <t>(1)</t>
    </r>
    <r>
      <rPr>
        <sz val="12"/>
        <rFont val="新細明體"/>
        <family val="1"/>
        <charset val="136"/>
      </rPr>
      <t>黑木耳</t>
    </r>
    <r>
      <rPr>
        <sz val="12"/>
        <rFont val="Times New Roman"/>
        <family val="1"/>
      </rPr>
      <t>285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(2)</t>
    </r>
    <r>
      <rPr>
        <sz val="12"/>
        <rFont val="新細明體"/>
        <family val="1"/>
        <charset val="136"/>
      </rPr>
      <t>黑木耳絲</t>
    </r>
    <r>
      <rPr>
        <sz val="12"/>
        <rFont val="Times New Roman"/>
        <family val="1"/>
      </rPr>
      <t>210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*12KG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6795KG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</si>
  <si>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p.144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商春林公司提供予</t>
    </r>
    <r>
      <rPr>
        <b/>
        <u/>
        <sz val="12"/>
        <rFont val="新細明體"/>
        <family val="1"/>
        <charset val="136"/>
      </rPr>
      <t>廣漢</t>
    </r>
    <r>
      <rPr>
        <sz val="12"/>
        <rFont val="新細明體"/>
        <family val="1"/>
        <charset val="136"/>
      </rPr>
      <t>黃裕程先生之</t>
    </r>
    <r>
      <rPr>
        <sz val="12"/>
        <rFont val="Times New Roman"/>
        <family val="1"/>
      </rPr>
      <t>100/12/20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23-,p.49)(12/20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CAXU8166521)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u/>
        <sz val="12"/>
        <rFont val="新細明體"/>
        <family val="1"/>
        <charset val="136"/>
      </rPr>
      <t>信力陳晉茂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100/11/10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9-4-2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p.34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>p.46)(12/20</t>
    </r>
    <r>
      <rPr>
        <sz val="12"/>
        <rFont val="新細明體"/>
        <family val="1"/>
        <charset val="136"/>
      </rPr>
      <t>黑木耳朵，櫃號為</t>
    </r>
    <r>
      <rPr>
        <sz val="12"/>
        <rFont val="Times New Roman"/>
        <family val="1"/>
      </rPr>
      <t>CAXU8166521)</t>
    </r>
    <r>
      <rPr>
        <sz val="12"/>
        <rFont val="新細明體"/>
        <family val="1"/>
        <charset val="136"/>
      </rPr>
      <t>。
④被告</t>
    </r>
    <r>
      <rPr>
        <b/>
        <u/>
        <sz val="12"/>
        <rFont val="新細明體"/>
        <family val="1"/>
        <charset val="136"/>
      </rPr>
      <t>莊益豪、陳晉茂、黃裕程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6000KG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100/12/20</t>
    </r>
    <r>
      <rPr>
        <sz val="12"/>
        <rFont val="新細明體"/>
        <family val="1"/>
        <charset val="136"/>
      </rPr>
      <t xml:space="preserve">出庫對帳單之數量欄及重量欄均分別記載
</t>
    </r>
    <r>
      <rPr>
        <sz val="12"/>
        <rFont val="Times New Roman"/>
        <family val="1"/>
      </rPr>
      <t>(1)24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*16KG
(2)100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(3)176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*15KG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6100KG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</si>
  <si>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p.164</t>
    </r>
    <r>
      <rPr>
        <sz val="12"/>
        <rFont val="新細明體"/>
        <family val="1"/>
        <charset val="136"/>
      </rPr>
      <t>正反）
▲查證產地：依產證認定產地。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連筱嵐電子信箱郵件資料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證</t>
    </r>
    <r>
      <rPr>
        <sz val="12"/>
        <rFont val="Times New Roman"/>
        <family val="1"/>
      </rPr>
      <t>40)(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5-7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p.222)(</t>
    </r>
    <r>
      <rPr>
        <sz val="12"/>
        <rFont val="新細明體"/>
        <family val="1"/>
        <charset val="136"/>
      </rPr>
      <t>越富公司小姐於</t>
    </r>
    <r>
      <rPr>
        <sz val="12"/>
        <rFont val="Times New Roman"/>
        <family val="1"/>
      </rPr>
      <t>101/5/25</t>
    </r>
    <r>
      <rPr>
        <sz val="12"/>
        <rFont val="新細明體"/>
        <family val="1"/>
        <charset val="136"/>
      </rPr>
      <t>寄發，關於木耳出貨做記號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b/>
        <u/>
        <sz val="12"/>
        <rFont val="新細明體"/>
        <family val="1"/>
        <charset val="136"/>
      </rPr>
      <t>元泉公司</t>
    </r>
    <r>
      <rPr>
        <sz val="12"/>
        <rFont val="新細明體"/>
        <family val="1"/>
        <charset val="136"/>
      </rPr>
      <t>進貨帳內頁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17-04,p.1)(6/14</t>
    </r>
    <r>
      <rPr>
        <sz val="12"/>
        <rFont val="新細明體"/>
        <family val="1"/>
        <charset val="136"/>
      </rPr>
      <t>櫃號</t>
    </r>
    <r>
      <rPr>
        <sz val="12"/>
        <rFont val="Times New Roman"/>
        <family val="1"/>
      </rPr>
      <t>TRLU7114764)</t>
    </r>
    <r>
      <rPr>
        <sz val="12"/>
        <rFont val="新細明體"/>
        <family val="1"/>
        <charset val="136"/>
      </rPr>
      <t>。
④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7020KG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101/6/14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210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*16KG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7120KG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</si>
  <si>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p.165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商春林公司提供予</t>
    </r>
    <r>
      <rPr>
        <b/>
        <u/>
        <sz val="12"/>
        <rFont val="新細明體"/>
        <family val="1"/>
        <charset val="136"/>
      </rPr>
      <t>超農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正達食品王銘良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101/6/7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p.166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p239)
(8/15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YMLU8203590)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春林公司提供予</t>
    </r>
    <r>
      <rPr>
        <b/>
        <u/>
        <sz val="12"/>
        <rFont val="新細明體"/>
        <family val="1"/>
        <charset val="136"/>
      </rPr>
      <t>廣漢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黃裕程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>101/6/7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23-8,p.40)(8/15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YMLU8203590)</t>
    </r>
    <r>
      <rPr>
        <sz val="12"/>
        <rFont val="新細明體"/>
        <family val="1"/>
        <charset val="136"/>
      </rPr>
      <t>。
④</t>
    </r>
    <r>
      <rPr>
        <sz val="12"/>
        <rFont val="Times New Roman"/>
        <family val="1"/>
      </rPr>
      <t>8/15</t>
    </r>
    <r>
      <rPr>
        <sz val="12"/>
        <rFont val="新細明體"/>
        <family val="1"/>
        <charset val="136"/>
      </rPr>
      <t>黑木耳出庫對帳單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紙（櫃號</t>
    </r>
    <r>
      <rPr>
        <sz val="12"/>
        <rFont val="Times New Roman"/>
        <family val="1"/>
      </rPr>
      <t>YMLU82035
90</t>
    </r>
    <r>
      <rPr>
        <sz val="12"/>
        <rFont val="新細明體"/>
        <family val="1"/>
        <charset val="136"/>
      </rPr>
      <t>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p.253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p.173)(</t>
    </r>
    <r>
      <rPr>
        <b/>
        <u/>
        <sz val="12"/>
        <rFont val="新細明體"/>
        <family val="1"/>
        <charset val="136"/>
      </rPr>
      <t>超農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件、</t>
    </r>
    <r>
      <rPr>
        <b/>
        <u/>
        <sz val="12"/>
        <rFont val="新細明體"/>
        <family val="1"/>
        <charset val="136"/>
      </rPr>
      <t>廣漢</t>
    </r>
    <r>
      <rPr>
        <sz val="12"/>
        <rFont val="Times New Roman"/>
        <family val="1"/>
      </rPr>
      <t>300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⑤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顧雪珍寄發之木耳出口統計表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p.252)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</si>
  <si>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p.166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b/>
        <u/>
        <sz val="12"/>
        <rFont val="新細明體"/>
        <family val="1"/>
        <charset val="136"/>
      </rPr>
      <t>元泉公司</t>
    </r>
    <r>
      <rPr>
        <sz val="12"/>
        <rFont val="新細明體"/>
        <family val="1"/>
        <charset val="136"/>
      </rPr>
      <t>進貨帳內頁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17-04,p.1)(9/5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WHLU5564874)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此部分取得重量，相對應之進貨帳內頁記載</t>
    </r>
    <r>
      <rPr>
        <sz val="12"/>
        <rFont val="Times New Roman"/>
        <family val="1"/>
      </rPr>
      <t>222</t>
    </r>
    <r>
      <rPr>
        <sz val="12"/>
        <rFont val="新細明體"/>
        <family val="1"/>
        <charset val="136"/>
      </rPr>
      <t>件、</t>
    </r>
    <r>
      <rPr>
        <sz val="12"/>
        <rFont val="Times New Roman"/>
        <family val="1"/>
      </rPr>
      <t>210</t>
    </r>
    <r>
      <rPr>
        <sz val="12"/>
        <rFont val="新細明體"/>
        <family val="1"/>
        <charset val="136"/>
      </rPr>
      <t>件、</t>
    </r>
    <r>
      <rPr>
        <sz val="12"/>
        <rFont val="Times New Roman"/>
        <family val="1"/>
      </rPr>
      <t>78</t>
    </r>
    <r>
      <rPr>
        <sz val="12"/>
        <rFont val="新細明體"/>
        <family val="1"/>
        <charset val="136"/>
      </rPr>
      <t>件（各為</t>
    </r>
    <r>
      <rPr>
        <sz val="12"/>
        <rFont val="Times New Roman"/>
        <family val="1"/>
      </rPr>
      <t>15KG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12KG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16KG</t>
    </r>
    <r>
      <rPr>
        <sz val="12"/>
        <rFont val="新細明體"/>
        <family val="1"/>
        <charset val="136"/>
      </rPr>
      <t>，即共</t>
    </r>
    <r>
      <rPr>
        <sz val="12"/>
        <rFont val="Times New Roman"/>
        <family val="1"/>
      </rPr>
      <t>7098KG</t>
    </r>
    <r>
      <rPr>
        <sz val="12"/>
        <rFont val="新細明體"/>
        <family val="1"/>
        <charset val="136"/>
      </rPr>
      <t>，惟並未記載金額
），是以進貨帳內頁為準。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</si>
  <si>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p.171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.10/19</t>
    </r>
    <r>
      <rPr>
        <sz val="12"/>
        <rFont val="新細明體"/>
        <family val="1"/>
        <charset val="136"/>
      </rPr>
      <t>黑木耳出庫對帳單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紙（櫃號</t>
    </r>
    <r>
      <rPr>
        <sz val="12"/>
        <rFont val="Times New Roman"/>
        <family val="1"/>
      </rPr>
      <t>TGHU936
4130</t>
    </r>
    <r>
      <rPr>
        <sz val="12"/>
        <rFont val="新細明體"/>
        <family val="1"/>
        <charset val="136"/>
      </rPr>
      <t>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p.256</t>
    </r>
    <r>
      <rPr>
        <sz val="12"/>
        <rFont val="新細明體"/>
        <family val="1"/>
        <charset val="136"/>
      </rPr>
      <t>，同</t>
    </r>
    <r>
      <rPr>
        <sz val="12"/>
        <rFont val="Times New Roman"/>
        <family val="1"/>
      </rPr>
      <t>5-3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p.176)(</t>
    </r>
    <r>
      <rPr>
        <b/>
        <u/>
        <sz val="12"/>
        <rFont val="新細明體"/>
        <family val="1"/>
        <charset val="136"/>
      </rPr>
      <t>元泉</t>
    </r>
    <r>
      <rPr>
        <sz val="12"/>
        <rFont val="新細明體"/>
        <family val="1"/>
        <charset val="136"/>
      </rPr>
      <t>累計庫存</t>
    </r>
    <r>
      <rPr>
        <sz val="12"/>
        <rFont val="Times New Roman"/>
        <family val="1"/>
      </rPr>
      <t>510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顧雪珍寄發之木耳出口統計表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p.252)</t>
    </r>
    <r>
      <rPr>
        <sz val="12"/>
        <rFont val="新細明體"/>
        <family val="1"/>
        <charset val="136"/>
      </rPr>
      <t>。
④</t>
    </r>
    <r>
      <rPr>
        <sz val="12"/>
        <rFont val="Times New Roman"/>
        <family val="1"/>
      </rPr>
      <t>.</t>
    </r>
    <r>
      <rPr>
        <b/>
        <u/>
        <sz val="12"/>
        <rFont val="新細明體"/>
        <family val="1"/>
        <charset val="136"/>
      </rPr>
      <t>元泉公司</t>
    </r>
    <r>
      <rPr>
        <sz val="12"/>
        <rFont val="新細明體"/>
        <family val="1"/>
        <charset val="136"/>
      </rPr>
      <t>進貨帳內頁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17-04,p.1)(10/19</t>
    </r>
    <r>
      <rPr>
        <sz val="12"/>
        <rFont val="新細明體"/>
        <family val="1"/>
        <charset val="136"/>
      </rPr>
      <t>櫃號為</t>
    </r>
    <r>
      <rPr>
        <sz val="12"/>
        <rFont val="Times New Roman"/>
        <family val="1"/>
      </rPr>
      <t>TGHU-9364130)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</si>
  <si>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6/</t>
    </r>
    <r>
      <rPr>
        <sz val="12"/>
        <rFont val="新細明體"/>
        <family val="1"/>
        <charset val="136"/>
      </rPr>
      <t>林查班
港</t>
    </r>
    <r>
      <rPr>
        <sz val="12"/>
        <rFont val="Times New Roman"/>
        <family val="1"/>
      </rPr>
      <t>/990520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</si>
  <si>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p.74</t>
    </r>
    <r>
      <rPr>
        <sz val="12"/>
        <rFont val="新細明體"/>
        <family val="1"/>
        <charset val="136"/>
      </rPr>
      <t>正反）
▲查證產地：產地經駐泰國代表處經濟組查證產
地為泰國。（</t>
    </r>
    <r>
      <rPr>
        <sz val="12"/>
        <rFont val="Times New Roman"/>
        <family val="1"/>
      </rPr>
      <t>99.8.12</t>
    </r>
    <r>
      <rPr>
        <sz val="12"/>
        <rFont val="新細明體"/>
        <family val="1"/>
        <charset val="136"/>
      </rPr>
      <t xml:space="preserve">王傳蓀核章）
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</si>
  <si>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p.89</t>
    </r>
    <r>
      <rPr>
        <sz val="12"/>
        <rFont val="新細明體"/>
        <family val="1"/>
        <charset val="136"/>
      </rPr>
      <t>）
▲查證產地：無。
②被告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15660KG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99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99/10/21</t>
    </r>
    <r>
      <rPr>
        <sz val="12"/>
        <rFont val="新細明體"/>
        <family val="1"/>
        <charset val="136"/>
      </rPr>
      <t>出庫對帳單之數量欄及重量欄均分別記載</t>
    </r>
    <r>
      <rPr>
        <sz val="12"/>
        <rFont val="Times New Roman"/>
        <family val="1"/>
      </rPr>
      <t>(1)85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   106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*18KG
        378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
    (2)93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   106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*18KG
        378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*12KG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15558KG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</si>
  <si>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12-13/</t>
    </r>
    <r>
      <rPr>
        <sz val="12"/>
        <rFont val="新細明體"/>
        <family val="1"/>
        <charset val="136"/>
      </rPr>
      <t>卡
萊港</t>
    </r>
    <r>
      <rPr>
        <sz val="12"/>
        <rFont val="Times New Roman"/>
        <family val="1"/>
      </rPr>
      <t>/991014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</si>
  <si>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520981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171220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</si>
  <si>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11100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4560</t>
    </r>
    <phoneticPr fontId="5" type="noConversion"/>
  </si>
  <si>
    <r>
      <rPr>
        <sz val="12"/>
        <rFont val="新細明體"/>
        <family val="1"/>
        <charset val="136"/>
      </rPr>
      <t xml:space="preserve">
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/1000528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</si>
  <si>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p.52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p.91)(6/3</t>
    </r>
    <r>
      <rPr>
        <b/>
        <u/>
        <sz val="12"/>
        <rFont val="新細明體"/>
        <family val="1"/>
        <charset val="136"/>
      </rPr>
      <t>廣漢</t>
    </r>
    <r>
      <rPr>
        <sz val="12"/>
        <rFont val="Times New Roman"/>
        <family val="1"/>
      </rPr>
      <t xml:space="preserve">)
</t>
    </r>
    <r>
      <rPr>
        <sz val="12"/>
        <rFont val="新細明體"/>
        <family val="1"/>
        <charset val="136"/>
      </rPr>
      <t>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商春林公司予</t>
    </r>
    <r>
      <rPr>
        <b/>
        <u/>
        <sz val="12"/>
        <rFont val="新細明體"/>
        <family val="1"/>
        <charset val="136"/>
      </rPr>
      <t>廣漢</t>
    </r>
    <r>
      <rPr>
        <sz val="12"/>
        <rFont val="新細明體"/>
        <family val="1"/>
        <charset val="136"/>
      </rPr>
      <t>公司之</t>
    </r>
    <r>
      <rPr>
        <sz val="12"/>
        <rFont val="Times New Roman"/>
        <family val="1"/>
      </rPr>
      <t>100/6/27</t>
    </r>
    <r>
      <rPr>
        <sz val="12"/>
        <rFont val="新細明體"/>
        <family val="1"/>
        <charset val="136"/>
      </rPr>
      <t>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p.194-195)
(6/3</t>
    </r>
    <r>
      <rPr>
        <sz val="12"/>
        <rFont val="新細明體"/>
        <family val="1"/>
        <charset val="136"/>
      </rPr>
      <t>貨櫃號碼為</t>
    </r>
    <r>
      <rPr>
        <sz val="12"/>
        <rFont val="Times New Roman"/>
        <family val="1"/>
      </rPr>
      <t>WHLU55360
86)</t>
    </r>
    <r>
      <rPr>
        <sz val="12"/>
        <rFont val="新細明體"/>
        <family val="1"/>
        <charset val="136"/>
      </rPr>
      <t>。</t>
    </r>
    <phoneticPr fontId="5" type="noConversion"/>
  </si>
  <si>
    <r>
      <t>100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p.51</t>
    </r>
    <r>
      <rPr>
        <sz val="12"/>
        <rFont val="新細明體"/>
        <family val="1"/>
        <charset val="136"/>
      </rPr>
      <t>反、</t>
    </r>
    <r>
      <rPr>
        <sz val="12"/>
        <rFont val="Times New Roman"/>
        <family val="1"/>
      </rPr>
      <t>p.90)(5/31</t>
    </r>
    <r>
      <rPr>
        <b/>
        <u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 xml:space="preserve">)
</t>
    </r>
    <r>
      <rPr>
        <sz val="12"/>
        <rFont val="新細明體"/>
        <family val="1"/>
        <charset val="136"/>
      </rPr>
      <t>。</t>
    </r>
    <phoneticPr fontId="5" type="noConversion"/>
  </si>
  <si>
    <r>
      <rPr>
        <sz val="12"/>
        <rFont val="新細明體"/>
        <family val="1"/>
        <charset val="136"/>
      </rPr>
      <t xml:space="preserve">黑木耳：
</t>
    </r>
    <r>
      <rPr>
        <sz val="12"/>
        <rFont val="Times New Roman"/>
        <family val="1"/>
      </rPr>
      <t xml:space="preserve">8400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4920</t>
    </r>
    <phoneticPr fontId="5" type="noConversion"/>
  </si>
  <si>
    <r>
      <rPr>
        <sz val="12"/>
        <rFont val="新細明體"/>
        <family val="1"/>
        <charset val="136"/>
      </rPr>
      <t xml:space="preserve">
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p.116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莊益豪、王銘良、陳玉仙、黃裕程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13320KG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100/6/3</t>
    </r>
    <r>
      <rPr>
        <sz val="12"/>
        <rFont val="新細明體"/>
        <family val="1"/>
        <charset val="136"/>
      </rPr>
      <t xml:space="preserve">出庫對帳單之數量欄及重量欄均分別記載
</t>
    </r>
    <r>
      <rPr>
        <sz val="12"/>
        <rFont val="Times New Roman"/>
        <family val="1"/>
      </rPr>
      <t>(1)159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110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
(2)60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
(3)70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(4)288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210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*12KG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13695KG</t>
    </r>
    <r>
      <rPr>
        <sz val="12"/>
        <rFont val="新細明體"/>
        <family val="1"/>
        <charset val="136"/>
      </rPr>
      <t xml:space="preserve">），是以進出貨量表及出庫對帳單為準。
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</si>
  <si>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p.125</t>
    </r>
    <r>
      <rPr>
        <sz val="12"/>
        <rFont val="新細明體"/>
        <family val="1"/>
        <charset val="136"/>
      </rPr>
      <t>）
▲查證產地：檢附產證及貨櫃動態表。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13440KG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
及</t>
    </r>
    <r>
      <rPr>
        <sz val="12"/>
        <rFont val="Times New Roman"/>
        <family val="1"/>
      </rPr>
      <t>100/7/15</t>
    </r>
    <r>
      <rPr>
        <sz val="12"/>
        <rFont val="新細明體"/>
        <family val="1"/>
        <charset val="136"/>
      </rPr>
      <t>出庫對帳單之數量欄及重量欄均分別記載</t>
    </r>
    <r>
      <rPr>
        <sz val="12"/>
        <rFont val="Times New Roman"/>
        <family val="1"/>
      </rPr>
      <t>210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239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50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*18KG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14010KG</t>
    </r>
    <r>
      <rPr>
        <sz val="12"/>
        <rFont val="新細明體"/>
        <family val="1"/>
        <charset val="136"/>
      </rPr>
      <t xml:space="preserve">），是以進出貨量表及出庫對帳單為準。
</t>
    </r>
    <r>
      <rPr>
        <sz val="12"/>
        <rFont val="細明體"/>
        <family val="3"/>
        <charset val="136"/>
      </rPr>
      <t/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</si>
  <si>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8400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5040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</si>
  <si>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363258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174364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</si>
  <si>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49/</t>
    </r>
    <r>
      <rPr>
        <sz val="12"/>
        <rFont val="新細明體"/>
        <family val="1"/>
        <charset val="136"/>
      </rPr>
      <t>卡萊
港</t>
    </r>
    <r>
      <rPr>
        <sz val="12"/>
        <rFont val="Times New Roman"/>
        <family val="1"/>
      </rPr>
      <t>/1000706</t>
    </r>
    <phoneticPr fontId="5" type="noConversion"/>
  </si>
  <si>
    <t xml:space="preserve">15120
</t>
    <phoneticPr fontId="1" type="noConversion"/>
  </si>
  <si>
    <t xml:space="preserve">550308
</t>
    <phoneticPr fontId="1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</si>
  <si>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p.146</t>
    </r>
    <r>
      <rPr>
        <sz val="12"/>
        <rFont val="新細明體"/>
        <family val="1"/>
        <charset val="136"/>
      </rPr>
      <t xml:space="preserve">）
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</si>
  <si>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8400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 xml:space="preserve">5040
</t>
    </r>
    <phoneticPr fontId="5" type="noConversion"/>
  </si>
  <si>
    <r>
      <rPr>
        <sz val="12"/>
        <rFont val="新細明體"/>
        <family val="1"/>
        <charset val="136"/>
      </rPr>
      <t>黑木耳：</t>
    </r>
    <r>
      <rPr>
        <sz val="12"/>
        <rFont val="Times New Roman"/>
        <family val="1"/>
      </rPr>
      <t xml:space="preserve">367994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 xml:space="preserve">176637
</t>
    </r>
    <phoneticPr fontId="5" type="noConversion"/>
  </si>
  <si>
    <r>
      <rPr>
        <sz val="12"/>
        <rFont val="新細明體"/>
        <family val="1"/>
        <charset val="136"/>
      </rPr>
      <t xml:space="preserve">
黑木耳：</t>
    </r>
    <r>
      <rPr>
        <sz val="12"/>
        <rFont val="Times New Roman"/>
        <family val="1"/>
      </rPr>
      <t xml:space="preserve">10500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2520</t>
    </r>
    <phoneticPr fontId="5" type="noConversion"/>
  </si>
  <si>
    <r>
      <rPr>
        <sz val="12"/>
        <rFont val="新細明體"/>
        <family val="1"/>
        <charset val="136"/>
      </rPr>
      <t xml:space="preserve">
黑木耳：</t>
    </r>
    <r>
      <rPr>
        <sz val="12"/>
        <rFont val="Times New Roman"/>
        <family val="1"/>
      </rPr>
      <t xml:space="preserve">509023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111737</t>
    </r>
    <phoneticPr fontId="5" type="noConversion"/>
  </si>
  <si>
    <r>
      <rPr>
        <sz val="12"/>
        <rFont val="新細明體"/>
        <family val="1"/>
        <charset val="136"/>
      </rPr>
      <t xml:space="preserve">
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>/1010225</t>
    </r>
    <phoneticPr fontId="5" type="noConversion"/>
  </si>
  <si>
    <r>
      <rPr>
        <sz val="12"/>
        <rFont val="新細明體"/>
        <family val="1"/>
        <charset val="136"/>
      </rPr>
      <t xml:space="preserve">
黑木耳：</t>
    </r>
    <r>
      <rPr>
        <sz val="12"/>
        <rFont val="Times New Roman"/>
        <family val="1"/>
      </rPr>
      <t xml:space="preserve">2175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5280</t>
    </r>
    <phoneticPr fontId="5" type="noConversion"/>
  </si>
  <si>
    <t>越南</t>
    <phoneticPr fontId="1" type="noConversion"/>
  </si>
  <si>
    <r>
      <rPr>
        <sz val="12"/>
        <rFont val="新細明體"/>
        <family val="1"/>
        <charset val="136"/>
      </rPr>
      <t xml:space="preserve">
黑木耳：</t>
    </r>
    <r>
      <rPr>
        <sz val="12"/>
        <rFont val="Times New Roman"/>
        <family val="1"/>
      </rPr>
      <t xml:space="preserve">105298
</t>
    </r>
    <r>
      <rPr>
        <sz val="12"/>
        <rFont val="新細明體"/>
        <family val="1"/>
        <charset val="136"/>
      </rPr>
      <t>黑木耳絲：</t>
    </r>
    <r>
      <rPr>
        <sz val="12"/>
        <rFont val="Times New Roman"/>
        <family val="1"/>
      </rPr>
      <t>233798</t>
    </r>
    <phoneticPr fontId="5" type="noConversion"/>
  </si>
  <si>
    <r>
      <rPr>
        <sz val="12"/>
        <rFont val="新細明體"/>
        <family val="1"/>
        <charset val="136"/>
      </rPr>
      <t>同編號</t>
    </r>
    <r>
      <rPr>
        <sz val="12"/>
        <rFont val="Times New Roman"/>
        <family val="1"/>
      </rPr>
      <t>63/</t>
    </r>
    <r>
      <rPr>
        <sz val="12"/>
        <rFont val="新細明體"/>
        <family val="1"/>
        <charset val="136"/>
      </rPr>
      <t>卡萊港</t>
    </r>
    <r>
      <rPr>
        <sz val="12"/>
        <rFont val="Times New Roman"/>
        <family val="1"/>
      </rPr>
      <t xml:space="preserve">/1010505
</t>
    </r>
    <phoneticPr fontId="5" type="noConversion"/>
  </si>
  <si>
    <r>
      <t>101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p.139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p.178)(5/16</t>
    </r>
    <r>
      <rPr>
        <b/>
        <u/>
        <sz val="12"/>
        <rFont val="新細明體"/>
        <family val="1"/>
        <charset val="136"/>
      </rPr>
      <t>超農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5/18</t>
    </r>
    <r>
      <rPr>
        <b/>
        <u/>
        <sz val="12"/>
        <rFont val="新細明體"/>
        <family val="1"/>
        <charset val="136"/>
      </rPr>
      <t>廣漢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 xml:space="preserve">。
</t>
    </r>
    <phoneticPr fontId="5" type="noConversion"/>
  </si>
  <si>
    <t xml:space="preserve">920435
</t>
    <phoneticPr fontId="1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</si>
  <si>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p.72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5925KG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99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99/5/4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6000KG</t>
    </r>
    <r>
      <rPr>
        <sz val="12"/>
        <rFont val="新細明體"/>
        <family val="1"/>
        <charset val="136"/>
      </rPr>
      <t>）。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</si>
  <si>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p.73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11400KG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99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99/5/19</t>
    </r>
    <r>
      <rPr>
        <sz val="12"/>
        <rFont val="新細明體"/>
        <family val="1"/>
        <charset val="136"/>
      </rPr>
      <t>出庫對帳單之數量欄及重量欄均分別記載</t>
    </r>
    <r>
      <rPr>
        <sz val="12"/>
        <rFont val="Times New Roman"/>
        <family val="1"/>
      </rPr>
      <t>(1)400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(2)400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*15KG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12000KG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</si>
  <si>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p.76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5970KG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99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99/6/10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6000KG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</si>
  <si>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p.91</t>
    </r>
    <r>
      <rPr>
        <sz val="12"/>
        <rFont val="新細明體"/>
        <family val="1"/>
        <charset val="136"/>
      </rPr>
      <t>正反）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11700KG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100/2/1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6000KG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</si>
  <si>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p.93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5850KG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100/2/16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6000KG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</si>
  <si>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p.99</t>
    </r>
    <r>
      <rPr>
        <sz val="12"/>
        <rFont val="新細明體"/>
        <family val="1"/>
        <charset val="136"/>
      </rPr>
      <t>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5850KG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100/3/29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6000KG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</si>
  <si>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p.109</t>
    </r>
    <r>
      <rPr>
        <sz val="12"/>
        <rFont val="新細明體"/>
        <family val="1"/>
        <charset val="136"/>
      </rPr>
      <t>正反）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15090KG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100/5/6</t>
    </r>
    <r>
      <rPr>
        <sz val="12"/>
        <rFont val="新細明體"/>
        <family val="1"/>
        <charset val="136"/>
      </rPr>
      <t>出庫對帳單之數量欄及重量欄均分別記載</t>
    </r>
    <r>
      <rPr>
        <sz val="12"/>
        <rFont val="Times New Roman"/>
        <family val="1"/>
      </rPr>
      <t>(1)129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   420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
        50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*18KG
    (2)400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(3)129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   420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
        50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*18KG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21750KG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</si>
  <si>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p.128</t>
    </r>
    <r>
      <rPr>
        <sz val="12"/>
        <rFont val="新細明體"/>
        <family val="1"/>
        <charset val="136"/>
      </rPr>
      <t>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7200KG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100/7/21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620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7440KG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</si>
  <si>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p.133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7920KG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100/9/5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672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8064KG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</si>
  <si>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p.138</t>
    </r>
    <r>
      <rPr>
        <sz val="12"/>
        <rFont val="新細明體"/>
        <family val="1"/>
        <charset val="136"/>
      </rPr>
      <t>）
▲查證產地：無。
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被告</t>
    </r>
    <r>
      <rPr>
        <b/>
        <u/>
        <sz val="12"/>
        <rFont val="新細明體"/>
        <family val="1"/>
        <charset val="136"/>
      </rPr>
      <t>王銘良、陳玉仙、莊益豪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12600KG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100/10/13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100/10/14</t>
    </r>
    <r>
      <rPr>
        <sz val="12"/>
        <rFont val="新細明體"/>
        <family val="1"/>
        <charset val="136"/>
      </rPr>
      <t xml:space="preserve">出庫對帳單之數量欄及重量欄均分別記載
</t>
    </r>
    <r>
      <rPr>
        <sz val="12"/>
        <rFont val="Times New Roman"/>
        <family val="1"/>
      </rPr>
      <t>(1)400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(2)576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
      21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(3)300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
      100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 xml:space="preserve">*16KG
</t>
    </r>
    <r>
      <rPr>
        <sz val="12"/>
        <rFont val="新細明體"/>
        <family val="1"/>
        <charset val="136"/>
      </rPr>
      <t>（即共</t>
    </r>
    <r>
      <rPr>
        <sz val="12"/>
        <rFont val="Times New Roman"/>
        <family val="1"/>
      </rPr>
      <t>19327KG</t>
    </r>
    <r>
      <rPr>
        <sz val="12"/>
        <rFont val="新細明體"/>
        <family val="1"/>
        <charset val="136"/>
      </rPr>
      <t>），是以進出貨量表及出庫對帳單為準。</t>
    </r>
    <phoneticPr fontId="5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</si>
  <si>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5-1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p.143</t>
    </r>
    <r>
      <rPr>
        <sz val="12"/>
        <rFont val="新細明體"/>
        <family val="1"/>
        <charset val="136"/>
      </rPr>
      <t>）
②</t>
    </r>
    <r>
      <rPr>
        <sz val="12"/>
        <rFont val="Times New Roman"/>
        <family val="1"/>
      </rPr>
      <t>.101/4/11</t>
    </r>
    <r>
      <rPr>
        <sz val="12"/>
        <rFont val="新細明體"/>
        <family val="1"/>
        <charset val="136"/>
      </rPr>
      <t>連筱嵐予小曾之傳真資料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紙（見</t>
    </r>
    <r>
      <rPr>
        <sz val="12"/>
        <rFont val="Times New Roman"/>
        <family val="1"/>
      </rPr>
      <t>5-2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p.245</t>
    </r>
    <r>
      <rPr>
        <sz val="12"/>
        <rFont val="新細明體"/>
        <family val="1"/>
        <charset val="136"/>
      </rPr>
      <t>正反）</t>
    </r>
    <r>
      <rPr>
        <sz val="12"/>
        <rFont val="Times New Roman"/>
        <family val="1"/>
      </rPr>
      <t>(11/21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FCIU9011496</t>
    </r>
    <r>
      <rPr>
        <sz val="12"/>
        <rFont val="新細明體"/>
        <family val="1"/>
        <charset val="136"/>
      </rPr>
      <t>，備註「莊
」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
③被告</t>
    </r>
    <r>
      <rPr>
        <b/>
        <u/>
        <sz val="12"/>
        <rFont val="新細明體"/>
        <family val="1"/>
        <charset val="136"/>
      </rPr>
      <t>莊益豪</t>
    </r>
    <r>
      <rPr>
        <sz val="12"/>
        <rFont val="新細明體"/>
        <family val="1"/>
        <charset val="136"/>
      </rPr>
      <t>此部分取得重量，進口報單記載重量為</t>
    </r>
    <r>
      <rPr>
        <sz val="12"/>
        <rFont val="Times New Roman"/>
        <family val="1"/>
      </rPr>
      <t>8976KG</t>
    </r>
    <r>
      <rPr>
        <sz val="12"/>
        <rFont val="新細明體"/>
        <family val="1"/>
        <charset val="136"/>
      </rPr>
      <t>，惟相對應之</t>
    </r>
    <r>
      <rPr>
        <sz val="12"/>
        <rFont val="Times New Roman"/>
        <family val="1"/>
      </rPr>
      <t>100</t>
    </r>
    <r>
      <rPr>
        <sz val="12"/>
        <rFont val="新細明體"/>
        <family val="1"/>
        <charset val="136"/>
      </rPr>
      <t>年進出貨量表及</t>
    </r>
    <r>
      <rPr>
        <sz val="12"/>
        <rFont val="Times New Roman"/>
        <family val="1"/>
      </rPr>
      <t>100/11/20</t>
    </r>
    <r>
      <rPr>
        <sz val="12"/>
        <rFont val="新細明體"/>
        <family val="1"/>
        <charset val="136"/>
      </rPr>
      <t>出庫對帳單之數量欄及重量欄均記載</t>
    </r>
    <r>
      <rPr>
        <sz val="12"/>
        <rFont val="Times New Roman"/>
        <family val="1"/>
      </rPr>
      <t>738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*12KG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*15KG</t>
    </r>
    <r>
      <rPr>
        <sz val="12"/>
        <rFont val="新細明體"/>
        <family val="1"/>
        <charset val="136"/>
      </rPr>
      <t>（即</t>
    </r>
    <r>
      <rPr>
        <sz val="12"/>
        <rFont val="Times New Roman"/>
        <family val="1"/>
      </rPr>
      <t>9006KG</t>
    </r>
    <r>
      <rPr>
        <sz val="12"/>
        <rFont val="新細明體"/>
        <family val="1"/>
        <charset val="136"/>
      </rPr>
      <t xml:space="preserve">），是以進出貨量表及出庫對帳單為準。
</t>
    </r>
    <phoneticPr fontId="5" type="noConversion"/>
  </si>
  <si>
    <r>
      <t>99</t>
    </r>
    <r>
      <rPr>
        <sz val="12"/>
        <rFont val="新細明體"/>
        <family val="1"/>
        <charset val="136"/>
      </rPr>
      <t>年進出貨量表暨出庫對帳單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見原審扣押物編號</t>
    </r>
    <r>
      <rPr>
        <sz val="12"/>
        <rFont val="Times New Roman"/>
        <family val="1"/>
      </rPr>
      <t>4-6-1</t>
    </r>
    <r>
      <rPr>
        <sz val="12"/>
        <rFont val="新細明體"/>
        <family val="1"/>
        <charset val="136"/>
      </rPr>
      <t>所示之頁碼，</t>
    </r>
    <r>
      <rPr>
        <sz val="12"/>
        <rFont val="Times New Roman"/>
        <family val="1"/>
      </rPr>
      <t>p.2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p.16</t>
    </r>
    <r>
      <rPr>
        <sz val="12"/>
        <rFont val="新細明體"/>
        <family val="1"/>
        <charset val="136"/>
      </rPr>
      <t>反，下同</t>
    </r>
    <r>
      <rPr>
        <sz val="12"/>
        <rFont val="Times New Roman"/>
        <family val="1"/>
      </rPr>
      <t>)(1/26</t>
    </r>
    <r>
      <rPr>
        <b/>
        <sz val="12"/>
        <rFont val="新細明體"/>
        <family val="1"/>
        <charset val="136"/>
      </rPr>
      <t>元泉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</si>
</sst>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76" formatCode="_-* #,##0_-;\-* #,##0_-;_-* &quot;-&quot;??_-;_-@_-"/>
    <numFmt numFmtId="177" formatCode="0_);[Red]\(0\)"/>
    <numFmt numFmtId="178" formatCode="0.0_ "/>
    <numFmt numFmtId="179" formatCode="0.0_);[Red]\(0.0\)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u/>
      <sz val="12"/>
      <name val="新細明體"/>
      <family val="1"/>
      <charset val="136"/>
    </font>
    <font>
      <sz val="12"/>
      <color indexed="16"/>
      <name val="細明體"/>
      <family val="3"/>
      <charset val="136"/>
    </font>
    <font>
      <sz val="12"/>
      <name val="細明體"/>
      <family val="3"/>
      <charset val="136"/>
    </font>
    <font>
      <u/>
      <sz val="12"/>
      <name val="新細明體"/>
      <family val="1"/>
      <charset val="136"/>
    </font>
    <font>
      <sz val="12"/>
      <color indexed="53"/>
      <name val="新細明體"/>
      <family val="1"/>
      <charset val="136"/>
    </font>
    <font>
      <u/>
      <sz val="12"/>
      <name val="Times New Roman"/>
      <family val="1"/>
    </font>
    <font>
      <sz val="12"/>
      <color indexed="16"/>
      <name val="Batang"/>
      <family val="1"/>
      <charset val="129"/>
    </font>
    <font>
      <b/>
      <sz val="14"/>
      <name val="Times New Roman"/>
      <family val="1"/>
    </font>
    <font>
      <b/>
      <sz val="14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177" fontId="3" fillId="2" borderId="2" xfId="0" applyNumberFormat="1" applyFont="1" applyFill="1" applyBorder="1" applyAlignment="1">
      <alignment horizontal="center" vertical="center" wrapText="1"/>
    </xf>
    <xf numFmtId="177" fontId="3" fillId="2" borderId="3" xfId="0" applyNumberFormat="1" applyFont="1" applyFill="1" applyBorder="1" applyAlignment="1">
      <alignment horizontal="center" vertical="center"/>
    </xf>
    <xf numFmtId="177" fontId="3" fillId="2" borderId="4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5" fillId="2" borderId="0" xfId="0" applyFont="1" applyFill="1" applyAlignment="1">
      <alignment vertical="center"/>
    </xf>
    <xf numFmtId="0" fontId="3" fillId="2" borderId="6" xfId="0" applyFont="1" applyFill="1" applyBorder="1" applyAlignment="1">
      <alignment vertical="center" wrapText="1"/>
    </xf>
    <xf numFmtId="177" fontId="3" fillId="2" borderId="7" xfId="0" applyNumberFormat="1" applyFont="1" applyFill="1" applyBorder="1" applyAlignment="1">
      <alignment horizontal="center" vertical="center"/>
    </xf>
    <xf numFmtId="177" fontId="3" fillId="2" borderId="8" xfId="0" applyNumberFormat="1" applyFont="1" applyFill="1" applyBorder="1" applyAlignment="1">
      <alignment horizontal="center" vertical="center"/>
    </xf>
    <xf numFmtId="177" fontId="3" fillId="2" borderId="7" xfId="0" applyNumberFormat="1" applyFont="1" applyFill="1" applyBorder="1" applyAlignment="1">
      <alignment horizontal="center" vertical="center" wrapText="1"/>
    </xf>
    <xf numFmtId="177" fontId="3" fillId="2" borderId="8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/>
    </xf>
    <xf numFmtId="177" fontId="3" fillId="2" borderId="6" xfId="1" applyNumberFormat="1" applyFont="1" applyFill="1" applyBorder="1" applyAlignment="1">
      <alignment vertical="center"/>
    </xf>
    <xf numFmtId="0" fontId="3" fillId="2" borderId="11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/>
    </xf>
    <xf numFmtId="177" fontId="3" fillId="2" borderId="11" xfId="1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177" fontId="3" fillId="2" borderId="11" xfId="0" applyNumberFormat="1" applyFont="1" applyFill="1" applyBorder="1" applyAlignment="1">
      <alignment horizontal="center" vertical="center" wrapText="1"/>
    </xf>
    <xf numFmtId="177" fontId="3" fillId="2" borderId="12" xfId="0" applyNumberFormat="1" applyFont="1" applyFill="1" applyBorder="1" applyAlignment="1">
      <alignment horizontal="center" vertical="center" wrapText="1"/>
    </xf>
    <xf numFmtId="177" fontId="3" fillId="2" borderId="13" xfId="0" applyNumberFormat="1" applyFont="1" applyFill="1" applyBorder="1" applyAlignment="1">
      <alignment horizontal="center" vertical="center"/>
    </xf>
    <xf numFmtId="177" fontId="3" fillId="2" borderId="20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77" fontId="3" fillId="2" borderId="1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176" fontId="3" fillId="2" borderId="0" xfId="1" applyNumberFormat="1" applyFont="1" applyFill="1" applyAlignment="1">
      <alignment horizontal="center" vertical="center"/>
    </xf>
    <xf numFmtId="177" fontId="3" fillId="2" borderId="0" xfId="1" applyNumberFormat="1" applyFont="1" applyFill="1" applyAlignment="1">
      <alignment horizontal="center" vertical="center" wrapText="1"/>
    </xf>
    <xf numFmtId="177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177" fontId="3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7" fontId="6" fillId="3" borderId="2" xfId="1" applyNumberFormat="1" applyFont="1" applyFill="1" applyBorder="1" applyAlignment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center" wrapText="1"/>
    </xf>
    <xf numFmtId="177" fontId="6" fillId="3" borderId="3" xfId="0" applyNumberFormat="1" applyFont="1" applyFill="1" applyBorder="1" applyAlignment="1">
      <alignment horizontal="center" vertical="center" wrapText="1"/>
    </xf>
    <xf numFmtId="177" fontId="7" fillId="3" borderId="4" xfId="0" applyNumberFormat="1" applyFont="1" applyFill="1" applyBorder="1" applyAlignment="1">
      <alignment horizontal="center" vertical="center" wrapText="1"/>
    </xf>
    <xf numFmtId="177" fontId="3" fillId="2" borderId="6" xfId="1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177" fontId="3" fillId="2" borderId="6" xfId="1" applyNumberFormat="1" applyFont="1" applyFill="1" applyBorder="1" applyAlignment="1">
      <alignment horizontal="center" vertical="center"/>
    </xf>
    <xf numFmtId="177" fontId="3" fillId="2" borderId="6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center" vertical="center" wrapText="1"/>
    </xf>
    <xf numFmtId="178" fontId="3" fillId="2" borderId="7" xfId="0" applyNumberFormat="1" applyFont="1" applyFill="1" applyBorder="1" applyAlignment="1">
      <alignment horizontal="center" vertical="center" wrapText="1"/>
    </xf>
    <xf numFmtId="178" fontId="3" fillId="2" borderId="8" xfId="0" applyNumberFormat="1" applyFont="1" applyFill="1" applyBorder="1" applyAlignment="1">
      <alignment horizontal="center" vertical="center" wrapText="1"/>
    </xf>
    <xf numFmtId="179" fontId="3" fillId="2" borderId="7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left" vertical="center" wrapText="1"/>
    </xf>
    <xf numFmtId="0" fontId="3" fillId="2" borderId="27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77" fontId="3" fillId="2" borderId="6" xfId="1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177" fontId="3" fillId="2" borderId="6" xfId="0" applyNumberFormat="1" applyFont="1" applyFill="1" applyBorder="1" applyAlignment="1">
      <alignment horizontal="center" vertical="center" wrapText="1"/>
    </xf>
    <xf numFmtId="177" fontId="3" fillId="2" borderId="6" xfId="1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left" vertical="center"/>
    </xf>
    <xf numFmtId="0" fontId="16" fillId="2" borderId="27" xfId="0" applyFont="1" applyFill="1" applyBorder="1" applyAlignment="1">
      <alignment horizontal="left" vertical="center"/>
    </xf>
    <xf numFmtId="0" fontId="16" fillId="2" borderId="28" xfId="0" applyFont="1" applyFill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5"/>
  <sheetViews>
    <sheetView tabSelected="1" topLeftCell="A196" zoomScale="70" zoomScaleNormal="70" workbookViewId="0">
      <selection activeCell="B199" sqref="B199:O199"/>
    </sheetView>
  </sheetViews>
  <sheetFormatPr defaultRowHeight="15.6" x14ac:dyDescent="0.3"/>
  <cols>
    <col min="1" max="1" width="7" style="23" customWidth="1"/>
    <col min="2" max="2" width="11.33203125" style="24" customWidth="1"/>
    <col min="3" max="3" width="10.44140625" style="23" customWidth="1"/>
    <col min="4" max="4" width="9.6640625" style="4" customWidth="1"/>
    <col min="5" max="5" width="16.44140625" style="4" customWidth="1"/>
    <col min="6" max="6" width="16.44140625" style="25" customWidth="1"/>
    <col min="7" max="7" width="6.21875" style="4" customWidth="1"/>
    <col min="8" max="8" width="6.6640625" style="4" bestFit="1" customWidth="1"/>
    <col min="9" max="9" width="5.77734375" style="4" customWidth="1"/>
    <col min="10" max="10" width="10.44140625" style="26" customWidth="1"/>
    <col min="11" max="11" width="11.88671875" style="27" customWidth="1"/>
    <col min="12" max="12" width="12.44140625" style="28" customWidth="1"/>
    <col min="13" max="13" width="15.88671875" style="4" customWidth="1"/>
    <col min="14" max="14" width="47.44140625" style="29" customWidth="1"/>
    <col min="15" max="15" width="28.21875" style="29" customWidth="1"/>
    <col min="16" max="16" width="16.21875" style="30" customWidth="1"/>
    <col min="17" max="17" width="11" style="23" customWidth="1"/>
    <col min="18" max="18" width="11.33203125" style="30" customWidth="1"/>
    <col min="19" max="19" width="15.44140625" style="30" customWidth="1"/>
    <col min="20" max="255" width="8.88671875" style="4"/>
    <col min="256" max="256" width="6.33203125" style="4" customWidth="1"/>
    <col min="257" max="257" width="8.21875" style="4" customWidth="1"/>
    <col min="258" max="258" width="10.44140625" style="4" customWidth="1"/>
    <col min="259" max="259" width="11.21875" style="4" customWidth="1"/>
    <col min="260" max="261" width="16.44140625" style="4" customWidth="1"/>
    <col min="262" max="262" width="11.33203125" style="4" customWidth="1"/>
    <col min="263" max="263" width="6.6640625" style="4" bestFit="1" customWidth="1"/>
    <col min="264" max="264" width="5.77734375" style="4" customWidth="1"/>
    <col min="265" max="265" width="10.44140625" style="4" customWidth="1"/>
    <col min="266" max="266" width="13.6640625" style="4" customWidth="1"/>
    <col min="267" max="267" width="12.44140625" style="4" customWidth="1"/>
    <col min="268" max="268" width="15.88671875" style="4" customWidth="1"/>
    <col min="269" max="269" width="28" style="4" customWidth="1"/>
    <col min="270" max="270" width="0" style="4" hidden="1" customWidth="1"/>
    <col min="271" max="271" width="23.21875" style="4" customWidth="1"/>
    <col min="272" max="272" width="16.21875" style="4" customWidth="1"/>
    <col min="273" max="273" width="14.77734375" style="4" customWidth="1"/>
    <col min="274" max="274" width="11.33203125" style="4" customWidth="1"/>
    <col min="275" max="275" width="13" style="4" customWidth="1"/>
    <col min="276" max="511" width="8.88671875" style="4"/>
    <col min="512" max="512" width="6.33203125" style="4" customWidth="1"/>
    <col min="513" max="513" width="8.21875" style="4" customWidth="1"/>
    <col min="514" max="514" width="10.44140625" style="4" customWidth="1"/>
    <col min="515" max="515" width="11.21875" style="4" customWidth="1"/>
    <col min="516" max="517" width="16.44140625" style="4" customWidth="1"/>
    <col min="518" max="518" width="11.33203125" style="4" customWidth="1"/>
    <col min="519" max="519" width="6.6640625" style="4" bestFit="1" customWidth="1"/>
    <col min="520" max="520" width="5.77734375" style="4" customWidth="1"/>
    <col min="521" max="521" width="10.44140625" style="4" customWidth="1"/>
    <col min="522" max="522" width="13.6640625" style="4" customWidth="1"/>
    <col min="523" max="523" width="12.44140625" style="4" customWidth="1"/>
    <col min="524" max="524" width="15.88671875" style="4" customWidth="1"/>
    <col min="525" max="525" width="28" style="4" customWidth="1"/>
    <col min="526" max="526" width="0" style="4" hidden="1" customWidth="1"/>
    <col min="527" max="527" width="23.21875" style="4" customWidth="1"/>
    <col min="528" max="528" width="16.21875" style="4" customWidth="1"/>
    <col min="529" max="529" width="14.77734375" style="4" customWidth="1"/>
    <col min="530" max="530" width="11.33203125" style="4" customWidth="1"/>
    <col min="531" max="531" width="13" style="4" customWidth="1"/>
    <col min="532" max="767" width="8.88671875" style="4"/>
    <col min="768" max="768" width="6.33203125" style="4" customWidth="1"/>
    <col min="769" max="769" width="8.21875" style="4" customWidth="1"/>
    <col min="770" max="770" width="10.44140625" style="4" customWidth="1"/>
    <col min="771" max="771" width="11.21875" style="4" customWidth="1"/>
    <col min="772" max="773" width="16.44140625" style="4" customWidth="1"/>
    <col min="774" max="774" width="11.33203125" style="4" customWidth="1"/>
    <col min="775" max="775" width="6.6640625" style="4" bestFit="1" customWidth="1"/>
    <col min="776" max="776" width="5.77734375" style="4" customWidth="1"/>
    <col min="777" max="777" width="10.44140625" style="4" customWidth="1"/>
    <col min="778" max="778" width="13.6640625" style="4" customWidth="1"/>
    <col min="779" max="779" width="12.44140625" style="4" customWidth="1"/>
    <col min="780" max="780" width="15.88671875" style="4" customWidth="1"/>
    <col min="781" max="781" width="28" style="4" customWidth="1"/>
    <col min="782" max="782" width="0" style="4" hidden="1" customWidth="1"/>
    <col min="783" max="783" width="23.21875" style="4" customWidth="1"/>
    <col min="784" max="784" width="16.21875" style="4" customWidth="1"/>
    <col min="785" max="785" width="14.77734375" style="4" customWidth="1"/>
    <col min="786" max="786" width="11.33203125" style="4" customWidth="1"/>
    <col min="787" max="787" width="13" style="4" customWidth="1"/>
    <col min="788" max="1023" width="8.88671875" style="4"/>
    <col min="1024" max="1024" width="6.33203125" style="4" customWidth="1"/>
    <col min="1025" max="1025" width="8.21875" style="4" customWidth="1"/>
    <col min="1026" max="1026" width="10.44140625" style="4" customWidth="1"/>
    <col min="1027" max="1027" width="11.21875" style="4" customWidth="1"/>
    <col min="1028" max="1029" width="16.44140625" style="4" customWidth="1"/>
    <col min="1030" max="1030" width="11.33203125" style="4" customWidth="1"/>
    <col min="1031" max="1031" width="6.6640625" style="4" bestFit="1" customWidth="1"/>
    <col min="1032" max="1032" width="5.77734375" style="4" customWidth="1"/>
    <col min="1033" max="1033" width="10.44140625" style="4" customWidth="1"/>
    <col min="1034" max="1034" width="13.6640625" style="4" customWidth="1"/>
    <col min="1035" max="1035" width="12.44140625" style="4" customWidth="1"/>
    <col min="1036" max="1036" width="15.88671875" style="4" customWidth="1"/>
    <col min="1037" max="1037" width="28" style="4" customWidth="1"/>
    <col min="1038" max="1038" width="0" style="4" hidden="1" customWidth="1"/>
    <col min="1039" max="1039" width="23.21875" style="4" customWidth="1"/>
    <col min="1040" max="1040" width="16.21875" style="4" customWidth="1"/>
    <col min="1041" max="1041" width="14.77734375" style="4" customWidth="1"/>
    <col min="1042" max="1042" width="11.33203125" style="4" customWidth="1"/>
    <col min="1043" max="1043" width="13" style="4" customWidth="1"/>
    <col min="1044" max="1279" width="8.88671875" style="4"/>
    <col min="1280" max="1280" width="6.33203125" style="4" customWidth="1"/>
    <col min="1281" max="1281" width="8.21875" style="4" customWidth="1"/>
    <col min="1282" max="1282" width="10.44140625" style="4" customWidth="1"/>
    <col min="1283" max="1283" width="11.21875" style="4" customWidth="1"/>
    <col min="1284" max="1285" width="16.44140625" style="4" customWidth="1"/>
    <col min="1286" max="1286" width="11.33203125" style="4" customWidth="1"/>
    <col min="1287" max="1287" width="6.6640625" style="4" bestFit="1" customWidth="1"/>
    <col min="1288" max="1288" width="5.77734375" style="4" customWidth="1"/>
    <col min="1289" max="1289" width="10.44140625" style="4" customWidth="1"/>
    <col min="1290" max="1290" width="13.6640625" style="4" customWidth="1"/>
    <col min="1291" max="1291" width="12.44140625" style="4" customWidth="1"/>
    <col min="1292" max="1292" width="15.88671875" style="4" customWidth="1"/>
    <col min="1293" max="1293" width="28" style="4" customWidth="1"/>
    <col min="1294" max="1294" width="0" style="4" hidden="1" customWidth="1"/>
    <col min="1295" max="1295" width="23.21875" style="4" customWidth="1"/>
    <col min="1296" max="1296" width="16.21875" style="4" customWidth="1"/>
    <col min="1297" max="1297" width="14.77734375" style="4" customWidth="1"/>
    <col min="1298" max="1298" width="11.33203125" style="4" customWidth="1"/>
    <col min="1299" max="1299" width="13" style="4" customWidth="1"/>
    <col min="1300" max="1535" width="8.88671875" style="4"/>
    <col min="1536" max="1536" width="6.33203125" style="4" customWidth="1"/>
    <col min="1537" max="1537" width="8.21875" style="4" customWidth="1"/>
    <col min="1538" max="1538" width="10.44140625" style="4" customWidth="1"/>
    <col min="1539" max="1539" width="11.21875" style="4" customWidth="1"/>
    <col min="1540" max="1541" width="16.44140625" style="4" customWidth="1"/>
    <col min="1542" max="1542" width="11.33203125" style="4" customWidth="1"/>
    <col min="1543" max="1543" width="6.6640625" style="4" bestFit="1" customWidth="1"/>
    <col min="1544" max="1544" width="5.77734375" style="4" customWidth="1"/>
    <col min="1545" max="1545" width="10.44140625" style="4" customWidth="1"/>
    <col min="1546" max="1546" width="13.6640625" style="4" customWidth="1"/>
    <col min="1547" max="1547" width="12.44140625" style="4" customWidth="1"/>
    <col min="1548" max="1548" width="15.88671875" style="4" customWidth="1"/>
    <col min="1549" max="1549" width="28" style="4" customWidth="1"/>
    <col min="1550" max="1550" width="0" style="4" hidden="1" customWidth="1"/>
    <col min="1551" max="1551" width="23.21875" style="4" customWidth="1"/>
    <col min="1552" max="1552" width="16.21875" style="4" customWidth="1"/>
    <col min="1553" max="1553" width="14.77734375" style="4" customWidth="1"/>
    <col min="1554" max="1554" width="11.33203125" style="4" customWidth="1"/>
    <col min="1555" max="1555" width="13" style="4" customWidth="1"/>
    <col min="1556" max="1791" width="8.88671875" style="4"/>
    <col min="1792" max="1792" width="6.33203125" style="4" customWidth="1"/>
    <col min="1793" max="1793" width="8.21875" style="4" customWidth="1"/>
    <col min="1794" max="1794" width="10.44140625" style="4" customWidth="1"/>
    <col min="1795" max="1795" width="11.21875" style="4" customWidth="1"/>
    <col min="1796" max="1797" width="16.44140625" style="4" customWidth="1"/>
    <col min="1798" max="1798" width="11.33203125" style="4" customWidth="1"/>
    <col min="1799" max="1799" width="6.6640625" style="4" bestFit="1" customWidth="1"/>
    <col min="1800" max="1800" width="5.77734375" style="4" customWidth="1"/>
    <col min="1801" max="1801" width="10.44140625" style="4" customWidth="1"/>
    <col min="1802" max="1802" width="13.6640625" style="4" customWidth="1"/>
    <col min="1803" max="1803" width="12.44140625" style="4" customWidth="1"/>
    <col min="1804" max="1804" width="15.88671875" style="4" customWidth="1"/>
    <col min="1805" max="1805" width="28" style="4" customWidth="1"/>
    <col min="1806" max="1806" width="0" style="4" hidden="1" customWidth="1"/>
    <col min="1807" max="1807" width="23.21875" style="4" customWidth="1"/>
    <col min="1808" max="1808" width="16.21875" style="4" customWidth="1"/>
    <col min="1809" max="1809" width="14.77734375" style="4" customWidth="1"/>
    <col min="1810" max="1810" width="11.33203125" style="4" customWidth="1"/>
    <col min="1811" max="1811" width="13" style="4" customWidth="1"/>
    <col min="1812" max="2047" width="8.88671875" style="4"/>
    <col min="2048" max="2048" width="6.33203125" style="4" customWidth="1"/>
    <col min="2049" max="2049" width="8.21875" style="4" customWidth="1"/>
    <col min="2050" max="2050" width="10.44140625" style="4" customWidth="1"/>
    <col min="2051" max="2051" width="11.21875" style="4" customWidth="1"/>
    <col min="2052" max="2053" width="16.44140625" style="4" customWidth="1"/>
    <col min="2054" max="2054" width="11.33203125" style="4" customWidth="1"/>
    <col min="2055" max="2055" width="6.6640625" style="4" bestFit="1" customWidth="1"/>
    <col min="2056" max="2056" width="5.77734375" style="4" customWidth="1"/>
    <col min="2057" max="2057" width="10.44140625" style="4" customWidth="1"/>
    <col min="2058" max="2058" width="13.6640625" style="4" customWidth="1"/>
    <col min="2059" max="2059" width="12.44140625" style="4" customWidth="1"/>
    <col min="2060" max="2060" width="15.88671875" style="4" customWidth="1"/>
    <col min="2061" max="2061" width="28" style="4" customWidth="1"/>
    <col min="2062" max="2062" width="0" style="4" hidden="1" customWidth="1"/>
    <col min="2063" max="2063" width="23.21875" style="4" customWidth="1"/>
    <col min="2064" max="2064" width="16.21875" style="4" customWidth="1"/>
    <col min="2065" max="2065" width="14.77734375" style="4" customWidth="1"/>
    <col min="2066" max="2066" width="11.33203125" style="4" customWidth="1"/>
    <col min="2067" max="2067" width="13" style="4" customWidth="1"/>
    <col min="2068" max="2303" width="8.88671875" style="4"/>
    <col min="2304" max="2304" width="6.33203125" style="4" customWidth="1"/>
    <col min="2305" max="2305" width="8.21875" style="4" customWidth="1"/>
    <col min="2306" max="2306" width="10.44140625" style="4" customWidth="1"/>
    <col min="2307" max="2307" width="11.21875" style="4" customWidth="1"/>
    <col min="2308" max="2309" width="16.44140625" style="4" customWidth="1"/>
    <col min="2310" max="2310" width="11.33203125" style="4" customWidth="1"/>
    <col min="2311" max="2311" width="6.6640625" style="4" bestFit="1" customWidth="1"/>
    <col min="2312" max="2312" width="5.77734375" style="4" customWidth="1"/>
    <col min="2313" max="2313" width="10.44140625" style="4" customWidth="1"/>
    <col min="2314" max="2314" width="13.6640625" style="4" customWidth="1"/>
    <col min="2315" max="2315" width="12.44140625" style="4" customWidth="1"/>
    <col min="2316" max="2316" width="15.88671875" style="4" customWidth="1"/>
    <col min="2317" max="2317" width="28" style="4" customWidth="1"/>
    <col min="2318" max="2318" width="0" style="4" hidden="1" customWidth="1"/>
    <col min="2319" max="2319" width="23.21875" style="4" customWidth="1"/>
    <col min="2320" max="2320" width="16.21875" style="4" customWidth="1"/>
    <col min="2321" max="2321" width="14.77734375" style="4" customWidth="1"/>
    <col min="2322" max="2322" width="11.33203125" style="4" customWidth="1"/>
    <col min="2323" max="2323" width="13" style="4" customWidth="1"/>
    <col min="2324" max="2559" width="8.88671875" style="4"/>
    <col min="2560" max="2560" width="6.33203125" style="4" customWidth="1"/>
    <col min="2561" max="2561" width="8.21875" style="4" customWidth="1"/>
    <col min="2562" max="2562" width="10.44140625" style="4" customWidth="1"/>
    <col min="2563" max="2563" width="11.21875" style="4" customWidth="1"/>
    <col min="2564" max="2565" width="16.44140625" style="4" customWidth="1"/>
    <col min="2566" max="2566" width="11.33203125" style="4" customWidth="1"/>
    <col min="2567" max="2567" width="6.6640625" style="4" bestFit="1" customWidth="1"/>
    <col min="2568" max="2568" width="5.77734375" style="4" customWidth="1"/>
    <col min="2569" max="2569" width="10.44140625" style="4" customWidth="1"/>
    <col min="2570" max="2570" width="13.6640625" style="4" customWidth="1"/>
    <col min="2571" max="2571" width="12.44140625" style="4" customWidth="1"/>
    <col min="2572" max="2572" width="15.88671875" style="4" customWidth="1"/>
    <col min="2573" max="2573" width="28" style="4" customWidth="1"/>
    <col min="2574" max="2574" width="0" style="4" hidden="1" customWidth="1"/>
    <col min="2575" max="2575" width="23.21875" style="4" customWidth="1"/>
    <col min="2576" max="2576" width="16.21875" style="4" customWidth="1"/>
    <col min="2577" max="2577" width="14.77734375" style="4" customWidth="1"/>
    <col min="2578" max="2578" width="11.33203125" style="4" customWidth="1"/>
    <col min="2579" max="2579" width="13" style="4" customWidth="1"/>
    <col min="2580" max="2815" width="8.88671875" style="4"/>
    <col min="2816" max="2816" width="6.33203125" style="4" customWidth="1"/>
    <col min="2817" max="2817" width="8.21875" style="4" customWidth="1"/>
    <col min="2818" max="2818" width="10.44140625" style="4" customWidth="1"/>
    <col min="2819" max="2819" width="11.21875" style="4" customWidth="1"/>
    <col min="2820" max="2821" width="16.44140625" style="4" customWidth="1"/>
    <col min="2822" max="2822" width="11.33203125" style="4" customWidth="1"/>
    <col min="2823" max="2823" width="6.6640625" style="4" bestFit="1" customWidth="1"/>
    <col min="2824" max="2824" width="5.77734375" style="4" customWidth="1"/>
    <col min="2825" max="2825" width="10.44140625" style="4" customWidth="1"/>
    <col min="2826" max="2826" width="13.6640625" style="4" customWidth="1"/>
    <col min="2827" max="2827" width="12.44140625" style="4" customWidth="1"/>
    <col min="2828" max="2828" width="15.88671875" style="4" customWidth="1"/>
    <col min="2829" max="2829" width="28" style="4" customWidth="1"/>
    <col min="2830" max="2830" width="0" style="4" hidden="1" customWidth="1"/>
    <col min="2831" max="2831" width="23.21875" style="4" customWidth="1"/>
    <col min="2832" max="2832" width="16.21875" style="4" customWidth="1"/>
    <col min="2833" max="2833" width="14.77734375" style="4" customWidth="1"/>
    <col min="2834" max="2834" width="11.33203125" style="4" customWidth="1"/>
    <col min="2835" max="2835" width="13" style="4" customWidth="1"/>
    <col min="2836" max="3071" width="8.88671875" style="4"/>
    <col min="3072" max="3072" width="6.33203125" style="4" customWidth="1"/>
    <col min="3073" max="3073" width="8.21875" style="4" customWidth="1"/>
    <col min="3074" max="3074" width="10.44140625" style="4" customWidth="1"/>
    <col min="3075" max="3075" width="11.21875" style="4" customWidth="1"/>
    <col min="3076" max="3077" width="16.44140625" style="4" customWidth="1"/>
    <col min="3078" max="3078" width="11.33203125" style="4" customWidth="1"/>
    <col min="3079" max="3079" width="6.6640625" style="4" bestFit="1" customWidth="1"/>
    <col min="3080" max="3080" width="5.77734375" style="4" customWidth="1"/>
    <col min="3081" max="3081" width="10.44140625" style="4" customWidth="1"/>
    <col min="3082" max="3082" width="13.6640625" style="4" customWidth="1"/>
    <col min="3083" max="3083" width="12.44140625" style="4" customWidth="1"/>
    <col min="3084" max="3084" width="15.88671875" style="4" customWidth="1"/>
    <col min="3085" max="3085" width="28" style="4" customWidth="1"/>
    <col min="3086" max="3086" width="0" style="4" hidden="1" customWidth="1"/>
    <col min="3087" max="3087" width="23.21875" style="4" customWidth="1"/>
    <col min="3088" max="3088" width="16.21875" style="4" customWidth="1"/>
    <col min="3089" max="3089" width="14.77734375" style="4" customWidth="1"/>
    <col min="3090" max="3090" width="11.33203125" style="4" customWidth="1"/>
    <col min="3091" max="3091" width="13" style="4" customWidth="1"/>
    <col min="3092" max="3327" width="8.88671875" style="4"/>
    <col min="3328" max="3328" width="6.33203125" style="4" customWidth="1"/>
    <col min="3329" max="3329" width="8.21875" style="4" customWidth="1"/>
    <col min="3330" max="3330" width="10.44140625" style="4" customWidth="1"/>
    <col min="3331" max="3331" width="11.21875" style="4" customWidth="1"/>
    <col min="3332" max="3333" width="16.44140625" style="4" customWidth="1"/>
    <col min="3334" max="3334" width="11.33203125" style="4" customWidth="1"/>
    <col min="3335" max="3335" width="6.6640625" style="4" bestFit="1" customWidth="1"/>
    <col min="3336" max="3336" width="5.77734375" style="4" customWidth="1"/>
    <col min="3337" max="3337" width="10.44140625" style="4" customWidth="1"/>
    <col min="3338" max="3338" width="13.6640625" style="4" customWidth="1"/>
    <col min="3339" max="3339" width="12.44140625" style="4" customWidth="1"/>
    <col min="3340" max="3340" width="15.88671875" style="4" customWidth="1"/>
    <col min="3341" max="3341" width="28" style="4" customWidth="1"/>
    <col min="3342" max="3342" width="0" style="4" hidden="1" customWidth="1"/>
    <col min="3343" max="3343" width="23.21875" style="4" customWidth="1"/>
    <col min="3344" max="3344" width="16.21875" style="4" customWidth="1"/>
    <col min="3345" max="3345" width="14.77734375" style="4" customWidth="1"/>
    <col min="3346" max="3346" width="11.33203125" style="4" customWidth="1"/>
    <col min="3347" max="3347" width="13" style="4" customWidth="1"/>
    <col min="3348" max="3583" width="8.88671875" style="4"/>
    <col min="3584" max="3584" width="6.33203125" style="4" customWidth="1"/>
    <col min="3585" max="3585" width="8.21875" style="4" customWidth="1"/>
    <col min="3586" max="3586" width="10.44140625" style="4" customWidth="1"/>
    <col min="3587" max="3587" width="11.21875" style="4" customWidth="1"/>
    <col min="3588" max="3589" width="16.44140625" style="4" customWidth="1"/>
    <col min="3590" max="3590" width="11.33203125" style="4" customWidth="1"/>
    <col min="3591" max="3591" width="6.6640625" style="4" bestFit="1" customWidth="1"/>
    <col min="3592" max="3592" width="5.77734375" style="4" customWidth="1"/>
    <col min="3593" max="3593" width="10.44140625" style="4" customWidth="1"/>
    <col min="3594" max="3594" width="13.6640625" style="4" customWidth="1"/>
    <col min="3595" max="3595" width="12.44140625" style="4" customWidth="1"/>
    <col min="3596" max="3596" width="15.88671875" style="4" customWidth="1"/>
    <col min="3597" max="3597" width="28" style="4" customWidth="1"/>
    <col min="3598" max="3598" width="0" style="4" hidden="1" customWidth="1"/>
    <col min="3599" max="3599" width="23.21875" style="4" customWidth="1"/>
    <col min="3600" max="3600" width="16.21875" style="4" customWidth="1"/>
    <col min="3601" max="3601" width="14.77734375" style="4" customWidth="1"/>
    <col min="3602" max="3602" width="11.33203125" style="4" customWidth="1"/>
    <col min="3603" max="3603" width="13" style="4" customWidth="1"/>
    <col min="3604" max="3839" width="8.88671875" style="4"/>
    <col min="3840" max="3840" width="6.33203125" style="4" customWidth="1"/>
    <col min="3841" max="3841" width="8.21875" style="4" customWidth="1"/>
    <col min="3842" max="3842" width="10.44140625" style="4" customWidth="1"/>
    <col min="3843" max="3843" width="11.21875" style="4" customWidth="1"/>
    <col min="3844" max="3845" width="16.44140625" style="4" customWidth="1"/>
    <col min="3846" max="3846" width="11.33203125" style="4" customWidth="1"/>
    <col min="3847" max="3847" width="6.6640625" style="4" bestFit="1" customWidth="1"/>
    <col min="3848" max="3848" width="5.77734375" style="4" customWidth="1"/>
    <col min="3849" max="3849" width="10.44140625" style="4" customWidth="1"/>
    <col min="3850" max="3850" width="13.6640625" style="4" customWidth="1"/>
    <col min="3851" max="3851" width="12.44140625" style="4" customWidth="1"/>
    <col min="3852" max="3852" width="15.88671875" style="4" customWidth="1"/>
    <col min="3853" max="3853" width="28" style="4" customWidth="1"/>
    <col min="3854" max="3854" width="0" style="4" hidden="1" customWidth="1"/>
    <col min="3855" max="3855" width="23.21875" style="4" customWidth="1"/>
    <col min="3856" max="3856" width="16.21875" style="4" customWidth="1"/>
    <col min="3857" max="3857" width="14.77734375" style="4" customWidth="1"/>
    <col min="3858" max="3858" width="11.33203125" style="4" customWidth="1"/>
    <col min="3859" max="3859" width="13" style="4" customWidth="1"/>
    <col min="3860" max="4095" width="8.88671875" style="4"/>
    <col min="4096" max="4096" width="6.33203125" style="4" customWidth="1"/>
    <col min="4097" max="4097" width="8.21875" style="4" customWidth="1"/>
    <col min="4098" max="4098" width="10.44140625" style="4" customWidth="1"/>
    <col min="4099" max="4099" width="11.21875" style="4" customWidth="1"/>
    <col min="4100" max="4101" width="16.44140625" style="4" customWidth="1"/>
    <col min="4102" max="4102" width="11.33203125" style="4" customWidth="1"/>
    <col min="4103" max="4103" width="6.6640625" style="4" bestFit="1" customWidth="1"/>
    <col min="4104" max="4104" width="5.77734375" style="4" customWidth="1"/>
    <col min="4105" max="4105" width="10.44140625" style="4" customWidth="1"/>
    <col min="4106" max="4106" width="13.6640625" style="4" customWidth="1"/>
    <col min="4107" max="4107" width="12.44140625" style="4" customWidth="1"/>
    <col min="4108" max="4108" width="15.88671875" style="4" customWidth="1"/>
    <col min="4109" max="4109" width="28" style="4" customWidth="1"/>
    <col min="4110" max="4110" width="0" style="4" hidden="1" customWidth="1"/>
    <col min="4111" max="4111" width="23.21875" style="4" customWidth="1"/>
    <col min="4112" max="4112" width="16.21875" style="4" customWidth="1"/>
    <col min="4113" max="4113" width="14.77734375" style="4" customWidth="1"/>
    <col min="4114" max="4114" width="11.33203125" style="4" customWidth="1"/>
    <col min="4115" max="4115" width="13" style="4" customWidth="1"/>
    <col min="4116" max="4351" width="8.88671875" style="4"/>
    <col min="4352" max="4352" width="6.33203125" style="4" customWidth="1"/>
    <col min="4353" max="4353" width="8.21875" style="4" customWidth="1"/>
    <col min="4354" max="4354" width="10.44140625" style="4" customWidth="1"/>
    <col min="4355" max="4355" width="11.21875" style="4" customWidth="1"/>
    <col min="4356" max="4357" width="16.44140625" style="4" customWidth="1"/>
    <col min="4358" max="4358" width="11.33203125" style="4" customWidth="1"/>
    <col min="4359" max="4359" width="6.6640625" style="4" bestFit="1" customWidth="1"/>
    <col min="4360" max="4360" width="5.77734375" style="4" customWidth="1"/>
    <col min="4361" max="4361" width="10.44140625" style="4" customWidth="1"/>
    <col min="4362" max="4362" width="13.6640625" style="4" customWidth="1"/>
    <col min="4363" max="4363" width="12.44140625" style="4" customWidth="1"/>
    <col min="4364" max="4364" width="15.88671875" style="4" customWidth="1"/>
    <col min="4365" max="4365" width="28" style="4" customWidth="1"/>
    <col min="4366" max="4366" width="0" style="4" hidden="1" customWidth="1"/>
    <col min="4367" max="4367" width="23.21875" style="4" customWidth="1"/>
    <col min="4368" max="4368" width="16.21875" style="4" customWidth="1"/>
    <col min="4369" max="4369" width="14.77734375" style="4" customWidth="1"/>
    <col min="4370" max="4370" width="11.33203125" style="4" customWidth="1"/>
    <col min="4371" max="4371" width="13" style="4" customWidth="1"/>
    <col min="4372" max="4607" width="8.88671875" style="4"/>
    <col min="4608" max="4608" width="6.33203125" style="4" customWidth="1"/>
    <col min="4609" max="4609" width="8.21875" style="4" customWidth="1"/>
    <col min="4610" max="4610" width="10.44140625" style="4" customWidth="1"/>
    <col min="4611" max="4611" width="11.21875" style="4" customWidth="1"/>
    <col min="4612" max="4613" width="16.44140625" style="4" customWidth="1"/>
    <col min="4614" max="4614" width="11.33203125" style="4" customWidth="1"/>
    <col min="4615" max="4615" width="6.6640625" style="4" bestFit="1" customWidth="1"/>
    <col min="4616" max="4616" width="5.77734375" style="4" customWidth="1"/>
    <col min="4617" max="4617" width="10.44140625" style="4" customWidth="1"/>
    <col min="4618" max="4618" width="13.6640625" style="4" customWidth="1"/>
    <col min="4619" max="4619" width="12.44140625" style="4" customWidth="1"/>
    <col min="4620" max="4620" width="15.88671875" style="4" customWidth="1"/>
    <col min="4621" max="4621" width="28" style="4" customWidth="1"/>
    <col min="4622" max="4622" width="0" style="4" hidden="1" customWidth="1"/>
    <col min="4623" max="4623" width="23.21875" style="4" customWidth="1"/>
    <col min="4624" max="4624" width="16.21875" style="4" customWidth="1"/>
    <col min="4625" max="4625" width="14.77734375" style="4" customWidth="1"/>
    <col min="4626" max="4626" width="11.33203125" style="4" customWidth="1"/>
    <col min="4627" max="4627" width="13" style="4" customWidth="1"/>
    <col min="4628" max="4863" width="8.88671875" style="4"/>
    <col min="4864" max="4864" width="6.33203125" style="4" customWidth="1"/>
    <col min="4865" max="4865" width="8.21875" style="4" customWidth="1"/>
    <col min="4866" max="4866" width="10.44140625" style="4" customWidth="1"/>
    <col min="4867" max="4867" width="11.21875" style="4" customWidth="1"/>
    <col min="4868" max="4869" width="16.44140625" style="4" customWidth="1"/>
    <col min="4870" max="4870" width="11.33203125" style="4" customWidth="1"/>
    <col min="4871" max="4871" width="6.6640625" style="4" bestFit="1" customWidth="1"/>
    <col min="4872" max="4872" width="5.77734375" style="4" customWidth="1"/>
    <col min="4873" max="4873" width="10.44140625" style="4" customWidth="1"/>
    <col min="4874" max="4874" width="13.6640625" style="4" customWidth="1"/>
    <col min="4875" max="4875" width="12.44140625" style="4" customWidth="1"/>
    <col min="4876" max="4876" width="15.88671875" style="4" customWidth="1"/>
    <col min="4877" max="4877" width="28" style="4" customWidth="1"/>
    <col min="4878" max="4878" width="0" style="4" hidden="1" customWidth="1"/>
    <col min="4879" max="4879" width="23.21875" style="4" customWidth="1"/>
    <col min="4880" max="4880" width="16.21875" style="4" customWidth="1"/>
    <col min="4881" max="4881" width="14.77734375" style="4" customWidth="1"/>
    <col min="4882" max="4882" width="11.33203125" style="4" customWidth="1"/>
    <col min="4883" max="4883" width="13" style="4" customWidth="1"/>
    <col min="4884" max="5119" width="8.88671875" style="4"/>
    <col min="5120" max="5120" width="6.33203125" style="4" customWidth="1"/>
    <col min="5121" max="5121" width="8.21875" style="4" customWidth="1"/>
    <col min="5122" max="5122" width="10.44140625" style="4" customWidth="1"/>
    <col min="5123" max="5123" width="11.21875" style="4" customWidth="1"/>
    <col min="5124" max="5125" width="16.44140625" style="4" customWidth="1"/>
    <col min="5126" max="5126" width="11.33203125" style="4" customWidth="1"/>
    <col min="5127" max="5127" width="6.6640625" style="4" bestFit="1" customWidth="1"/>
    <col min="5128" max="5128" width="5.77734375" style="4" customWidth="1"/>
    <col min="5129" max="5129" width="10.44140625" style="4" customWidth="1"/>
    <col min="5130" max="5130" width="13.6640625" style="4" customWidth="1"/>
    <col min="5131" max="5131" width="12.44140625" style="4" customWidth="1"/>
    <col min="5132" max="5132" width="15.88671875" style="4" customWidth="1"/>
    <col min="5133" max="5133" width="28" style="4" customWidth="1"/>
    <col min="5134" max="5134" width="0" style="4" hidden="1" customWidth="1"/>
    <col min="5135" max="5135" width="23.21875" style="4" customWidth="1"/>
    <col min="5136" max="5136" width="16.21875" style="4" customWidth="1"/>
    <col min="5137" max="5137" width="14.77734375" style="4" customWidth="1"/>
    <col min="5138" max="5138" width="11.33203125" style="4" customWidth="1"/>
    <col min="5139" max="5139" width="13" style="4" customWidth="1"/>
    <col min="5140" max="5375" width="8.88671875" style="4"/>
    <col min="5376" max="5376" width="6.33203125" style="4" customWidth="1"/>
    <col min="5377" max="5377" width="8.21875" style="4" customWidth="1"/>
    <col min="5378" max="5378" width="10.44140625" style="4" customWidth="1"/>
    <col min="5379" max="5379" width="11.21875" style="4" customWidth="1"/>
    <col min="5380" max="5381" width="16.44140625" style="4" customWidth="1"/>
    <col min="5382" max="5382" width="11.33203125" style="4" customWidth="1"/>
    <col min="5383" max="5383" width="6.6640625" style="4" bestFit="1" customWidth="1"/>
    <col min="5384" max="5384" width="5.77734375" style="4" customWidth="1"/>
    <col min="5385" max="5385" width="10.44140625" style="4" customWidth="1"/>
    <col min="5386" max="5386" width="13.6640625" style="4" customWidth="1"/>
    <col min="5387" max="5387" width="12.44140625" style="4" customWidth="1"/>
    <col min="5388" max="5388" width="15.88671875" style="4" customWidth="1"/>
    <col min="5389" max="5389" width="28" style="4" customWidth="1"/>
    <col min="5390" max="5390" width="0" style="4" hidden="1" customWidth="1"/>
    <col min="5391" max="5391" width="23.21875" style="4" customWidth="1"/>
    <col min="5392" max="5392" width="16.21875" style="4" customWidth="1"/>
    <col min="5393" max="5393" width="14.77734375" style="4" customWidth="1"/>
    <col min="5394" max="5394" width="11.33203125" style="4" customWidth="1"/>
    <col min="5395" max="5395" width="13" style="4" customWidth="1"/>
    <col min="5396" max="5631" width="8.88671875" style="4"/>
    <col min="5632" max="5632" width="6.33203125" style="4" customWidth="1"/>
    <col min="5633" max="5633" width="8.21875" style="4" customWidth="1"/>
    <col min="5634" max="5634" width="10.44140625" style="4" customWidth="1"/>
    <col min="5635" max="5635" width="11.21875" style="4" customWidth="1"/>
    <col min="5636" max="5637" width="16.44140625" style="4" customWidth="1"/>
    <col min="5638" max="5638" width="11.33203125" style="4" customWidth="1"/>
    <col min="5639" max="5639" width="6.6640625" style="4" bestFit="1" customWidth="1"/>
    <col min="5640" max="5640" width="5.77734375" style="4" customWidth="1"/>
    <col min="5641" max="5641" width="10.44140625" style="4" customWidth="1"/>
    <col min="5642" max="5642" width="13.6640625" style="4" customWidth="1"/>
    <col min="5643" max="5643" width="12.44140625" style="4" customWidth="1"/>
    <col min="5644" max="5644" width="15.88671875" style="4" customWidth="1"/>
    <col min="5645" max="5645" width="28" style="4" customWidth="1"/>
    <col min="5646" max="5646" width="0" style="4" hidden="1" customWidth="1"/>
    <col min="5647" max="5647" width="23.21875" style="4" customWidth="1"/>
    <col min="5648" max="5648" width="16.21875" style="4" customWidth="1"/>
    <col min="5649" max="5649" width="14.77734375" style="4" customWidth="1"/>
    <col min="5650" max="5650" width="11.33203125" style="4" customWidth="1"/>
    <col min="5651" max="5651" width="13" style="4" customWidth="1"/>
    <col min="5652" max="5887" width="8.88671875" style="4"/>
    <col min="5888" max="5888" width="6.33203125" style="4" customWidth="1"/>
    <col min="5889" max="5889" width="8.21875" style="4" customWidth="1"/>
    <col min="5890" max="5890" width="10.44140625" style="4" customWidth="1"/>
    <col min="5891" max="5891" width="11.21875" style="4" customWidth="1"/>
    <col min="5892" max="5893" width="16.44140625" style="4" customWidth="1"/>
    <col min="5894" max="5894" width="11.33203125" style="4" customWidth="1"/>
    <col min="5895" max="5895" width="6.6640625" style="4" bestFit="1" customWidth="1"/>
    <col min="5896" max="5896" width="5.77734375" style="4" customWidth="1"/>
    <col min="5897" max="5897" width="10.44140625" style="4" customWidth="1"/>
    <col min="5898" max="5898" width="13.6640625" style="4" customWidth="1"/>
    <col min="5899" max="5899" width="12.44140625" style="4" customWidth="1"/>
    <col min="5900" max="5900" width="15.88671875" style="4" customWidth="1"/>
    <col min="5901" max="5901" width="28" style="4" customWidth="1"/>
    <col min="5902" max="5902" width="0" style="4" hidden="1" customWidth="1"/>
    <col min="5903" max="5903" width="23.21875" style="4" customWidth="1"/>
    <col min="5904" max="5904" width="16.21875" style="4" customWidth="1"/>
    <col min="5905" max="5905" width="14.77734375" style="4" customWidth="1"/>
    <col min="5906" max="5906" width="11.33203125" style="4" customWidth="1"/>
    <col min="5907" max="5907" width="13" style="4" customWidth="1"/>
    <col min="5908" max="6143" width="8.88671875" style="4"/>
    <col min="6144" max="6144" width="6.33203125" style="4" customWidth="1"/>
    <col min="6145" max="6145" width="8.21875" style="4" customWidth="1"/>
    <col min="6146" max="6146" width="10.44140625" style="4" customWidth="1"/>
    <col min="6147" max="6147" width="11.21875" style="4" customWidth="1"/>
    <col min="6148" max="6149" width="16.44140625" style="4" customWidth="1"/>
    <col min="6150" max="6150" width="11.33203125" style="4" customWidth="1"/>
    <col min="6151" max="6151" width="6.6640625" style="4" bestFit="1" customWidth="1"/>
    <col min="6152" max="6152" width="5.77734375" style="4" customWidth="1"/>
    <col min="6153" max="6153" width="10.44140625" style="4" customWidth="1"/>
    <col min="6154" max="6154" width="13.6640625" style="4" customWidth="1"/>
    <col min="6155" max="6155" width="12.44140625" style="4" customWidth="1"/>
    <col min="6156" max="6156" width="15.88671875" style="4" customWidth="1"/>
    <col min="6157" max="6157" width="28" style="4" customWidth="1"/>
    <col min="6158" max="6158" width="0" style="4" hidden="1" customWidth="1"/>
    <col min="6159" max="6159" width="23.21875" style="4" customWidth="1"/>
    <col min="6160" max="6160" width="16.21875" style="4" customWidth="1"/>
    <col min="6161" max="6161" width="14.77734375" style="4" customWidth="1"/>
    <col min="6162" max="6162" width="11.33203125" style="4" customWidth="1"/>
    <col min="6163" max="6163" width="13" style="4" customWidth="1"/>
    <col min="6164" max="6399" width="8.88671875" style="4"/>
    <col min="6400" max="6400" width="6.33203125" style="4" customWidth="1"/>
    <col min="6401" max="6401" width="8.21875" style="4" customWidth="1"/>
    <col min="6402" max="6402" width="10.44140625" style="4" customWidth="1"/>
    <col min="6403" max="6403" width="11.21875" style="4" customWidth="1"/>
    <col min="6404" max="6405" width="16.44140625" style="4" customWidth="1"/>
    <col min="6406" max="6406" width="11.33203125" style="4" customWidth="1"/>
    <col min="6407" max="6407" width="6.6640625" style="4" bestFit="1" customWidth="1"/>
    <col min="6408" max="6408" width="5.77734375" style="4" customWidth="1"/>
    <col min="6409" max="6409" width="10.44140625" style="4" customWidth="1"/>
    <col min="6410" max="6410" width="13.6640625" style="4" customWidth="1"/>
    <col min="6411" max="6411" width="12.44140625" style="4" customWidth="1"/>
    <col min="6412" max="6412" width="15.88671875" style="4" customWidth="1"/>
    <col min="6413" max="6413" width="28" style="4" customWidth="1"/>
    <col min="6414" max="6414" width="0" style="4" hidden="1" customWidth="1"/>
    <col min="6415" max="6415" width="23.21875" style="4" customWidth="1"/>
    <col min="6416" max="6416" width="16.21875" style="4" customWidth="1"/>
    <col min="6417" max="6417" width="14.77734375" style="4" customWidth="1"/>
    <col min="6418" max="6418" width="11.33203125" style="4" customWidth="1"/>
    <col min="6419" max="6419" width="13" style="4" customWidth="1"/>
    <col min="6420" max="6655" width="8.88671875" style="4"/>
    <col min="6656" max="6656" width="6.33203125" style="4" customWidth="1"/>
    <col min="6657" max="6657" width="8.21875" style="4" customWidth="1"/>
    <col min="6658" max="6658" width="10.44140625" style="4" customWidth="1"/>
    <col min="6659" max="6659" width="11.21875" style="4" customWidth="1"/>
    <col min="6660" max="6661" width="16.44140625" style="4" customWidth="1"/>
    <col min="6662" max="6662" width="11.33203125" style="4" customWidth="1"/>
    <col min="6663" max="6663" width="6.6640625" style="4" bestFit="1" customWidth="1"/>
    <col min="6664" max="6664" width="5.77734375" style="4" customWidth="1"/>
    <col min="6665" max="6665" width="10.44140625" style="4" customWidth="1"/>
    <col min="6666" max="6666" width="13.6640625" style="4" customWidth="1"/>
    <col min="6667" max="6667" width="12.44140625" style="4" customWidth="1"/>
    <col min="6668" max="6668" width="15.88671875" style="4" customWidth="1"/>
    <col min="6669" max="6669" width="28" style="4" customWidth="1"/>
    <col min="6670" max="6670" width="0" style="4" hidden="1" customWidth="1"/>
    <col min="6671" max="6671" width="23.21875" style="4" customWidth="1"/>
    <col min="6672" max="6672" width="16.21875" style="4" customWidth="1"/>
    <col min="6673" max="6673" width="14.77734375" style="4" customWidth="1"/>
    <col min="6674" max="6674" width="11.33203125" style="4" customWidth="1"/>
    <col min="6675" max="6675" width="13" style="4" customWidth="1"/>
    <col min="6676" max="6911" width="8.88671875" style="4"/>
    <col min="6912" max="6912" width="6.33203125" style="4" customWidth="1"/>
    <col min="6913" max="6913" width="8.21875" style="4" customWidth="1"/>
    <col min="6914" max="6914" width="10.44140625" style="4" customWidth="1"/>
    <col min="6915" max="6915" width="11.21875" style="4" customWidth="1"/>
    <col min="6916" max="6917" width="16.44140625" style="4" customWidth="1"/>
    <col min="6918" max="6918" width="11.33203125" style="4" customWidth="1"/>
    <col min="6919" max="6919" width="6.6640625" style="4" bestFit="1" customWidth="1"/>
    <col min="6920" max="6920" width="5.77734375" style="4" customWidth="1"/>
    <col min="6921" max="6921" width="10.44140625" style="4" customWidth="1"/>
    <col min="6922" max="6922" width="13.6640625" style="4" customWidth="1"/>
    <col min="6923" max="6923" width="12.44140625" style="4" customWidth="1"/>
    <col min="6924" max="6924" width="15.88671875" style="4" customWidth="1"/>
    <col min="6925" max="6925" width="28" style="4" customWidth="1"/>
    <col min="6926" max="6926" width="0" style="4" hidden="1" customWidth="1"/>
    <col min="6927" max="6927" width="23.21875" style="4" customWidth="1"/>
    <col min="6928" max="6928" width="16.21875" style="4" customWidth="1"/>
    <col min="6929" max="6929" width="14.77734375" style="4" customWidth="1"/>
    <col min="6930" max="6930" width="11.33203125" style="4" customWidth="1"/>
    <col min="6931" max="6931" width="13" style="4" customWidth="1"/>
    <col min="6932" max="7167" width="8.88671875" style="4"/>
    <col min="7168" max="7168" width="6.33203125" style="4" customWidth="1"/>
    <col min="7169" max="7169" width="8.21875" style="4" customWidth="1"/>
    <col min="7170" max="7170" width="10.44140625" style="4" customWidth="1"/>
    <col min="7171" max="7171" width="11.21875" style="4" customWidth="1"/>
    <col min="7172" max="7173" width="16.44140625" style="4" customWidth="1"/>
    <col min="7174" max="7174" width="11.33203125" style="4" customWidth="1"/>
    <col min="7175" max="7175" width="6.6640625" style="4" bestFit="1" customWidth="1"/>
    <col min="7176" max="7176" width="5.77734375" style="4" customWidth="1"/>
    <col min="7177" max="7177" width="10.44140625" style="4" customWidth="1"/>
    <col min="7178" max="7178" width="13.6640625" style="4" customWidth="1"/>
    <col min="7179" max="7179" width="12.44140625" style="4" customWidth="1"/>
    <col min="7180" max="7180" width="15.88671875" style="4" customWidth="1"/>
    <col min="7181" max="7181" width="28" style="4" customWidth="1"/>
    <col min="7182" max="7182" width="0" style="4" hidden="1" customWidth="1"/>
    <col min="7183" max="7183" width="23.21875" style="4" customWidth="1"/>
    <col min="7184" max="7184" width="16.21875" style="4" customWidth="1"/>
    <col min="7185" max="7185" width="14.77734375" style="4" customWidth="1"/>
    <col min="7186" max="7186" width="11.33203125" style="4" customWidth="1"/>
    <col min="7187" max="7187" width="13" style="4" customWidth="1"/>
    <col min="7188" max="7423" width="8.88671875" style="4"/>
    <col min="7424" max="7424" width="6.33203125" style="4" customWidth="1"/>
    <col min="7425" max="7425" width="8.21875" style="4" customWidth="1"/>
    <col min="7426" max="7426" width="10.44140625" style="4" customWidth="1"/>
    <col min="7427" max="7427" width="11.21875" style="4" customWidth="1"/>
    <col min="7428" max="7429" width="16.44140625" style="4" customWidth="1"/>
    <col min="7430" max="7430" width="11.33203125" style="4" customWidth="1"/>
    <col min="7431" max="7431" width="6.6640625" style="4" bestFit="1" customWidth="1"/>
    <col min="7432" max="7432" width="5.77734375" style="4" customWidth="1"/>
    <col min="7433" max="7433" width="10.44140625" style="4" customWidth="1"/>
    <col min="7434" max="7434" width="13.6640625" style="4" customWidth="1"/>
    <col min="7435" max="7435" width="12.44140625" style="4" customWidth="1"/>
    <col min="7436" max="7436" width="15.88671875" style="4" customWidth="1"/>
    <col min="7437" max="7437" width="28" style="4" customWidth="1"/>
    <col min="7438" max="7438" width="0" style="4" hidden="1" customWidth="1"/>
    <col min="7439" max="7439" width="23.21875" style="4" customWidth="1"/>
    <col min="7440" max="7440" width="16.21875" style="4" customWidth="1"/>
    <col min="7441" max="7441" width="14.77734375" style="4" customWidth="1"/>
    <col min="7442" max="7442" width="11.33203125" style="4" customWidth="1"/>
    <col min="7443" max="7443" width="13" style="4" customWidth="1"/>
    <col min="7444" max="7679" width="8.88671875" style="4"/>
    <col min="7680" max="7680" width="6.33203125" style="4" customWidth="1"/>
    <col min="7681" max="7681" width="8.21875" style="4" customWidth="1"/>
    <col min="7682" max="7682" width="10.44140625" style="4" customWidth="1"/>
    <col min="7683" max="7683" width="11.21875" style="4" customWidth="1"/>
    <col min="7684" max="7685" width="16.44140625" style="4" customWidth="1"/>
    <col min="7686" max="7686" width="11.33203125" style="4" customWidth="1"/>
    <col min="7687" max="7687" width="6.6640625" style="4" bestFit="1" customWidth="1"/>
    <col min="7688" max="7688" width="5.77734375" style="4" customWidth="1"/>
    <col min="7689" max="7689" width="10.44140625" style="4" customWidth="1"/>
    <col min="7690" max="7690" width="13.6640625" style="4" customWidth="1"/>
    <col min="7691" max="7691" width="12.44140625" style="4" customWidth="1"/>
    <col min="7692" max="7692" width="15.88671875" style="4" customWidth="1"/>
    <col min="7693" max="7693" width="28" style="4" customWidth="1"/>
    <col min="7694" max="7694" width="0" style="4" hidden="1" customWidth="1"/>
    <col min="7695" max="7695" width="23.21875" style="4" customWidth="1"/>
    <col min="7696" max="7696" width="16.21875" style="4" customWidth="1"/>
    <col min="7697" max="7697" width="14.77734375" style="4" customWidth="1"/>
    <col min="7698" max="7698" width="11.33203125" style="4" customWidth="1"/>
    <col min="7699" max="7699" width="13" style="4" customWidth="1"/>
    <col min="7700" max="7935" width="8.88671875" style="4"/>
    <col min="7936" max="7936" width="6.33203125" style="4" customWidth="1"/>
    <col min="7937" max="7937" width="8.21875" style="4" customWidth="1"/>
    <col min="7938" max="7938" width="10.44140625" style="4" customWidth="1"/>
    <col min="7939" max="7939" width="11.21875" style="4" customWidth="1"/>
    <col min="7940" max="7941" width="16.44140625" style="4" customWidth="1"/>
    <col min="7942" max="7942" width="11.33203125" style="4" customWidth="1"/>
    <col min="7943" max="7943" width="6.6640625" style="4" bestFit="1" customWidth="1"/>
    <col min="7944" max="7944" width="5.77734375" style="4" customWidth="1"/>
    <col min="7945" max="7945" width="10.44140625" style="4" customWidth="1"/>
    <col min="7946" max="7946" width="13.6640625" style="4" customWidth="1"/>
    <col min="7947" max="7947" width="12.44140625" style="4" customWidth="1"/>
    <col min="7948" max="7948" width="15.88671875" style="4" customWidth="1"/>
    <col min="7949" max="7949" width="28" style="4" customWidth="1"/>
    <col min="7950" max="7950" width="0" style="4" hidden="1" customWidth="1"/>
    <col min="7951" max="7951" width="23.21875" style="4" customWidth="1"/>
    <col min="7952" max="7952" width="16.21875" style="4" customWidth="1"/>
    <col min="7953" max="7953" width="14.77734375" style="4" customWidth="1"/>
    <col min="7954" max="7954" width="11.33203125" style="4" customWidth="1"/>
    <col min="7955" max="7955" width="13" style="4" customWidth="1"/>
    <col min="7956" max="8191" width="8.88671875" style="4"/>
    <col min="8192" max="8192" width="6.33203125" style="4" customWidth="1"/>
    <col min="8193" max="8193" width="8.21875" style="4" customWidth="1"/>
    <col min="8194" max="8194" width="10.44140625" style="4" customWidth="1"/>
    <col min="8195" max="8195" width="11.21875" style="4" customWidth="1"/>
    <col min="8196" max="8197" width="16.44140625" style="4" customWidth="1"/>
    <col min="8198" max="8198" width="11.33203125" style="4" customWidth="1"/>
    <col min="8199" max="8199" width="6.6640625" style="4" bestFit="1" customWidth="1"/>
    <col min="8200" max="8200" width="5.77734375" style="4" customWidth="1"/>
    <col min="8201" max="8201" width="10.44140625" style="4" customWidth="1"/>
    <col min="8202" max="8202" width="13.6640625" style="4" customWidth="1"/>
    <col min="8203" max="8203" width="12.44140625" style="4" customWidth="1"/>
    <col min="8204" max="8204" width="15.88671875" style="4" customWidth="1"/>
    <col min="8205" max="8205" width="28" style="4" customWidth="1"/>
    <col min="8206" max="8206" width="0" style="4" hidden="1" customWidth="1"/>
    <col min="8207" max="8207" width="23.21875" style="4" customWidth="1"/>
    <col min="8208" max="8208" width="16.21875" style="4" customWidth="1"/>
    <col min="8209" max="8209" width="14.77734375" style="4" customWidth="1"/>
    <col min="8210" max="8210" width="11.33203125" style="4" customWidth="1"/>
    <col min="8211" max="8211" width="13" style="4" customWidth="1"/>
    <col min="8212" max="8447" width="8.88671875" style="4"/>
    <col min="8448" max="8448" width="6.33203125" style="4" customWidth="1"/>
    <col min="8449" max="8449" width="8.21875" style="4" customWidth="1"/>
    <col min="8450" max="8450" width="10.44140625" style="4" customWidth="1"/>
    <col min="8451" max="8451" width="11.21875" style="4" customWidth="1"/>
    <col min="8452" max="8453" width="16.44140625" style="4" customWidth="1"/>
    <col min="8454" max="8454" width="11.33203125" style="4" customWidth="1"/>
    <col min="8455" max="8455" width="6.6640625" style="4" bestFit="1" customWidth="1"/>
    <col min="8456" max="8456" width="5.77734375" style="4" customWidth="1"/>
    <col min="8457" max="8457" width="10.44140625" style="4" customWidth="1"/>
    <col min="8458" max="8458" width="13.6640625" style="4" customWidth="1"/>
    <col min="8459" max="8459" width="12.44140625" style="4" customWidth="1"/>
    <col min="8460" max="8460" width="15.88671875" style="4" customWidth="1"/>
    <col min="8461" max="8461" width="28" style="4" customWidth="1"/>
    <col min="8462" max="8462" width="0" style="4" hidden="1" customWidth="1"/>
    <col min="8463" max="8463" width="23.21875" style="4" customWidth="1"/>
    <col min="8464" max="8464" width="16.21875" style="4" customWidth="1"/>
    <col min="8465" max="8465" width="14.77734375" style="4" customWidth="1"/>
    <col min="8466" max="8466" width="11.33203125" style="4" customWidth="1"/>
    <col min="8467" max="8467" width="13" style="4" customWidth="1"/>
    <col min="8468" max="8703" width="8.88671875" style="4"/>
    <col min="8704" max="8704" width="6.33203125" style="4" customWidth="1"/>
    <col min="8705" max="8705" width="8.21875" style="4" customWidth="1"/>
    <col min="8706" max="8706" width="10.44140625" style="4" customWidth="1"/>
    <col min="8707" max="8707" width="11.21875" style="4" customWidth="1"/>
    <col min="8708" max="8709" width="16.44140625" style="4" customWidth="1"/>
    <col min="8710" max="8710" width="11.33203125" style="4" customWidth="1"/>
    <col min="8711" max="8711" width="6.6640625" style="4" bestFit="1" customWidth="1"/>
    <col min="8712" max="8712" width="5.77734375" style="4" customWidth="1"/>
    <col min="8713" max="8713" width="10.44140625" style="4" customWidth="1"/>
    <col min="8714" max="8714" width="13.6640625" style="4" customWidth="1"/>
    <col min="8715" max="8715" width="12.44140625" style="4" customWidth="1"/>
    <col min="8716" max="8716" width="15.88671875" style="4" customWidth="1"/>
    <col min="8717" max="8717" width="28" style="4" customWidth="1"/>
    <col min="8718" max="8718" width="0" style="4" hidden="1" customWidth="1"/>
    <col min="8719" max="8719" width="23.21875" style="4" customWidth="1"/>
    <col min="8720" max="8720" width="16.21875" style="4" customWidth="1"/>
    <col min="8721" max="8721" width="14.77734375" style="4" customWidth="1"/>
    <col min="8722" max="8722" width="11.33203125" style="4" customWidth="1"/>
    <col min="8723" max="8723" width="13" style="4" customWidth="1"/>
    <col min="8724" max="8959" width="8.88671875" style="4"/>
    <col min="8960" max="8960" width="6.33203125" style="4" customWidth="1"/>
    <col min="8961" max="8961" width="8.21875" style="4" customWidth="1"/>
    <col min="8962" max="8962" width="10.44140625" style="4" customWidth="1"/>
    <col min="8963" max="8963" width="11.21875" style="4" customWidth="1"/>
    <col min="8964" max="8965" width="16.44140625" style="4" customWidth="1"/>
    <col min="8966" max="8966" width="11.33203125" style="4" customWidth="1"/>
    <col min="8967" max="8967" width="6.6640625" style="4" bestFit="1" customWidth="1"/>
    <col min="8968" max="8968" width="5.77734375" style="4" customWidth="1"/>
    <col min="8969" max="8969" width="10.44140625" style="4" customWidth="1"/>
    <col min="8970" max="8970" width="13.6640625" style="4" customWidth="1"/>
    <col min="8971" max="8971" width="12.44140625" style="4" customWidth="1"/>
    <col min="8972" max="8972" width="15.88671875" style="4" customWidth="1"/>
    <col min="8973" max="8973" width="28" style="4" customWidth="1"/>
    <col min="8974" max="8974" width="0" style="4" hidden="1" customWidth="1"/>
    <col min="8975" max="8975" width="23.21875" style="4" customWidth="1"/>
    <col min="8976" max="8976" width="16.21875" style="4" customWidth="1"/>
    <col min="8977" max="8977" width="14.77734375" style="4" customWidth="1"/>
    <col min="8978" max="8978" width="11.33203125" style="4" customWidth="1"/>
    <col min="8979" max="8979" width="13" style="4" customWidth="1"/>
    <col min="8980" max="9215" width="8.88671875" style="4"/>
    <col min="9216" max="9216" width="6.33203125" style="4" customWidth="1"/>
    <col min="9217" max="9217" width="8.21875" style="4" customWidth="1"/>
    <col min="9218" max="9218" width="10.44140625" style="4" customWidth="1"/>
    <col min="9219" max="9219" width="11.21875" style="4" customWidth="1"/>
    <col min="9220" max="9221" width="16.44140625" style="4" customWidth="1"/>
    <col min="9222" max="9222" width="11.33203125" style="4" customWidth="1"/>
    <col min="9223" max="9223" width="6.6640625" style="4" bestFit="1" customWidth="1"/>
    <col min="9224" max="9224" width="5.77734375" style="4" customWidth="1"/>
    <col min="9225" max="9225" width="10.44140625" style="4" customWidth="1"/>
    <col min="9226" max="9226" width="13.6640625" style="4" customWidth="1"/>
    <col min="9227" max="9227" width="12.44140625" style="4" customWidth="1"/>
    <col min="9228" max="9228" width="15.88671875" style="4" customWidth="1"/>
    <col min="9229" max="9229" width="28" style="4" customWidth="1"/>
    <col min="9230" max="9230" width="0" style="4" hidden="1" customWidth="1"/>
    <col min="9231" max="9231" width="23.21875" style="4" customWidth="1"/>
    <col min="9232" max="9232" width="16.21875" style="4" customWidth="1"/>
    <col min="9233" max="9233" width="14.77734375" style="4" customWidth="1"/>
    <col min="9234" max="9234" width="11.33203125" style="4" customWidth="1"/>
    <col min="9235" max="9235" width="13" style="4" customWidth="1"/>
    <col min="9236" max="9471" width="8.88671875" style="4"/>
    <col min="9472" max="9472" width="6.33203125" style="4" customWidth="1"/>
    <col min="9473" max="9473" width="8.21875" style="4" customWidth="1"/>
    <col min="9474" max="9474" width="10.44140625" style="4" customWidth="1"/>
    <col min="9475" max="9475" width="11.21875" style="4" customWidth="1"/>
    <col min="9476" max="9477" width="16.44140625" style="4" customWidth="1"/>
    <col min="9478" max="9478" width="11.33203125" style="4" customWidth="1"/>
    <col min="9479" max="9479" width="6.6640625" style="4" bestFit="1" customWidth="1"/>
    <col min="9480" max="9480" width="5.77734375" style="4" customWidth="1"/>
    <col min="9481" max="9481" width="10.44140625" style="4" customWidth="1"/>
    <col min="9482" max="9482" width="13.6640625" style="4" customWidth="1"/>
    <col min="9483" max="9483" width="12.44140625" style="4" customWidth="1"/>
    <col min="9484" max="9484" width="15.88671875" style="4" customWidth="1"/>
    <col min="9485" max="9485" width="28" style="4" customWidth="1"/>
    <col min="9486" max="9486" width="0" style="4" hidden="1" customWidth="1"/>
    <col min="9487" max="9487" width="23.21875" style="4" customWidth="1"/>
    <col min="9488" max="9488" width="16.21875" style="4" customWidth="1"/>
    <col min="9489" max="9489" width="14.77734375" style="4" customWidth="1"/>
    <col min="9490" max="9490" width="11.33203125" style="4" customWidth="1"/>
    <col min="9491" max="9491" width="13" style="4" customWidth="1"/>
    <col min="9492" max="9727" width="8.88671875" style="4"/>
    <col min="9728" max="9728" width="6.33203125" style="4" customWidth="1"/>
    <col min="9729" max="9729" width="8.21875" style="4" customWidth="1"/>
    <col min="9730" max="9730" width="10.44140625" style="4" customWidth="1"/>
    <col min="9731" max="9731" width="11.21875" style="4" customWidth="1"/>
    <col min="9732" max="9733" width="16.44140625" style="4" customWidth="1"/>
    <col min="9734" max="9734" width="11.33203125" style="4" customWidth="1"/>
    <col min="9735" max="9735" width="6.6640625" style="4" bestFit="1" customWidth="1"/>
    <col min="9736" max="9736" width="5.77734375" style="4" customWidth="1"/>
    <col min="9737" max="9737" width="10.44140625" style="4" customWidth="1"/>
    <col min="9738" max="9738" width="13.6640625" style="4" customWidth="1"/>
    <col min="9739" max="9739" width="12.44140625" style="4" customWidth="1"/>
    <col min="9740" max="9740" width="15.88671875" style="4" customWidth="1"/>
    <col min="9741" max="9741" width="28" style="4" customWidth="1"/>
    <col min="9742" max="9742" width="0" style="4" hidden="1" customWidth="1"/>
    <col min="9743" max="9743" width="23.21875" style="4" customWidth="1"/>
    <col min="9744" max="9744" width="16.21875" style="4" customWidth="1"/>
    <col min="9745" max="9745" width="14.77734375" style="4" customWidth="1"/>
    <col min="9746" max="9746" width="11.33203125" style="4" customWidth="1"/>
    <col min="9747" max="9747" width="13" style="4" customWidth="1"/>
    <col min="9748" max="9983" width="8.88671875" style="4"/>
    <col min="9984" max="9984" width="6.33203125" style="4" customWidth="1"/>
    <col min="9985" max="9985" width="8.21875" style="4" customWidth="1"/>
    <col min="9986" max="9986" width="10.44140625" style="4" customWidth="1"/>
    <col min="9987" max="9987" width="11.21875" style="4" customWidth="1"/>
    <col min="9988" max="9989" width="16.44140625" style="4" customWidth="1"/>
    <col min="9990" max="9990" width="11.33203125" style="4" customWidth="1"/>
    <col min="9991" max="9991" width="6.6640625" style="4" bestFit="1" customWidth="1"/>
    <col min="9992" max="9992" width="5.77734375" style="4" customWidth="1"/>
    <col min="9993" max="9993" width="10.44140625" style="4" customWidth="1"/>
    <col min="9994" max="9994" width="13.6640625" style="4" customWidth="1"/>
    <col min="9995" max="9995" width="12.44140625" style="4" customWidth="1"/>
    <col min="9996" max="9996" width="15.88671875" style="4" customWidth="1"/>
    <col min="9997" max="9997" width="28" style="4" customWidth="1"/>
    <col min="9998" max="9998" width="0" style="4" hidden="1" customWidth="1"/>
    <col min="9999" max="9999" width="23.21875" style="4" customWidth="1"/>
    <col min="10000" max="10000" width="16.21875" style="4" customWidth="1"/>
    <col min="10001" max="10001" width="14.77734375" style="4" customWidth="1"/>
    <col min="10002" max="10002" width="11.33203125" style="4" customWidth="1"/>
    <col min="10003" max="10003" width="13" style="4" customWidth="1"/>
    <col min="10004" max="10239" width="8.88671875" style="4"/>
    <col min="10240" max="10240" width="6.33203125" style="4" customWidth="1"/>
    <col min="10241" max="10241" width="8.21875" style="4" customWidth="1"/>
    <col min="10242" max="10242" width="10.44140625" style="4" customWidth="1"/>
    <col min="10243" max="10243" width="11.21875" style="4" customWidth="1"/>
    <col min="10244" max="10245" width="16.44140625" style="4" customWidth="1"/>
    <col min="10246" max="10246" width="11.33203125" style="4" customWidth="1"/>
    <col min="10247" max="10247" width="6.6640625" style="4" bestFit="1" customWidth="1"/>
    <col min="10248" max="10248" width="5.77734375" style="4" customWidth="1"/>
    <col min="10249" max="10249" width="10.44140625" style="4" customWidth="1"/>
    <col min="10250" max="10250" width="13.6640625" style="4" customWidth="1"/>
    <col min="10251" max="10251" width="12.44140625" style="4" customWidth="1"/>
    <col min="10252" max="10252" width="15.88671875" style="4" customWidth="1"/>
    <col min="10253" max="10253" width="28" style="4" customWidth="1"/>
    <col min="10254" max="10254" width="0" style="4" hidden="1" customWidth="1"/>
    <col min="10255" max="10255" width="23.21875" style="4" customWidth="1"/>
    <col min="10256" max="10256" width="16.21875" style="4" customWidth="1"/>
    <col min="10257" max="10257" width="14.77734375" style="4" customWidth="1"/>
    <col min="10258" max="10258" width="11.33203125" style="4" customWidth="1"/>
    <col min="10259" max="10259" width="13" style="4" customWidth="1"/>
    <col min="10260" max="10495" width="8.88671875" style="4"/>
    <col min="10496" max="10496" width="6.33203125" style="4" customWidth="1"/>
    <col min="10497" max="10497" width="8.21875" style="4" customWidth="1"/>
    <col min="10498" max="10498" width="10.44140625" style="4" customWidth="1"/>
    <col min="10499" max="10499" width="11.21875" style="4" customWidth="1"/>
    <col min="10500" max="10501" width="16.44140625" style="4" customWidth="1"/>
    <col min="10502" max="10502" width="11.33203125" style="4" customWidth="1"/>
    <col min="10503" max="10503" width="6.6640625" style="4" bestFit="1" customWidth="1"/>
    <col min="10504" max="10504" width="5.77734375" style="4" customWidth="1"/>
    <col min="10505" max="10505" width="10.44140625" style="4" customWidth="1"/>
    <col min="10506" max="10506" width="13.6640625" style="4" customWidth="1"/>
    <col min="10507" max="10507" width="12.44140625" style="4" customWidth="1"/>
    <col min="10508" max="10508" width="15.88671875" style="4" customWidth="1"/>
    <col min="10509" max="10509" width="28" style="4" customWidth="1"/>
    <col min="10510" max="10510" width="0" style="4" hidden="1" customWidth="1"/>
    <col min="10511" max="10511" width="23.21875" style="4" customWidth="1"/>
    <col min="10512" max="10512" width="16.21875" style="4" customWidth="1"/>
    <col min="10513" max="10513" width="14.77734375" style="4" customWidth="1"/>
    <col min="10514" max="10514" width="11.33203125" style="4" customWidth="1"/>
    <col min="10515" max="10515" width="13" style="4" customWidth="1"/>
    <col min="10516" max="10751" width="8.88671875" style="4"/>
    <col min="10752" max="10752" width="6.33203125" style="4" customWidth="1"/>
    <col min="10753" max="10753" width="8.21875" style="4" customWidth="1"/>
    <col min="10754" max="10754" width="10.44140625" style="4" customWidth="1"/>
    <col min="10755" max="10755" width="11.21875" style="4" customWidth="1"/>
    <col min="10756" max="10757" width="16.44140625" style="4" customWidth="1"/>
    <col min="10758" max="10758" width="11.33203125" style="4" customWidth="1"/>
    <col min="10759" max="10759" width="6.6640625" style="4" bestFit="1" customWidth="1"/>
    <col min="10760" max="10760" width="5.77734375" style="4" customWidth="1"/>
    <col min="10761" max="10761" width="10.44140625" style="4" customWidth="1"/>
    <col min="10762" max="10762" width="13.6640625" style="4" customWidth="1"/>
    <col min="10763" max="10763" width="12.44140625" style="4" customWidth="1"/>
    <col min="10764" max="10764" width="15.88671875" style="4" customWidth="1"/>
    <col min="10765" max="10765" width="28" style="4" customWidth="1"/>
    <col min="10766" max="10766" width="0" style="4" hidden="1" customWidth="1"/>
    <col min="10767" max="10767" width="23.21875" style="4" customWidth="1"/>
    <col min="10768" max="10768" width="16.21875" style="4" customWidth="1"/>
    <col min="10769" max="10769" width="14.77734375" style="4" customWidth="1"/>
    <col min="10770" max="10770" width="11.33203125" style="4" customWidth="1"/>
    <col min="10771" max="10771" width="13" style="4" customWidth="1"/>
    <col min="10772" max="11007" width="8.88671875" style="4"/>
    <col min="11008" max="11008" width="6.33203125" style="4" customWidth="1"/>
    <col min="11009" max="11009" width="8.21875" style="4" customWidth="1"/>
    <col min="11010" max="11010" width="10.44140625" style="4" customWidth="1"/>
    <col min="11011" max="11011" width="11.21875" style="4" customWidth="1"/>
    <col min="11012" max="11013" width="16.44140625" style="4" customWidth="1"/>
    <col min="11014" max="11014" width="11.33203125" style="4" customWidth="1"/>
    <col min="11015" max="11015" width="6.6640625" style="4" bestFit="1" customWidth="1"/>
    <col min="11016" max="11016" width="5.77734375" style="4" customWidth="1"/>
    <col min="11017" max="11017" width="10.44140625" style="4" customWidth="1"/>
    <col min="11018" max="11018" width="13.6640625" style="4" customWidth="1"/>
    <col min="11019" max="11019" width="12.44140625" style="4" customWidth="1"/>
    <col min="11020" max="11020" width="15.88671875" style="4" customWidth="1"/>
    <col min="11021" max="11021" width="28" style="4" customWidth="1"/>
    <col min="11022" max="11022" width="0" style="4" hidden="1" customWidth="1"/>
    <col min="11023" max="11023" width="23.21875" style="4" customWidth="1"/>
    <col min="11024" max="11024" width="16.21875" style="4" customWidth="1"/>
    <col min="11025" max="11025" width="14.77734375" style="4" customWidth="1"/>
    <col min="11026" max="11026" width="11.33203125" style="4" customWidth="1"/>
    <col min="11027" max="11027" width="13" style="4" customWidth="1"/>
    <col min="11028" max="11263" width="8.88671875" style="4"/>
    <col min="11264" max="11264" width="6.33203125" style="4" customWidth="1"/>
    <col min="11265" max="11265" width="8.21875" style="4" customWidth="1"/>
    <col min="11266" max="11266" width="10.44140625" style="4" customWidth="1"/>
    <col min="11267" max="11267" width="11.21875" style="4" customWidth="1"/>
    <col min="11268" max="11269" width="16.44140625" style="4" customWidth="1"/>
    <col min="11270" max="11270" width="11.33203125" style="4" customWidth="1"/>
    <col min="11271" max="11271" width="6.6640625" style="4" bestFit="1" customWidth="1"/>
    <col min="11272" max="11272" width="5.77734375" style="4" customWidth="1"/>
    <col min="11273" max="11273" width="10.44140625" style="4" customWidth="1"/>
    <col min="11274" max="11274" width="13.6640625" style="4" customWidth="1"/>
    <col min="11275" max="11275" width="12.44140625" style="4" customWidth="1"/>
    <col min="11276" max="11276" width="15.88671875" style="4" customWidth="1"/>
    <col min="11277" max="11277" width="28" style="4" customWidth="1"/>
    <col min="11278" max="11278" width="0" style="4" hidden="1" customWidth="1"/>
    <col min="11279" max="11279" width="23.21875" style="4" customWidth="1"/>
    <col min="11280" max="11280" width="16.21875" style="4" customWidth="1"/>
    <col min="11281" max="11281" width="14.77734375" style="4" customWidth="1"/>
    <col min="11282" max="11282" width="11.33203125" style="4" customWidth="1"/>
    <col min="11283" max="11283" width="13" style="4" customWidth="1"/>
    <col min="11284" max="11519" width="8.88671875" style="4"/>
    <col min="11520" max="11520" width="6.33203125" style="4" customWidth="1"/>
    <col min="11521" max="11521" width="8.21875" style="4" customWidth="1"/>
    <col min="11522" max="11522" width="10.44140625" style="4" customWidth="1"/>
    <col min="11523" max="11523" width="11.21875" style="4" customWidth="1"/>
    <col min="11524" max="11525" width="16.44140625" style="4" customWidth="1"/>
    <col min="11526" max="11526" width="11.33203125" style="4" customWidth="1"/>
    <col min="11527" max="11527" width="6.6640625" style="4" bestFit="1" customWidth="1"/>
    <col min="11528" max="11528" width="5.77734375" style="4" customWidth="1"/>
    <col min="11529" max="11529" width="10.44140625" style="4" customWidth="1"/>
    <col min="11530" max="11530" width="13.6640625" style="4" customWidth="1"/>
    <col min="11531" max="11531" width="12.44140625" style="4" customWidth="1"/>
    <col min="11532" max="11532" width="15.88671875" style="4" customWidth="1"/>
    <col min="11533" max="11533" width="28" style="4" customWidth="1"/>
    <col min="11534" max="11534" width="0" style="4" hidden="1" customWidth="1"/>
    <col min="11535" max="11535" width="23.21875" style="4" customWidth="1"/>
    <col min="11536" max="11536" width="16.21875" style="4" customWidth="1"/>
    <col min="11537" max="11537" width="14.77734375" style="4" customWidth="1"/>
    <col min="11538" max="11538" width="11.33203125" style="4" customWidth="1"/>
    <col min="11539" max="11539" width="13" style="4" customWidth="1"/>
    <col min="11540" max="11775" width="8.88671875" style="4"/>
    <col min="11776" max="11776" width="6.33203125" style="4" customWidth="1"/>
    <col min="11777" max="11777" width="8.21875" style="4" customWidth="1"/>
    <col min="11778" max="11778" width="10.44140625" style="4" customWidth="1"/>
    <col min="11779" max="11779" width="11.21875" style="4" customWidth="1"/>
    <col min="11780" max="11781" width="16.44140625" style="4" customWidth="1"/>
    <col min="11782" max="11782" width="11.33203125" style="4" customWidth="1"/>
    <col min="11783" max="11783" width="6.6640625" style="4" bestFit="1" customWidth="1"/>
    <col min="11784" max="11784" width="5.77734375" style="4" customWidth="1"/>
    <col min="11785" max="11785" width="10.44140625" style="4" customWidth="1"/>
    <col min="11786" max="11786" width="13.6640625" style="4" customWidth="1"/>
    <col min="11787" max="11787" width="12.44140625" style="4" customWidth="1"/>
    <col min="11788" max="11788" width="15.88671875" style="4" customWidth="1"/>
    <col min="11789" max="11789" width="28" style="4" customWidth="1"/>
    <col min="11790" max="11790" width="0" style="4" hidden="1" customWidth="1"/>
    <col min="11791" max="11791" width="23.21875" style="4" customWidth="1"/>
    <col min="11792" max="11792" width="16.21875" style="4" customWidth="1"/>
    <col min="11793" max="11793" width="14.77734375" style="4" customWidth="1"/>
    <col min="11794" max="11794" width="11.33203125" style="4" customWidth="1"/>
    <col min="11795" max="11795" width="13" style="4" customWidth="1"/>
    <col min="11796" max="12031" width="8.88671875" style="4"/>
    <col min="12032" max="12032" width="6.33203125" style="4" customWidth="1"/>
    <col min="12033" max="12033" width="8.21875" style="4" customWidth="1"/>
    <col min="12034" max="12034" width="10.44140625" style="4" customWidth="1"/>
    <col min="12035" max="12035" width="11.21875" style="4" customWidth="1"/>
    <col min="12036" max="12037" width="16.44140625" style="4" customWidth="1"/>
    <col min="12038" max="12038" width="11.33203125" style="4" customWidth="1"/>
    <col min="12039" max="12039" width="6.6640625" style="4" bestFit="1" customWidth="1"/>
    <col min="12040" max="12040" width="5.77734375" style="4" customWidth="1"/>
    <col min="12041" max="12041" width="10.44140625" style="4" customWidth="1"/>
    <col min="12042" max="12042" width="13.6640625" style="4" customWidth="1"/>
    <col min="12043" max="12043" width="12.44140625" style="4" customWidth="1"/>
    <col min="12044" max="12044" width="15.88671875" style="4" customWidth="1"/>
    <col min="12045" max="12045" width="28" style="4" customWidth="1"/>
    <col min="12046" max="12046" width="0" style="4" hidden="1" customWidth="1"/>
    <col min="12047" max="12047" width="23.21875" style="4" customWidth="1"/>
    <col min="12048" max="12048" width="16.21875" style="4" customWidth="1"/>
    <col min="12049" max="12049" width="14.77734375" style="4" customWidth="1"/>
    <col min="12050" max="12050" width="11.33203125" style="4" customWidth="1"/>
    <col min="12051" max="12051" width="13" style="4" customWidth="1"/>
    <col min="12052" max="12287" width="8.88671875" style="4"/>
    <col min="12288" max="12288" width="6.33203125" style="4" customWidth="1"/>
    <col min="12289" max="12289" width="8.21875" style="4" customWidth="1"/>
    <col min="12290" max="12290" width="10.44140625" style="4" customWidth="1"/>
    <col min="12291" max="12291" width="11.21875" style="4" customWidth="1"/>
    <col min="12292" max="12293" width="16.44140625" style="4" customWidth="1"/>
    <col min="12294" max="12294" width="11.33203125" style="4" customWidth="1"/>
    <col min="12295" max="12295" width="6.6640625" style="4" bestFit="1" customWidth="1"/>
    <col min="12296" max="12296" width="5.77734375" style="4" customWidth="1"/>
    <col min="12297" max="12297" width="10.44140625" style="4" customWidth="1"/>
    <col min="12298" max="12298" width="13.6640625" style="4" customWidth="1"/>
    <col min="12299" max="12299" width="12.44140625" style="4" customWidth="1"/>
    <col min="12300" max="12300" width="15.88671875" style="4" customWidth="1"/>
    <col min="12301" max="12301" width="28" style="4" customWidth="1"/>
    <col min="12302" max="12302" width="0" style="4" hidden="1" customWidth="1"/>
    <col min="12303" max="12303" width="23.21875" style="4" customWidth="1"/>
    <col min="12304" max="12304" width="16.21875" style="4" customWidth="1"/>
    <col min="12305" max="12305" width="14.77734375" style="4" customWidth="1"/>
    <col min="12306" max="12306" width="11.33203125" style="4" customWidth="1"/>
    <col min="12307" max="12307" width="13" style="4" customWidth="1"/>
    <col min="12308" max="12543" width="8.88671875" style="4"/>
    <col min="12544" max="12544" width="6.33203125" style="4" customWidth="1"/>
    <col min="12545" max="12545" width="8.21875" style="4" customWidth="1"/>
    <col min="12546" max="12546" width="10.44140625" style="4" customWidth="1"/>
    <col min="12547" max="12547" width="11.21875" style="4" customWidth="1"/>
    <col min="12548" max="12549" width="16.44140625" style="4" customWidth="1"/>
    <col min="12550" max="12550" width="11.33203125" style="4" customWidth="1"/>
    <col min="12551" max="12551" width="6.6640625" style="4" bestFit="1" customWidth="1"/>
    <col min="12552" max="12552" width="5.77734375" style="4" customWidth="1"/>
    <col min="12553" max="12553" width="10.44140625" style="4" customWidth="1"/>
    <col min="12554" max="12554" width="13.6640625" style="4" customWidth="1"/>
    <col min="12555" max="12555" width="12.44140625" style="4" customWidth="1"/>
    <col min="12556" max="12556" width="15.88671875" style="4" customWidth="1"/>
    <col min="12557" max="12557" width="28" style="4" customWidth="1"/>
    <col min="12558" max="12558" width="0" style="4" hidden="1" customWidth="1"/>
    <col min="12559" max="12559" width="23.21875" style="4" customWidth="1"/>
    <col min="12560" max="12560" width="16.21875" style="4" customWidth="1"/>
    <col min="12561" max="12561" width="14.77734375" style="4" customWidth="1"/>
    <col min="12562" max="12562" width="11.33203125" style="4" customWidth="1"/>
    <col min="12563" max="12563" width="13" style="4" customWidth="1"/>
    <col min="12564" max="12799" width="8.88671875" style="4"/>
    <col min="12800" max="12800" width="6.33203125" style="4" customWidth="1"/>
    <col min="12801" max="12801" width="8.21875" style="4" customWidth="1"/>
    <col min="12802" max="12802" width="10.44140625" style="4" customWidth="1"/>
    <col min="12803" max="12803" width="11.21875" style="4" customWidth="1"/>
    <col min="12804" max="12805" width="16.44140625" style="4" customWidth="1"/>
    <col min="12806" max="12806" width="11.33203125" style="4" customWidth="1"/>
    <col min="12807" max="12807" width="6.6640625" style="4" bestFit="1" customWidth="1"/>
    <col min="12808" max="12808" width="5.77734375" style="4" customWidth="1"/>
    <col min="12809" max="12809" width="10.44140625" style="4" customWidth="1"/>
    <col min="12810" max="12810" width="13.6640625" style="4" customWidth="1"/>
    <col min="12811" max="12811" width="12.44140625" style="4" customWidth="1"/>
    <col min="12812" max="12812" width="15.88671875" style="4" customWidth="1"/>
    <col min="12813" max="12813" width="28" style="4" customWidth="1"/>
    <col min="12814" max="12814" width="0" style="4" hidden="1" customWidth="1"/>
    <col min="12815" max="12815" width="23.21875" style="4" customWidth="1"/>
    <col min="12816" max="12816" width="16.21875" style="4" customWidth="1"/>
    <col min="12817" max="12817" width="14.77734375" style="4" customWidth="1"/>
    <col min="12818" max="12818" width="11.33203125" style="4" customWidth="1"/>
    <col min="12819" max="12819" width="13" style="4" customWidth="1"/>
    <col min="12820" max="13055" width="8.88671875" style="4"/>
    <col min="13056" max="13056" width="6.33203125" style="4" customWidth="1"/>
    <col min="13057" max="13057" width="8.21875" style="4" customWidth="1"/>
    <col min="13058" max="13058" width="10.44140625" style="4" customWidth="1"/>
    <col min="13059" max="13059" width="11.21875" style="4" customWidth="1"/>
    <col min="13060" max="13061" width="16.44140625" style="4" customWidth="1"/>
    <col min="13062" max="13062" width="11.33203125" style="4" customWidth="1"/>
    <col min="13063" max="13063" width="6.6640625" style="4" bestFit="1" customWidth="1"/>
    <col min="13064" max="13064" width="5.77734375" style="4" customWidth="1"/>
    <col min="13065" max="13065" width="10.44140625" style="4" customWidth="1"/>
    <col min="13066" max="13066" width="13.6640625" style="4" customWidth="1"/>
    <col min="13067" max="13067" width="12.44140625" style="4" customWidth="1"/>
    <col min="13068" max="13068" width="15.88671875" style="4" customWidth="1"/>
    <col min="13069" max="13069" width="28" style="4" customWidth="1"/>
    <col min="13070" max="13070" width="0" style="4" hidden="1" customWidth="1"/>
    <col min="13071" max="13071" width="23.21875" style="4" customWidth="1"/>
    <col min="13072" max="13072" width="16.21875" style="4" customWidth="1"/>
    <col min="13073" max="13073" width="14.77734375" style="4" customWidth="1"/>
    <col min="13074" max="13074" width="11.33203125" style="4" customWidth="1"/>
    <col min="13075" max="13075" width="13" style="4" customWidth="1"/>
    <col min="13076" max="13311" width="8.88671875" style="4"/>
    <col min="13312" max="13312" width="6.33203125" style="4" customWidth="1"/>
    <col min="13313" max="13313" width="8.21875" style="4" customWidth="1"/>
    <col min="13314" max="13314" width="10.44140625" style="4" customWidth="1"/>
    <col min="13315" max="13315" width="11.21875" style="4" customWidth="1"/>
    <col min="13316" max="13317" width="16.44140625" style="4" customWidth="1"/>
    <col min="13318" max="13318" width="11.33203125" style="4" customWidth="1"/>
    <col min="13319" max="13319" width="6.6640625" style="4" bestFit="1" customWidth="1"/>
    <col min="13320" max="13320" width="5.77734375" style="4" customWidth="1"/>
    <col min="13321" max="13321" width="10.44140625" style="4" customWidth="1"/>
    <col min="13322" max="13322" width="13.6640625" style="4" customWidth="1"/>
    <col min="13323" max="13323" width="12.44140625" style="4" customWidth="1"/>
    <col min="13324" max="13324" width="15.88671875" style="4" customWidth="1"/>
    <col min="13325" max="13325" width="28" style="4" customWidth="1"/>
    <col min="13326" max="13326" width="0" style="4" hidden="1" customWidth="1"/>
    <col min="13327" max="13327" width="23.21875" style="4" customWidth="1"/>
    <col min="13328" max="13328" width="16.21875" style="4" customWidth="1"/>
    <col min="13329" max="13329" width="14.77734375" style="4" customWidth="1"/>
    <col min="13330" max="13330" width="11.33203125" style="4" customWidth="1"/>
    <col min="13331" max="13331" width="13" style="4" customWidth="1"/>
    <col min="13332" max="13567" width="8.88671875" style="4"/>
    <col min="13568" max="13568" width="6.33203125" style="4" customWidth="1"/>
    <col min="13569" max="13569" width="8.21875" style="4" customWidth="1"/>
    <col min="13570" max="13570" width="10.44140625" style="4" customWidth="1"/>
    <col min="13571" max="13571" width="11.21875" style="4" customWidth="1"/>
    <col min="13572" max="13573" width="16.44140625" style="4" customWidth="1"/>
    <col min="13574" max="13574" width="11.33203125" style="4" customWidth="1"/>
    <col min="13575" max="13575" width="6.6640625" style="4" bestFit="1" customWidth="1"/>
    <col min="13576" max="13576" width="5.77734375" style="4" customWidth="1"/>
    <col min="13577" max="13577" width="10.44140625" style="4" customWidth="1"/>
    <col min="13578" max="13578" width="13.6640625" style="4" customWidth="1"/>
    <col min="13579" max="13579" width="12.44140625" style="4" customWidth="1"/>
    <col min="13580" max="13580" width="15.88671875" style="4" customWidth="1"/>
    <col min="13581" max="13581" width="28" style="4" customWidth="1"/>
    <col min="13582" max="13582" width="0" style="4" hidden="1" customWidth="1"/>
    <col min="13583" max="13583" width="23.21875" style="4" customWidth="1"/>
    <col min="13584" max="13584" width="16.21875" style="4" customWidth="1"/>
    <col min="13585" max="13585" width="14.77734375" style="4" customWidth="1"/>
    <col min="13586" max="13586" width="11.33203125" style="4" customWidth="1"/>
    <col min="13587" max="13587" width="13" style="4" customWidth="1"/>
    <col min="13588" max="13823" width="8.88671875" style="4"/>
    <col min="13824" max="13824" width="6.33203125" style="4" customWidth="1"/>
    <col min="13825" max="13825" width="8.21875" style="4" customWidth="1"/>
    <col min="13826" max="13826" width="10.44140625" style="4" customWidth="1"/>
    <col min="13827" max="13827" width="11.21875" style="4" customWidth="1"/>
    <col min="13828" max="13829" width="16.44140625" style="4" customWidth="1"/>
    <col min="13830" max="13830" width="11.33203125" style="4" customWidth="1"/>
    <col min="13831" max="13831" width="6.6640625" style="4" bestFit="1" customWidth="1"/>
    <col min="13832" max="13832" width="5.77734375" style="4" customWidth="1"/>
    <col min="13833" max="13833" width="10.44140625" style="4" customWidth="1"/>
    <col min="13834" max="13834" width="13.6640625" style="4" customWidth="1"/>
    <col min="13835" max="13835" width="12.44140625" style="4" customWidth="1"/>
    <col min="13836" max="13836" width="15.88671875" style="4" customWidth="1"/>
    <col min="13837" max="13837" width="28" style="4" customWidth="1"/>
    <col min="13838" max="13838" width="0" style="4" hidden="1" customWidth="1"/>
    <col min="13839" max="13839" width="23.21875" style="4" customWidth="1"/>
    <col min="13840" max="13840" width="16.21875" style="4" customWidth="1"/>
    <col min="13841" max="13841" width="14.77734375" style="4" customWidth="1"/>
    <col min="13842" max="13842" width="11.33203125" style="4" customWidth="1"/>
    <col min="13843" max="13843" width="13" style="4" customWidth="1"/>
    <col min="13844" max="14079" width="8.88671875" style="4"/>
    <col min="14080" max="14080" width="6.33203125" style="4" customWidth="1"/>
    <col min="14081" max="14081" width="8.21875" style="4" customWidth="1"/>
    <col min="14082" max="14082" width="10.44140625" style="4" customWidth="1"/>
    <col min="14083" max="14083" width="11.21875" style="4" customWidth="1"/>
    <col min="14084" max="14085" width="16.44140625" style="4" customWidth="1"/>
    <col min="14086" max="14086" width="11.33203125" style="4" customWidth="1"/>
    <col min="14087" max="14087" width="6.6640625" style="4" bestFit="1" customWidth="1"/>
    <col min="14088" max="14088" width="5.77734375" style="4" customWidth="1"/>
    <col min="14089" max="14089" width="10.44140625" style="4" customWidth="1"/>
    <col min="14090" max="14090" width="13.6640625" style="4" customWidth="1"/>
    <col min="14091" max="14091" width="12.44140625" style="4" customWidth="1"/>
    <col min="14092" max="14092" width="15.88671875" style="4" customWidth="1"/>
    <col min="14093" max="14093" width="28" style="4" customWidth="1"/>
    <col min="14094" max="14094" width="0" style="4" hidden="1" customWidth="1"/>
    <col min="14095" max="14095" width="23.21875" style="4" customWidth="1"/>
    <col min="14096" max="14096" width="16.21875" style="4" customWidth="1"/>
    <col min="14097" max="14097" width="14.77734375" style="4" customWidth="1"/>
    <col min="14098" max="14098" width="11.33203125" style="4" customWidth="1"/>
    <col min="14099" max="14099" width="13" style="4" customWidth="1"/>
    <col min="14100" max="14335" width="8.88671875" style="4"/>
    <col min="14336" max="14336" width="6.33203125" style="4" customWidth="1"/>
    <col min="14337" max="14337" width="8.21875" style="4" customWidth="1"/>
    <col min="14338" max="14338" width="10.44140625" style="4" customWidth="1"/>
    <col min="14339" max="14339" width="11.21875" style="4" customWidth="1"/>
    <col min="14340" max="14341" width="16.44140625" style="4" customWidth="1"/>
    <col min="14342" max="14342" width="11.33203125" style="4" customWidth="1"/>
    <col min="14343" max="14343" width="6.6640625" style="4" bestFit="1" customWidth="1"/>
    <col min="14344" max="14344" width="5.77734375" style="4" customWidth="1"/>
    <col min="14345" max="14345" width="10.44140625" style="4" customWidth="1"/>
    <col min="14346" max="14346" width="13.6640625" style="4" customWidth="1"/>
    <col min="14347" max="14347" width="12.44140625" style="4" customWidth="1"/>
    <col min="14348" max="14348" width="15.88671875" style="4" customWidth="1"/>
    <col min="14349" max="14349" width="28" style="4" customWidth="1"/>
    <col min="14350" max="14350" width="0" style="4" hidden="1" customWidth="1"/>
    <col min="14351" max="14351" width="23.21875" style="4" customWidth="1"/>
    <col min="14352" max="14352" width="16.21875" style="4" customWidth="1"/>
    <col min="14353" max="14353" width="14.77734375" style="4" customWidth="1"/>
    <col min="14354" max="14354" width="11.33203125" style="4" customWidth="1"/>
    <col min="14355" max="14355" width="13" style="4" customWidth="1"/>
    <col min="14356" max="14591" width="8.88671875" style="4"/>
    <col min="14592" max="14592" width="6.33203125" style="4" customWidth="1"/>
    <col min="14593" max="14593" width="8.21875" style="4" customWidth="1"/>
    <col min="14594" max="14594" width="10.44140625" style="4" customWidth="1"/>
    <col min="14595" max="14595" width="11.21875" style="4" customWidth="1"/>
    <col min="14596" max="14597" width="16.44140625" style="4" customWidth="1"/>
    <col min="14598" max="14598" width="11.33203125" style="4" customWidth="1"/>
    <col min="14599" max="14599" width="6.6640625" style="4" bestFit="1" customWidth="1"/>
    <col min="14600" max="14600" width="5.77734375" style="4" customWidth="1"/>
    <col min="14601" max="14601" width="10.44140625" style="4" customWidth="1"/>
    <col min="14602" max="14602" width="13.6640625" style="4" customWidth="1"/>
    <col min="14603" max="14603" width="12.44140625" style="4" customWidth="1"/>
    <col min="14604" max="14604" width="15.88671875" style="4" customWidth="1"/>
    <col min="14605" max="14605" width="28" style="4" customWidth="1"/>
    <col min="14606" max="14606" width="0" style="4" hidden="1" customWidth="1"/>
    <col min="14607" max="14607" width="23.21875" style="4" customWidth="1"/>
    <col min="14608" max="14608" width="16.21875" style="4" customWidth="1"/>
    <col min="14609" max="14609" width="14.77734375" style="4" customWidth="1"/>
    <col min="14610" max="14610" width="11.33203125" style="4" customWidth="1"/>
    <col min="14611" max="14611" width="13" style="4" customWidth="1"/>
    <col min="14612" max="14847" width="8.88671875" style="4"/>
    <col min="14848" max="14848" width="6.33203125" style="4" customWidth="1"/>
    <col min="14849" max="14849" width="8.21875" style="4" customWidth="1"/>
    <col min="14850" max="14850" width="10.44140625" style="4" customWidth="1"/>
    <col min="14851" max="14851" width="11.21875" style="4" customWidth="1"/>
    <col min="14852" max="14853" width="16.44140625" style="4" customWidth="1"/>
    <col min="14854" max="14854" width="11.33203125" style="4" customWidth="1"/>
    <col min="14855" max="14855" width="6.6640625" style="4" bestFit="1" customWidth="1"/>
    <col min="14856" max="14856" width="5.77734375" style="4" customWidth="1"/>
    <col min="14857" max="14857" width="10.44140625" style="4" customWidth="1"/>
    <col min="14858" max="14858" width="13.6640625" style="4" customWidth="1"/>
    <col min="14859" max="14859" width="12.44140625" style="4" customWidth="1"/>
    <col min="14860" max="14860" width="15.88671875" style="4" customWidth="1"/>
    <col min="14861" max="14861" width="28" style="4" customWidth="1"/>
    <col min="14862" max="14862" width="0" style="4" hidden="1" customWidth="1"/>
    <col min="14863" max="14863" width="23.21875" style="4" customWidth="1"/>
    <col min="14864" max="14864" width="16.21875" style="4" customWidth="1"/>
    <col min="14865" max="14865" width="14.77734375" style="4" customWidth="1"/>
    <col min="14866" max="14866" width="11.33203125" style="4" customWidth="1"/>
    <col min="14867" max="14867" width="13" style="4" customWidth="1"/>
    <col min="14868" max="15103" width="8.88671875" style="4"/>
    <col min="15104" max="15104" width="6.33203125" style="4" customWidth="1"/>
    <col min="15105" max="15105" width="8.21875" style="4" customWidth="1"/>
    <col min="15106" max="15106" width="10.44140625" style="4" customWidth="1"/>
    <col min="15107" max="15107" width="11.21875" style="4" customWidth="1"/>
    <col min="15108" max="15109" width="16.44140625" style="4" customWidth="1"/>
    <col min="15110" max="15110" width="11.33203125" style="4" customWidth="1"/>
    <col min="15111" max="15111" width="6.6640625" style="4" bestFit="1" customWidth="1"/>
    <col min="15112" max="15112" width="5.77734375" style="4" customWidth="1"/>
    <col min="15113" max="15113" width="10.44140625" style="4" customWidth="1"/>
    <col min="15114" max="15114" width="13.6640625" style="4" customWidth="1"/>
    <col min="15115" max="15115" width="12.44140625" style="4" customWidth="1"/>
    <col min="15116" max="15116" width="15.88671875" style="4" customWidth="1"/>
    <col min="15117" max="15117" width="28" style="4" customWidth="1"/>
    <col min="15118" max="15118" width="0" style="4" hidden="1" customWidth="1"/>
    <col min="15119" max="15119" width="23.21875" style="4" customWidth="1"/>
    <col min="15120" max="15120" width="16.21875" style="4" customWidth="1"/>
    <col min="15121" max="15121" width="14.77734375" style="4" customWidth="1"/>
    <col min="15122" max="15122" width="11.33203125" style="4" customWidth="1"/>
    <col min="15123" max="15123" width="13" style="4" customWidth="1"/>
    <col min="15124" max="15359" width="8.88671875" style="4"/>
    <col min="15360" max="15360" width="6.33203125" style="4" customWidth="1"/>
    <col min="15361" max="15361" width="8.21875" style="4" customWidth="1"/>
    <col min="15362" max="15362" width="10.44140625" style="4" customWidth="1"/>
    <col min="15363" max="15363" width="11.21875" style="4" customWidth="1"/>
    <col min="15364" max="15365" width="16.44140625" style="4" customWidth="1"/>
    <col min="15366" max="15366" width="11.33203125" style="4" customWidth="1"/>
    <col min="15367" max="15367" width="6.6640625" style="4" bestFit="1" customWidth="1"/>
    <col min="15368" max="15368" width="5.77734375" style="4" customWidth="1"/>
    <col min="15369" max="15369" width="10.44140625" style="4" customWidth="1"/>
    <col min="15370" max="15370" width="13.6640625" style="4" customWidth="1"/>
    <col min="15371" max="15371" width="12.44140625" style="4" customWidth="1"/>
    <col min="15372" max="15372" width="15.88671875" style="4" customWidth="1"/>
    <col min="15373" max="15373" width="28" style="4" customWidth="1"/>
    <col min="15374" max="15374" width="0" style="4" hidden="1" customWidth="1"/>
    <col min="15375" max="15375" width="23.21875" style="4" customWidth="1"/>
    <col min="15376" max="15376" width="16.21875" style="4" customWidth="1"/>
    <col min="15377" max="15377" width="14.77734375" style="4" customWidth="1"/>
    <col min="15378" max="15378" width="11.33203125" style="4" customWidth="1"/>
    <col min="15379" max="15379" width="13" style="4" customWidth="1"/>
    <col min="15380" max="15615" width="8.88671875" style="4"/>
    <col min="15616" max="15616" width="6.33203125" style="4" customWidth="1"/>
    <col min="15617" max="15617" width="8.21875" style="4" customWidth="1"/>
    <col min="15618" max="15618" width="10.44140625" style="4" customWidth="1"/>
    <col min="15619" max="15619" width="11.21875" style="4" customWidth="1"/>
    <col min="15620" max="15621" width="16.44140625" style="4" customWidth="1"/>
    <col min="15622" max="15622" width="11.33203125" style="4" customWidth="1"/>
    <col min="15623" max="15623" width="6.6640625" style="4" bestFit="1" customWidth="1"/>
    <col min="15624" max="15624" width="5.77734375" style="4" customWidth="1"/>
    <col min="15625" max="15625" width="10.44140625" style="4" customWidth="1"/>
    <col min="15626" max="15626" width="13.6640625" style="4" customWidth="1"/>
    <col min="15627" max="15627" width="12.44140625" style="4" customWidth="1"/>
    <col min="15628" max="15628" width="15.88671875" style="4" customWidth="1"/>
    <col min="15629" max="15629" width="28" style="4" customWidth="1"/>
    <col min="15630" max="15630" width="0" style="4" hidden="1" customWidth="1"/>
    <col min="15631" max="15631" width="23.21875" style="4" customWidth="1"/>
    <col min="15632" max="15632" width="16.21875" style="4" customWidth="1"/>
    <col min="15633" max="15633" width="14.77734375" style="4" customWidth="1"/>
    <col min="15634" max="15634" width="11.33203125" style="4" customWidth="1"/>
    <col min="15635" max="15635" width="13" style="4" customWidth="1"/>
    <col min="15636" max="15871" width="8.88671875" style="4"/>
    <col min="15872" max="15872" width="6.33203125" style="4" customWidth="1"/>
    <col min="15873" max="15873" width="8.21875" style="4" customWidth="1"/>
    <col min="15874" max="15874" width="10.44140625" style="4" customWidth="1"/>
    <col min="15875" max="15875" width="11.21875" style="4" customWidth="1"/>
    <col min="15876" max="15877" width="16.44140625" style="4" customWidth="1"/>
    <col min="15878" max="15878" width="11.33203125" style="4" customWidth="1"/>
    <col min="15879" max="15879" width="6.6640625" style="4" bestFit="1" customWidth="1"/>
    <col min="15880" max="15880" width="5.77734375" style="4" customWidth="1"/>
    <col min="15881" max="15881" width="10.44140625" style="4" customWidth="1"/>
    <col min="15882" max="15882" width="13.6640625" style="4" customWidth="1"/>
    <col min="15883" max="15883" width="12.44140625" style="4" customWidth="1"/>
    <col min="15884" max="15884" width="15.88671875" style="4" customWidth="1"/>
    <col min="15885" max="15885" width="28" style="4" customWidth="1"/>
    <col min="15886" max="15886" width="0" style="4" hidden="1" customWidth="1"/>
    <col min="15887" max="15887" width="23.21875" style="4" customWidth="1"/>
    <col min="15888" max="15888" width="16.21875" style="4" customWidth="1"/>
    <col min="15889" max="15889" width="14.77734375" style="4" customWidth="1"/>
    <col min="15890" max="15890" width="11.33203125" style="4" customWidth="1"/>
    <col min="15891" max="15891" width="13" style="4" customWidth="1"/>
    <col min="15892" max="16127" width="8.88671875" style="4"/>
    <col min="16128" max="16128" width="6.33203125" style="4" customWidth="1"/>
    <col min="16129" max="16129" width="8.21875" style="4" customWidth="1"/>
    <col min="16130" max="16130" width="10.44140625" style="4" customWidth="1"/>
    <col min="16131" max="16131" width="11.21875" style="4" customWidth="1"/>
    <col min="16132" max="16133" width="16.44140625" style="4" customWidth="1"/>
    <col min="16134" max="16134" width="11.33203125" style="4" customWidth="1"/>
    <col min="16135" max="16135" width="6.6640625" style="4" bestFit="1" customWidth="1"/>
    <col min="16136" max="16136" width="5.77734375" style="4" customWidth="1"/>
    <col min="16137" max="16137" width="10.44140625" style="4" customWidth="1"/>
    <col min="16138" max="16138" width="13.6640625" style="4" customWidth="1"/>
    <col min="16139" max="16139" width="12.44140625" style="4" customWidth="1"/>
    <col min="16140" max="16140" width="15.88671875" style="4" customWidth="1"/>
    <col min="16141" max="16141" width="28" style="4" customWidth="1"/>
    <col min="16142" max="16142" width="0" style="4" hidden="1" customWidth="1"/>
    <col min="16143" max="16143" width="23.21875" style="4" customWidth="1"/>
    <col min="16144" max="16144" width="16.21875" style="4" customWidth="1"/>
    <col min="16145" max="16145" width="14.77734375" style="4" customWidth="1"/>
    <col min="16146" max="16146" width="11.33203125" style="4" customWidth="1"/>
    <col min="16147" max="16147" width="13" style="4" customWidth="1"/>
    <col min="16148" max="16384" width="8.88671875" style="4"/>
  </cols>
  <sheetData>
    <row r="1" spans="1:19" s="5" customFormat="1" ht="20.399999999999999" thickBot="1" x14ac:dyDescent="0.35">
      <c r="A1" s="83" t="s">
        <v>775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</row>
    <row r="2" spans="1:19" ht="75" customHeight="1" x14ac:dyDescent="0.3">
      <c r="A2" s="32" t="s">
        <v>0</v>
      </c>
      <c r="B2" s="33" t="s">
        <v>1</v>
      </c>
      <c r="C2" s="33" t="s">
        <v>2</v>
      </c>
      <c r="D2" s="33" t="s">
        <v>3</v>
      </c>
      <c r="E2" s="33" t="s">
        <v>4</v>
      </c>
      <c r="F2" s="33" t="s">
        <v>5</v>
      </c>
      <c r="G2" s="33" t="s">
        <v>6</v>
      </c>
      <c r="H2" s="33" t="s">
        <v>7</v>
      </c>
      <c r="I2" s="33" t="s">
        <v>8</v>
      </c>
      <c r="J2" s="33" t="s">
        <v>9</v>
      </c>
      <c r="K2" s="34" t="s">
        <v>10</v>
      </c>
      <c r="L2" s="34" t="s">
        <v>11</v>
      </c>
      <c r="M2" s="33" t="s">
        <v>12</v>
      </c>
      <c r="N2" s="33" t="s">
        <v>13</v>
      </c>
      <c r="O2" s="33" t="s">
        <v>14</v>
      </c>
      <c r="P2" s="35" t="s">
        <v>634</v>
      </c>
      <c r="Q2" s="33" t="s">
        <v>15</v>
      </c>
      <c r="R2" s="36" t="s">
        <v>635</v>
      </c>
      <c r="S2" s="37" t="s">
        <v>636</v>
      </c>
    </row>
    <row r="3" spans="1:19" ht="66" customHeight="1" x14ac:dyDescent="0.3">
      <c r="A3" s="43">
        <v>1</v>
      </c>
      <c r="B3" s="6" t="s">
        <v>16</v>
      </c>
      <c r="C3" s="39">
        <v>990125</v>
      </c>
      <c r="D3" s="39">
        <v>990125</v>
      </c>
      <c r="E3" s="6" t="s">
        <v>17</v>
      </c>
      <c r="F3" s="6" t="s">
        <v>18</v>
      </c>
      <c r="G3" s="6" t="s">
        <v>19</v>
      </c>
      <c r="H3" s="6" t="s">
        <v>20</v>
      </c>
      <c r="I3" s="6" t="s">
        <v>21</v>
      </c>
      <c r="J3" s="39" t="s">
        <v>22</v>
      </c>
      <c r="K3" s="73">
        <v>17325</v>
      </c>
      <c r="L3" s="73">
        <v>831557</v>
      </c>
      <c r="M3" s="74" t="s">
        <v>23</v>
      </c>
      <c r="N3" s="75" t="s">
        <v>638</v>
      </c>
      <c r="O3" s="40" t="s">
        <v>861</v>
      </c>
      <c r="P3" s="42">
        <v>1759393</v>
      </c>
      <c r="Q3" s="39" t="s">
        <v>24</v>
      </c>
      <c r="R3" s="7">
        <v>6327</v>
      </c>
      <c r="S3" s="8">
        <f>SUM(R3*200)</f>
        <v>1265400</v>
      </c>
    </row>
    <row r="4" spans="1:19" ht="69" customHeight="1" x14ac:dyDescent="0.3">
      <c r="A4" s="43">
        <v>2</v>
      </c>
      <c r="B4" s="6" t="s">
        <v>25</v>
      </c>
      <c r="C4" s="39">
        <v>990125</v>
      </c>
      <c r="D4" s="39">
        <v>990125</v>
      </c>
      <c r="E4" s="6" t="s">
        <v>26</v>
      </c>
      <c r="F4" s="6" t="s">
        <v>27</v>
      </c>
      <c r="G4" s="6" t="s">
        <v>19</v>
      </c>
      <c r="H4" s="6" t="s">
        <v>20</v>
      </c>
      <c r="I4" s="6" t="s">
        <v>21</v>
      </c>
      <c r="J4" s="39" t="s">
        <v>22</v>
      </c>
      <c r="K4" s="73"/>
      <c r="L4" s="73"/>
      <c r="M4" s="74"/>
      <c r="N4" s="75"/>
      <c r="O4" s="40" t="s">
        <v>646</v>
      </c>
      <c r="P4" s="42">
        <v>1755856</v>
      </c>
      <c r="Q4" s="39" t="s">
        <v>24</v>
      </c>
      <c r="R4" s="9">
        <v>6285</v>
      </c>
      <c r="S4" s="8">
        <f>SUM(R4*200)</f>
        <v>1257000</v>
      </c>
    </row>
    <row r="5" spans="1:19" ht="78" customHeight="1" x14ac:dyDescent="0.3">
      <c r="A5" s="43">
        <v>3</v>
      </c>
      <c r="B5" s="6" t="s">
        <v>25</v>
      </c>
      <c r="C5" s="39">
        <v>990125</v>
      </c>
      <c r="D5" s="39">
        <v>990125</v>
      </c>
      <c r="E5" s="6" t="s">
        <v>26</v>
      </c>
      <c r="F5" s="6" t="s">
        <v>28</v>
      </c>
      <c r="G5" s="6" t="s">
        <v>19</v>
      </c>
      <c r="H5" s="6" t="s">
        <v>20</v>
      </c>
      <c r="I5" s="6" t="s">
        <v>21</v>
      </c>
      <c r="J5" s="39" t="s">
        <v>22</v>
      </c>
      <c r="K5" s="73"/>
      <c r="L5" s="73"/>
      <c r="M5" s="74"/>
      <c r="N5" s="75"/>
      <c r="O5" s="40" t="s">
        <v>646</v>
      </c>
      <c r="P5" s="42">
        <v>1753106</v>
      </c>
      <c r="Q5" s="39" t="s">
        <v>24</v>
      </c>
      <c r="R5" s="9">
        <v>6270</v>
      </c>
      <c r="S5" s="8">
        <f>SUM(R5*200)</f>
        <v>1254000</v>
      </c>
    </row>
    <row r="6" spans="1:19" ht="48.6" x14ac:dyDescent="0.3">
      <c r="A6" s="43">
        <v>4</v>
      </c>
      <c r="B6" s="6" t="s">
        <v>25</v>
      </c>
      <c r="C6" s="39">
        <v>990204</v>
      </c>
      <c r="D6" s="39">
        <v>990204</v>
      </c>
      <c r="E6" s="6" t="s">
        <v>29</v>
      </c>
      <c r="F6" s="6" t="s">
        <v>30</v>
      </c>
      <c r="G6" s="6" t="s">
        <v>31</v>
      </c>
      <c r="H6" s="6" t="s">
        <v>20</v>
      </c>
      <c r="I6" s="6" t="s">
        <v>21</v>
      </c>
      <c r="J6" s="39" t="s">
        <v>22</v>
      </c>
      <c r="K6" s="38">
        <v>9240</v>
      </c>
      <c r="L6" s="38">
        <v>356580</v>
      </c>
      <c r="M6" s="74" t="s">
        <v>32</v>
      </c>
      <c r="N6" s="75" t="s">
        <v>33</v>
      </c>
      <c r="O6" s="40" t="s">
        <v>647</v>
      </c>
      <c r="P6" s="42">
        <v>350000</v>
      </c>
      <c r="Q6" s="39"/>
      <c r="R6" s="9"/>
      <c r="S6" s="10"/>
    </row>
    <row r="7" spans="1:19" ht="48.6" x14ac:dyDescent="0.3">
      <c r="A7" s="43">
        <v>5</v>
      </c>
      <c r="B7" s="6" t="s">
        <v>25</v>
      </c>
      <c r="C7" s="39">
        <v>990204</v>
      </c>
      <c r="D7" s="39">
        <v>990204</v>
      </c>
      <c r="E7" s="6" t="s">
        <v>29</v>
      </c>
      <c r="F7" s="6" t="s">
        <v>34</v>
      </c>
      <c r="G7" s="6" t="s">
        <v>35</v>
      </c>
      <c r="H7" s="6" t="s">
        <v>20</v>
      </c>
      <c r="I7" s="6" t="s">
        <v>21</v>
      </c>
      <c r="J7" s="39" t="s">
        <v>22</v>
      </c>
      <c r="K7" s="38">
        <v>5925</v>
      </c>
      <c r="L7" s="38">
        <v>285814</v>
      </c>
      <c r="M7" s="74"/>
      <c r="N7" s="75"/>
      <c r="O7" s="40" t="s">
        <v>647</v>
      </c>
      <c r="P7" s="42">
        <v>370000</v>
      </c>
      <c r="Q7" s="39"/>
      <c r="R7" s="9"/>
      <c r="S7" s="10"/>
    </row>
    <row r="8" spans="1:19" ht="64.95" customHeight="1" x14ac:dyDescent="0.3">
      <c r="A8" s="43">
        <v>6</v>
      </c>
      <c r="B8" s="6" t="s">
        <v>36</v>
      </c>
      <c r="C8" s="39">
        <v>990205</v>
      </c>
      <c r="D8" s="39">
        <v>990206</v>
      </c>
      <c r="E8" s="6" t="s">
        <v>37</v>
      </c>
      <c r="F8" s="6" t="s">
        <v>38</v>
      </c>
      <c r="G8" s="6" t="s">
        <v>19</v>
      </c>
      <c r="H8" s="6" t="s">
        <v>39</v>
      </c>
      <c r="I8" s="6" t="s">
        <v>21</v>
      </c>
      <c r="J8" s="39" t="s">
        <v>22</v>
      </c>
      <c r="K8" s="38">
        <v>6000</v>
      </c>
      <c r="L8" s="38">
        <v>289432</v>
      </c>
      <c r="M8" s="39" t="s">
        <v>40</v>
      </c>
      <c r="N8" s="40" t="s">
        <v>41</v>
      </c>
      <c r="O8" s="40" t="s">
        <v>648</v>
      </c>
      <c r="P8" s="42">
        <v>1100000</v>
      </c>
      <c r="Q8" s="39" t="s">
        <v>24</v>
      </c>
      <c r="R8" s="9">
        <v>6000</v>
      </c>
      <c r="S8" s="8">
        <f>SUM(R8*200)</f>
        <v>1200000</v>
      </c>
    </row>
    <row r="9" spans="1:19" ht="64.95" customHeight="1" x14ac:dyDescent="0.3">
      <c r="A9" s="43">
        <v>7</v>
      </c>
      <c r="B9" s="6" t="s">
        <v>36</v>
      </c>
      <c r="C9" s="44">
        <v>990228</v>
      </c>
      <c r="D9" s="44">
        <v>990301</v>
      </c>
      <c r="E9" s="11" t="s">
        <v>42</v>
      </c>
      <c r="F9" s="11" t="s">
        <v>43</v>
      </c>
      <c r="G9" s="6" t="s">
        <v>19</v>
      </c>
      <c r="H9" s="11" t="s">
        <v>39</v>
      </c>
      <c r="I9" s="11" t="s">
        <v>21</v>
      </c>
      <c r="J9" s="44" t="s">
        <v>22</v>
      </c>
      <c r="K9" s="73" t="s">
        <v>44</v>
      </c>
      <c r="L9" s="73" t="s">
        <v>45</v>
      </c>
      <c r="M9" s="74" t="s">
        <v>46</v>
      </c>
      <c r="N9" s="75" t="s">
        <v>47</v>
      </c>
      <c r="O9" s="40" t="s">
        <v>649</v>
      </c>
      <c r="P9" s="42">
        <v>1100000</v>
      </c>
      <c r="Q9" s="39" t="s">
        <v>24</v>
      </c>
      <c r="R9" s="7">
        <v>6000</v>
      </c>
      <c r="S9" s="8">
        <f>SUM(R9*200)</f>
        <v>1200000</v>
      </c>
    </row>
    <row r="10" spans="1:19" ht="64.95" customHeight="1" x14ac:dyDescent="0.3">
      <c r="A10" s="43">
        <v>8</v>
      </c>
      <c r="B10" s="6" t="s">
        <v>36</v>
      </c>
      <c r="C10" s="44">
        <v>990228</v>
      </c>
      <c r="D10" s="44">
        <v>990301</v>
      </c>
      <c r="E10" s="11" t="s">
        <v>42</v>
      </c>
      <c r="F10" s="11" t="s">
        <v>48</v>
      </c>
      <c r="G10" s="6" t="s">
        <v>49</v>
      </c>
      <c r="H10" s="11" t="s">
        <v>39</v>
      </c>
      <c r="I10" s="11" t="s">
        <v>21</v>
      </c>
      <c r="J10" s="44" t="s">
        <v>22</v>
      </c>
      <c r="K10" s="73"/>
      <c r="L10" s="73"/>
      <c r="M10" s="74"/>
      <c r="N10" s="75"/>
      <c r="O10" s="40" t="s">
        <v>649</v>
      </c>
      <c r="P10" s="42">
        <v>1245900</v>
      </c>
      <c r="Q10" s="39" t="s">
        <v>24</v>
      </c>
      <c r="R10" s="7">
        <v>7020</v>
      </c>
      <c r="S10" s="8">
        <f>SUM(R10*200)</f>
        <v>1404000</v>
      </c>
    </row>
    <row r="11" spans="1:19" ht="64.95" customHeight="1" x14ac:dyDescent="0.3">
      <c r="A11" s="43">
        <v>9</v>
      </c>
      <c r="B11" s="6" t="s">
        <v>36</v>
      </c>
      <c r="C11" s="44">
        <v>990403</v>
      </c>
      <c r="D11" s="44">
        <v>990406</v>
      </c>
      <c r="E11" s="11" t="s">
        <v>50</v>
      </c>
      <c r="F11" s="11" t="s">
        <v>51</v>
      </c>
      <c r="G11" s="6" t="s">
        <v>19</v>
      </c>
      <c r="H11" s="11" t="s">
        <v>39</v>
      </c>
      <c r="I11" s="11" t="s">
        <v>21</v>
      </c>
      <c r="J11" s="44" t="s">
        <v>22</v>
      </c>
      <c r="K11" s="73" t="s">
        <v>44</v>
      </c>
      <c r="L11" s="73" t="s">
        <v>52</v>
      </c>
      <c r="M11" s="74" t="s">
        <v>53</v>
      </c>
      <c r="N11" s="75" t="s">
        <v>54</v>
      </c>
      <c r="O11" s="40" t="s">
        <v>650</v>
      </c>
      <c r="P11" s="42">
        <v>1100000</v>
      </c>
      <c r="Q11" s="39" t="s">
        <v>24</v>
      </c>
      <c r="R11" s="7">
        <v>6000</v>
      </c>
      <c r="S11" s="8">
        <f>SUM(R11*200)</f>
        <v>1200000</v>
      </c>
    </row>
    <row r="12" spans="1:19" ht="64.95" customHeight="1" x14ac:dyDescent="0.3">
      <c r="A12" s="43">
        <v>10</v>
      </c>
      <c r="B12" s="6" t="s">
        <v>36</v>
      </c>
      <c r="C12" s="44">
        <v>990403</v>
      </c>
      <c r="D12" s="44">
        <v>990406</v>
      </c>
      <c r="E12" s="11" t="s">
        <v>50</v>
      </c>
      <c r="F12" s="11" t="s">
        <v>55</v>
      </c>
      <c r="G12" s="6" t="s">
        <v>49</v>
      </c>
      <c r="H12" s="11" t="s">
        <v>39</v>
      </c>
      <c r="I12" s="11" t="s">
        <v>21</v>
      </c>
      <c r="J12" s="44" t="s">
        <v>22</v>
      </c>
      <c r="K12" s="73"/>
      <c r="L12" s="73"/>
      <c r="M12" s="74"/>
      <c r="N12" s="75"/>
      <c r="O12" s="40" t="s">
        <v>651</v>
      </c>
      <c r="P12" s="42">
        <v>1245000</v>
      </c>
      <c r="Q12" s="39"/>
      <c r="R12" s="7"/>
      <c r="S12" s="8"/>
    </row>
    <row r="13" spans="1:19" ht="100.95" customHeight="1" x14ac:dyDescent="0.3">
      <c r="A13" s="43">
        <v>11</v>
      </c>
      <c r="B13" s="6" t="s">
        <v>36</v>
      </c>
      <c r="C13" s="44">
        <v>990502</v>
      </c>
      <c r="D13" s="44">
        <v>990503</v>
      </c>
      <c r="E13" s="11" t="s">
        <v>56</v>
      </c>
      <c r="F13" s="11" t="s">
        <v>57</v>
      </c>
      <c r="G13" s="6" t="s">
        <v>19</v>
      </c>
      <c r="H13" s="11" t="s">
        <v>39</v>
      </c>
      <c r="I13" s="11" t="s">
        <v>21</v>
      </c>
      <c r="J13" s="44" t="s">
        <v>22</v>
      </c>
      <c r="K13" s="38">
        <v>5925</v>
      </c>
      <c r="L13" s="41">
        <v>280636</v>
      </c>
      <c r="M13" s="39" t="s">
        <v>58</v>
      </c>
      <c r="N13" s="40" t="s">
        <v>850</v>
      </c>
      <c r="O13" s="40" t="s">
        <v>652</v>
      </c>
      <c r="P13" s="42">
        <v>308000</v>
      </c>
      <c r="Q13" s="39" t="s">
        <v>24</v>
      </c>
      <c r="R13" s="7">
        <v>6000</v>
      </c>
      <c r="S13" s="8">
        <f>SUM(R13*200)</f>
        <v>1200000</v>
      </c>
    </row>
    <row r="14" spans="1:19" ht="81.599999999999994" customHeight="1" x14ac:dyDescent="0.3">
      <c r="A14" s="43">
        <v>12</v>
      </c>
      <c r="B14" s="6" t="s">
        <v>25</v>
      </c>
      <c r="C14" s="44">
        <v>990517</v>
      </c>
      <c r="D14" s="44">
        <v>990517</v>
      </c>
      <c r="E14" s="11" t="s">
        <v>59</v>
      </c>
      <c r="F14" s="11" t="s">
        <v>60</v>
      </c>
      <c r="G14" s="6" t="s">
        <v>19</v>
      </c>
      <c r="H14" s="11" t="s">
        <v>20</v>
      </c>
      <c r="I14" s="11" t="s">
        <v>21</v>
      </c>
      <c r="J14" s="44" t="s">
        <v>22</v>
      </c>
      <c r="K14" s="73">
        <v>11400</v>
      </c>
      <c r="L14" s="77">
        <v>542448</v>
      </c>
      <c r="M14" s="74" t="s">
        <v>61</v>
      </c>
      <c r="N14" s="75" t="s">
        <v>851</v>
      </c>
      <c r="O14" s="40" t="s">
        <v>653</v>
      </c>
      <c r="P14" s="42">
        <v>1080000</v>
      </c>
      <c r="Q14" s="39" t="s">
        <v>24</v>
      </c>
      <c r="R14" s="7">
        <v>6000</v>
      </c>
      <c r="S14" s="8">
        <f>SUM(R14*200)</f>
        <v>1200000</v>
      </c>
    </row>
    <row r="15" spans="1:19" ht="78.599999999999994" customHeight="1" x14ac:dyDescent="0.3">
      <c r="A15" s="43">
        <v>13</v>
      </c>
      <c r="B15" s="6" t="s">
        <v>25</v>
      </c>
      <c r="C15" s="44">
        <v>990517</v>
      </c>
      <c r="D15" s="44">
        <v>990517</v>
      </c>
      <c r="E15" s="11" t="s">
        <v>59</v>
      </c>
      <c r="F15" s="11" t="s">
        <v>62</v>
      </c>
      <c r="G15" s="6" t="s">
        <v>19</v>
      </c>
      <c r="H15" s="11" t="s">
        <v>20</v>
      </c>
      <c r="I15" s="11" t="s">
        <v>21</v>
      </c>
      <c r="J15" s="44" t="s">
        <v>22</v>
      </c>
      <c r="K15" s="73"/>
      <c r="L15" s="77"/>
      <c r="M15" s="74"/>
      <c r="N15" s="75"/>
      <c r="O15" s="40" t="s">
        <v>653</v>
      </c>
      <c r="P15" s="42">
        <v>1080000</v>
      </c>
      <c r="Q15" s="39" t="s">
        <v>24</v>
      </c>
      <c r="R15" s="7">
        <v>6000</v>
      </c>
      <c r="S15" s="8">
        <f>SUM(R15*200)</f>
        <v>1200000</v>
      </c>
    </row>
    <row r="16" spans="1:19" ht="69.599999999999994" customHeight="1" x14ac:dyDescent="0.3">
      <c r="A16" s="43">
        <v>14</v>
      </c>
      <c r="B16" s="6" t="s">
        <v>36</v>
      </c>
      <c r="C16" s="44">
        <v>990530</v>
      </c>
      <c r="D16" s="44">
        <v>990531</v>
      </c>
      <c r="E16" s="11" t="s">
        <v>63</v>
      </c>
      <c r="F16" s="11" t="s">
        <v>64</v>
      </c>
      <c r="G16" s="6" t="s">
        <v>49</v>
      </c>
      <c r="H16" s="11" t="s">
        <v>39</v>
      </c>
      <c r="I16" s="11" t="s">
        <v>21</v>
      </c>
      <c r="J16" s="44" t="s">
        <v>65</v>
      </c>
      <c r="K16" s="73" t="s">
        <v>66</v>
      </c>
      <c r="L16" s="73" t="s">
        <v>67</v>
      </c>
      <c r="M16" s="74" t="s">
        <v>821</v>
      </c>
      <c r="N16" s="75" t="s">
        <v>822</v>
      </c>
      <c r="O16" s="40" t="s">
        <v>654</v>
      </c>
      <c r="P16" s="42">
        <v>1217400</v>
      </c>
      <c r="Q16" s="39" t="s">
        <v>24</v>
      </c>
      <c r="R16" s="7">
        <v>7020</v>
      </c>
      <c r="S16" s="8">
        <f>SUM(R16*200)</f>
        <v>1404000</v>
      </c>
    </row>
    <row r="17" spans="1:19" ht="71.400000000000006" customHeight="1" x14ac:dyDescent="0.3">
      <c r="A17" s="43">
        <v>15</v>
      </c>
      <c r="B17" s="6" t="s">
        <v>36</v>
      </c>
      <c r="C17" s="44">
        <v>990530</v>
      </c>
      <c r="D17" s="44">
        <v>990531</v>
      </c>
      <c r="E17" s="11" t="s">
        <v>63</v>
      </c>
      <c r="F17" s="11" t="s">
        <v>68</v>
      </c>
      <c r="G17" s="6" t="s">
        <v>49</v>
      </c>
      <c r="H17" s="11" t="s">
        <v>39</v>
      </c>
      <c r="I17" s="11" t="s">
        <v>21</v>
      </c>
      <c r="J17" s="44" t="s">
        <v>65</v>
      </c>
      <c r="K17" s="73"/>
      <c r="L17" s="73"/>
      <c r="M17" s="74"/>
      <c r="N17" s="75"/>
      <c r="O17" s="40" t="s">
        <v>654</v>
      </c>
      <c r="P17" s="42">
        <v>1327800</v>
      </c>
      <c r="Q17" s="39" t="s">
        <v>24</v>
      </c>
      <c r="R17" s="7">
        <v>7890</v>
      </c>
      <c r="S17" s="8">
        <f>SUM(R17*200)</f>
        <v>1578000</v>
      </c>
    </row>
    <row r="18" spans="1:19" ht="175.8" customHeight="1" x14ac:dyDescent="0.3">
      <c r="A18" s="43">
        <v>16</v>
      </c>
      <c r="B18" s="6" t="s">
        <v>69</v>
      </c>
      <c r="C18" s="44">
        <v>990602</v>
      </c>
      <c r="D18" s="44">
        <v>990602</v>
      </c>
      <c r="E18" s="11" t="s">
        <v>70</v>
      </c>
      <c r="F18" s="11" t="s">
        <v>71</v>
      </c>
      <c r="G18" s="6" t="s">
        <v>49</v>
      </c>
      <c r="H18" s="11" t="s">
        <v>20</v>
      </c>
      <c r="I18" s="11" t="s">
        <v>72</v>
      </c>
      <c r="J18" s="44" t="s">
        <v>65</v>
      </c>
      <c r="K18" s="38" t="s">
        <v>73</v>
      </c>
      <c r="L18" s="38" t="s">
        <v>74</v>
      </c>
      <c r="M18" s="39" t="s">
        <v>75</v>
      </c>
      <c r="N18" s="50" t="s">
        <v>815</v>
      </c>
      <c r="O18" s="40" t="s">
        <v>655</v>
      </c>
      <c r="P18" s="42">
        <v>1176900</v>
      </c>
      <c r="Q18" s="39" t="s">
        <v>76</v>
      </c>
      <c r="R18" s="7">
        <v>6795</v>
      </c>
      <c r="S18" s="8">
        <f>SUM(R18*213)</f>
        <v>1447335</v>
      </c>
    </row>
    <row r="19" spans="1:19" ht="132.6" customHeight="1" x14ac:dyDescent="0.3">
      <c r="A19" s="43">
        <v>17</v>
      </c>
      <c r="B19" s="6" t="s">
        <v>36</v>
      </c>
      <c r="C19" s="44">
        <v>990604</v>
      </c>
      <c r="D19" s="44">
        <v>990604</v>
      </c>
      <c r="E19" s="11" t="s">
        <v>77</v>
      </c>
      <c r="F19" s="11" t="s">
        <v>78</v>
      </c>
      <c r="G19" s="6" t="s">
        <v>19</v>
      </c>
      <c r="H19" s="11" t="s">
        <v>39</v>
      </c>
      <c r="I19" s="11" t="s">
        <v>21</v>
      </c>
      <c r="J19" s="44" t="s">
        <v>22</v>
      </c>
      <c r="K19" s="38">
        <v>5970</v>
      </c>
      <c r="L19" s="41">
        <v>290908</v>
      </c>
      <c r="M19" s="39" t="s">
        <v>79</v>
      </c>
      <c r="N19" s="40" t="s">
        <v>852</v>
      </c>
      <c r="O19" s="40" t="s">
        <v>656</v>
      </c>
      <c r="P19" s="42">
        <v>300000</v>
      </c>
      <c r="Q19" s="39" t="s">
        <v>24</v>
      </c>
      <c r="R19" s="7">
        <v>6000</v>
      </c>
      <c r="S19" s="8">
        <f>SUM(R19*200)</f>
        <v>1200000</v>
      </c>
    </row>
    <row r="20" spans="1:19" ht="92.4" customHeight="1" x14ac:dyDescent="0.3">
      <c r="A20" s="43">
        <v>18</v>
      </c>
      <c r="B20" s="6" t="s">
        <v>36</v>
      </c>
      <c r="C20" s="44">
        <v>990612</v>
      </c>
      <c r="D20" s="44">
        <v>990614</v>
      </c>
      <c r="E20" s="11" t="s">
        <v>80</v>
      </c>
      <c r="F20" s="11" t="s">
        <v>81</v>
      </c>
      <c r="G20" s="6" t="s">
        <v>35</v>
      </c>
      <c r="H20" s="11" t="s">
        <v>39</v>
      </c>
      <c r="I20" s="11" t="s">
        <v>21</v>
      </c>
      <c r="J20" s="44" t="s">
        <v>65</v>
      </c>
      <c r="K20" s="38">
        <v>6000</v>
      </c>
      <c r="L20" s="41">
        <v>292189</v>
      </c>
      <c r="M20" s="39" t="s">
        <v>82</v>
      </c>
      <c r="N20" s="40" t="s">
        <v>83</v>
      </c>
      <c r="O20" s="40" t="s">
        <v>657</v>
      </c>
      <c r="P20" s="42">
        <v>308000</v>
      </c>
      <c r="Q20" s="39"/>
      <c r="R20" s="7"/>
      <c r="S20" s="8"/>
    </row>
    <row r="21" spans="1:19" ht="64.95" customHeight="1" x14ac:dyDescent="0.3">
      <c r="A21" s="43">
        <v>19</v>
      </c>
      <c r="B21" s="6" t="s">
        <v>25</v>
      </c>
      <c r="C21" s="44">
        <v>990614</v>
      </c>
      <c r="D21" s="44">
        <v>990614</v>
      </c>
      <c r="E21" s="11" t="s">
        <v>84</v>
      </c>
      <c r="F21" s="11" t="s">
        <v>85</v>
      </c>
      <c r="G21" s="6" t="s">
        <v>19</v>
      </c>
      <c r="H21" s="11" t="s">
        <v>20</v>
      </c>
      <c r="I21" s="11" t="s">
        <v>21</v>
      </c>
      <c r="J21" s="44" t="s">
        <v>65</v>
      </c>
      <c r="K21" s="73">
        <v>17400</v>
      </c>
      <c r="L21" s="77">
        <v>847348</v>
      </c>
      <c r="M21" s="74" t="s">
        <v>86</v>
      </c>
      <c r="N21" s="75" t="s">
        <v>87</v>
      </c>
      <c r="O21" s="40" t="s">
        <v>658</v>
      </c>
      <c r="P21" s="42">
        <v>1100000</v>
      </c>
      <c r="Q21" s="39" t="s">
        <v>88</v>
      </c>
      <c r="R21" s="7">
        <v>6000</v>
      </c>
      <c r="S21" s="8">
        <f>SUM(R21*179)</f>
        <v>1074000</v>
      </c>
    </row>
    <row r="22" spans="1:19" ht="64.95" customHeight="1" x14ac:dyDescent="0.3">
      <c r="A22" s="43">
        <v>20</v>
      </c>
      <c r="B22" s="6" t="s">
        <v>25</v>
      </c>
      <c r="C22" s="44">
        <v>990614</v>
      </c>
      <c r="D22" s="44">
        <v>990614</v>
      </c>
      <c r="E22" s="11" t="s">
        <v>84</v>
      </c>
      <c r="F22" s="11" t="s">
        <v>89</v>
      </c>
      <c r="G22" s="6" t="s">
        <v>19</v>
      </c>
      <c r="H22" s="11" t="s">
        <v>20</v>
      </c>
      <c r="I22" s="11" t="s">
        <v>21</v>
      </c>
      <c r="J22" s="44" t="s">
        <v>65</v>
      </c>
      <c r="K22" s="73"/>
      <c r="L22" s="77"/>
      <c r="M22" s="74"/>
      <c r="N22" s="75"/>
      <c r="O22" s="40" t="s">
        <v>659</v>
      </c>
      <c r="P22" s="42">
        <v>1100000</v>
      </c>
      <c r="Q22" s="39" t="s">
        <v>88</v>
      </c>
      <c r="R22" s="7">
        <v>6000</v>
      </c>
      <c r="S22" s="8">
        <f>SUM(R22*179)</f>
        <v>1074000</v>
      </c>
    </row>
    <row r="23" spans="1:19" ht="58.8" customHeight="1" x14ac:dyDescent="0.3">
      <c r="A23" s="43">
        <v>21</v>
      </c>
      <c r="B23" s="6" t="s">
        <v>25</v>
      </c>
      <c r="C23" s="44">
        <v>990614</v>
      </c>
      <c r="D23" s="44">
        <v>990614</v>
      </c>
      <c r="E23" s="11" t="s">
        <v>84</v>
      </c>
      <c r="F23" s="11" t="s">
        <v>90</v>
      </c>
      <c r="G23" s="6" t="s">
        <v>19</v>
      </c>
      <c r="H23" s="11" t="s">
        <v>20</v>
      </c>
      <c r="I23" s="11" t="s">
        <v>21</v>
      </c>
      <c r="J23" s="44" t="s">
        <v>65</v>
      </c>
      <c r="K23" s="73"/>
      <c r="L23" s="77"/>
      <c r="M23" s="74"/>
      <c r="N23" s="75"/>
      <c r="O23" s="40" t="s">
        <v>660</v>
      </c>
      <c r="P23" s="42">
        <v>320000</v>
      </c>
      <c r="Q23" s="39"/>
      <c r="R23" s="7"/>
      <c r="S23" s="8"/>
    </row>
    <row r="24" spans="1:19" ht="64.8" x14ac:dyDescent="0.3">
      <c r="A24" s="43">
        <v>22</v>
      </c>
      <c r="B24" s="6" t="s">
        <v>25</v>
      </c>
      <c r="C24" s="44">
        <v>990617</v>
      </c>
      <c r="D24" s="44">
        <v>990617</v>
      </c>
      <c r="E24" s="11" t="s">
        <v>91</v>
      </c>
      <c r="F24" s="11" t="s">
        <v>92</v>
      </c>
      <c r="G24" s="6" t="s">
        <v>49</v>
      </c>
      <c r="H24" s="11" t="s">
        <v>20</v>
      </c>
      <c r="I24" s="11" t="s">
        <v>21</v>
      </c>
      <c r="J24" s="44" t="s">
        <v>22</v>
      </c>
      <c r="K24" s="38" t="s">
        <v>93</v>
      </c>
      <c r="L24" s="38" t="s">
        <v>94</v>
      </c>
      <c r="M24" s="39" t="s">
        <v>95</v>
      </c>
      <c r="N24" s="40" t="s">
        <v>96</v>
      </c>
      <c r="O24" s="40" t="s">
        <v>661</v>
      </c>
      <c r="P24" s="42">
        <v>300000</v>
      </c>
      <c r="Q24" s="39"/>
      <c r="R24" s="7"/>
      <c r="S24" s="8"/>
    </row>
    <row r="25" spans="1:19" ht="87.6" customHeight="1" x14ac:dyDescent="0.3">
      <c r="A25" s="43">
        <v>23</v>
      </c>
      <c r="B25" s="6" t="s">
        <v>69</v>
      </c>
      <c r="C25" s="44">
        <v>990623</v>
      </c>
      <c r="D25" s="44">
        <v>990624</v>
      </c>
      <c r="E25" s="11" t="s">
        <v>97</v>
      </c>
      <c r="F25" s="11" t="s">
        <v>98</v>
      </c>
      <c r="G25" s="6" t="s">
        <v>49</v>
      </c>
      <c r="H25" s="11" t="s">
        <v>20</v>
      </c>
      <c r="I25" s="11" t="s">
        <v>72</v>
      </c>
      <c r="J25" s="44" t="s">
        <v>65</v>
      </c>
      <c r="K25" s="73" t="s">
        <v>99</v>
      </c>
      <c r="L25" s="73" t="s">
        <v>100</v>
      </c>
      <c r="M25" s="74" t="s">
        <v>101</v>
      </c>
      <c r="N25" s="78" t="s">
        <v>663</v>
      </c>
      <c r="O25" s="40" t="s">
        <v>662</v>
      </c>
      <c r="P25" s="42">
        <v>1165863</v>
      </c>
      <c r="Q25" s="39" t="s">
        <v>24</v>
      </c>
      <c r="R25" s="7">
        <v>6765</v>
      </c>
      <c r="S25" s="8">
        <f>SUM(R25*200)</f>
        <v>1353000</v>
      </c>
    </row>
    <row r="26" spans="1:19" ht="60.6" customHeight="1" x14ac:dyDescent="0.3">
      <c r="A26" s="79">
        <v>24</v>
      </c>
      <c r="B26" s="74" t="s">
        <v>69</v>
      </c>
      <c r="C26" s="72">
        <v>990623</v>
      </c>
      <c r="D26" s="72">
        <v>990624</v>
      </c>
      <c r="E26" s="72" t="s">
        <v>97</v>
      </c>
      <c r="F26" s="72" t="s">
        <v>102</v>
      </c>
      <c r="G26" s="74" t="s">
        <v>49</v>
      </c>
      <c r="H26" s="72" t="s">
        <v>20</v>
      </c>
      <c r="I26" s="72" t="s">
        <v>72</v>
      </c>
      <c r="J26" s="72" t="s">
        <v>65</v>
      </c>
      <c r="K26" s="73"/>
      <c r="L26" s="73"/>
      <c r="M26" s="74"/>
      <c r="N26" s="78"/>
      <c r="O26" s="75" t="s">
        <v>664</v>
      </c>
      <c r="P26" s="76">
        <v>1182988</v>
      </c>
      <c r="Q26" s="39" t="s">
        <v>24</v>
      </c>
      <c r="R26" s="7">
        <v>5655</v>
      </c>
      <c r="S26" s="8">
        <f>SUM(R26*200)</f>
        <v>1131000</v>
      </c>
    </row>
    <row r="27" spans="1:19" ht="94.2" customHeight="1" x14ac:dyDescent="0.3">
      <c r="A27" s="79"/>
      <c r="B27" s="74"/>
      <c r="C27" s="72"/>
      <c r="D27" s="72"/>
      <c r="E27" s="72"/>
      <c r="F27" s="72"/>
      <c r="G27" s="74"/>
      <c r="H27" s="72"/>
      <c r="I27" s="72"/>
      <c r="J27" s="72"/>
      <c r="K27" s="73"/>
      <c r="L27" s="73"/>
      <c r="M27" s="74"/>
      <c r="N27" s="78"/>
      <c r="O27" s="75"/>
      <c r="P27" s="76"/>
      <c r="Q27" s="39" t="s">
        <v>76</v>
      </c>
      <c r="R27" s="7">
        <v>1200</v>
      </c>
      <c r="S27" s="8">
        <f>SUM(R27*213)</f>
        <v>255600</v>
      </c>
    </row>
    <row r="28" spans="1:19" ht="64.95" customHeight="1" x14ac:dyDescent="0.3">
      <c r="A28" s="43">
        <v>25</v>
      </c>
      <c r="B28" s="6" t="s">
        <v>36</v>
      </c>
      <c r="C28" s="44">
        <v>990627</v>
      </c>
      <c r="D28" s="44">
        <v>990628</v>
      </c>
      <c r="E28" s="11" t="s">
        <v>103</v>
      </c>
      <c r="F28" s="11" t="s">
        <v>104</v>
      </c>
      <c r="G28" s="6" t="s">
        <v>49</v>
      </c>
      <c r="H28" s="11" t="s">
        <v>39</v>
      </c>
      <c r="I28" s="11" t="s">
        <v>21</v>
      </c>
      <c r="J28" s="44" t="s">
        <v>65</v>
      </c>
      <c r="K28" s="38" t="s">
        <v>105</v>
      </c>
      <c r="L28" s="38" t="s">
        <v>106</v>
      </c>
      <c r="M28" s="39" t="s">
        <v>107</v>
      </c>
      <c r="N28" s="40" t="s">
        <v>108</v>
      </c>
      <c r="O28" s="40" t="s">
        <v>665</v>
      </c>
      <c r="P28" s="42">
        <v>300000</v>
      </c>
      <c r="Q28" s="39"/>
      <c r="R28" s="7"/>
      <c r="S28" s="8"/>
    </row>
    <row r="29" spans="1:19" ht="88.95" customHeight="1" x14ac:dyDescent="0.3">
      <c r="A29" s="43">
        <v>26</v>
      </c>
      <c r="B29" s="6" t="s">
        <v>25</v>
      </c>
      <c r="C29" s="44">
        <v>990701</v>
      </c>
      <c r="D29" s="44">
        <v>990701</v>
      </c>
      <c r="E29" s="11" t="s">
        <v>109</v>
      </c>
      <c r="F29" s="11" t="s">
        <v>110</v>
      </c>
      <c r="G29" s="6" t="s">
        <v>19</v>
      </c>
      <c r="H29" s="11" t="s">
        <v>20</v>
      </c>
      <c r="I29" s="11" t="s">
        <v>21</v>
      </c>
      <c r="J29" s="44" t="s">
        <v>22</v>
      </c>
      <c r="K29" s="73" t="s">
        <v>796</v>
      </c>
      <c r="L29" s="73" t="s">
        <v>797</v>
      </c>
      <c r="M29" s="74" t="s">
        <v>111</v>
      </c>
      <c r="N29" s="75" t="s">
        <v>639</v>
      </c>
      <c r="O29" s="40" t="s">
        <v>666</v>
      </c>
      <c r="P29" s="42">
        <v>1438951</v>
      </c>
      <c r="Q29" s="39" t="s">
        <v>24</v>
      </c>
      <c r="R29" s="7">
        <v>6195</v>
      </c>
      <c r="S29" s="8">
        <f>SUM(R29*200)</f>
        <v>1239000</v>
      </c>
    </row>
    <row r="30" spans="1:19" ht="90" customHeight="1" x14ac:dyDescent="0.3">
      <c r="A30" s="43">
        <v>27</v>
      </c>
      <c r="B30" s="6" t="s">
        <v>25</v>
      </c>
      <c r="C30" s="44">
        <v>990701</v>
      </c>
      <c r="D30" s="44">
        <v>990701</v>
      </c>
      <c r="E30" s="11" t="s">
        <v>109</v>
      </c>
      <c r="F30" s="11" t="s">
        <v>112</v>
      </c>
      <c r="G30" s="6" t="s">
        <v>19</v>
      </c>
      <c r="H30" s="11" t="s">
        <v>20</v>
      </c>
      <c r="I30" s="11" t="s">
        <v>21</v>
      </c>
      <c r="J30" s="44" t="s">
        <v>22</v>
      </c>
      <c r="K30" s="73"/>
      <c r="L30" s="77"/>
      <c r="M30" s="74"/>
      <c r="N30" s="75"/>
      <c r="O30" s="40" t="s">
        <v>666</v>
      </c>
      <c r="P30" s="42">
        <v>1446976</v>
      </c>
      <c r="Q30" s="39" t="s">
        <v>24</v>
      </c>
      <c r="R30" s="7">
        <v>6240</v>
      </c>
      <c r="S30" s="8">
        <f>SUM(R30*200)</f>
        <v>1248000</v>
      </c>
    </row>
    <row r="31" spans="1:19" ht="90" customHeight="1" x14ac:dyDescent="0.3">
      <c r="A31" s="43">
        <v>28</v>
      </c>
      <c r="B31" s="6" t="s">
        <v>25</v>
      </c>
      <c r="C31" s="44">
        <v>990711</v>
      </c>
      <c r="D31" s="44">
        <v>990712</v>
      </c>
      <c r="E31" s="11" t="s">
        <v>113</v>
      </c>
      <c r="F31" s="11" t="s">
        <v>114</v>
      </c>
      <c r="G31" s="6" t="s">
        <v>49</v>
      </c>
      <c r="H31" s="11" t="s">
        <v>20</v>
      </c>
      <c r="I31" s="11" t="s">
        <v>72</v>
      </c>
      <c r="J31" s="44" t="s">
        <v>22</v>
      </c>
      <c r="K31" s="38" t="s">
        <v>115</v>
      </c>
      <c r="L31" s="38" t="s">
        <v>116</v>
      </c>
      <c r="M31" s="39" t="s">
        <v>117</v>
      </c>
      <c r="N31" s="40" t="s">
        <v>118</v>
      </c>
      <c r="O31" s="40" t="s">
        <v>667</v>
      </c>
      <c r="P31" s="42">
        <v>300000</v>
      </c>
      <c r="Q31" s="39"/>
      <c r="R31" s="7"/>
      <c r="S31" s="8"/>
    </row>
    <row r="32" spans="1:19" ht="85.2" customHeight="1" x14ac:dyDescent="0.3">
      <c r="A32" s="43">
        <v>29</v>
      </c>
      <c r="B32" s="6" t="s">
        <v>25</v>
      </c>
      <c r="C32" s="44">
        <v>990810</v>
      </c>
      <c r="D32" s="44">
        <v>990809</v>
      </c>
      <c r="E32" s="11" t="s">
        <v>119</v>
      </c>
      <c r="F32" s="11" t="s">
        <v>120</v>
      </c>
      <c r="G32" s="6" t="s">
        <v>31</v>
      </c>
      <c r="H32" s="11" t="s">
        <v>20</v>
      </c>
      <c r="I32" s="11" t="s">
        <v>21</v>
      </c>
      <c r="J32" s="44" t="s">
        <v>22</v>
      </c>
      <c r="K32" s="38">
        <v>8880</v>
      </c>
      <c r="L32" s="41">
        <v>344507</v>
      </c>
      <c r="M32" s="74" t="s">
        <v>121</v>
      </c>
      <c r="N32" s="75" t="s">
        <v>669</v>
      </c>
      <c r="O32" s="40" t="s">
        <v>668</v>
      </c>
      <c r="P32" s="42">
        <v>1438080</v>
      </c>
      <c r="Q32" s="39" t="s">
        <v>24</v>
      </c>
      <c r="R32" s="7">
        <v>929</v>
      </c>
      <c r="S32" s="8">
        <f>SUM(R32*200)</f>
        <v>185800</v>
      </c>
    </row>
    <row r="33" spans="1:19" ht="99.6" customHeight="1" x14ac:dyDescent="0.3">
      <c r="A33" s="43">
        <v>30</v>
      </c>
      <c r="B33" s="6" t="s">
        <v>25</v>
      </c>
      <c r="C33" s="44">
        <v>990810</v>
      </c>
      <c r="D33" s="44">
        <v>990809</v>
      </c>
      <c r="E33" s="11" t="s">
        <v>119</v>
      </c>
      <c r="F33" s="11" t="s">
        <v>122</v>
      </c>
      <c r="G33" s="6" t="s">
        <v>35</v>
      </c>
      <c r="H33" s="11" t="s">
        <v>20</v>
      </c>
      <c r="I33" s="11" t="s">
        <v>21</v>
      </c>
      <c r="J33" s="44" t="s">
        <v>22</v>
      </c>
      <c r="K33" s="38">
        <v>5700</v>
      </c>
      <c r="L33" s="41">
        <v>276420</v>
      </c>
      <c r="M33" s="74"/>
      <c r="N33" s="75"/>
      <c r="O33" s="40" t="s">
        <v>668</v>
      </c>
      <c r="P33" s="42">
        <v>1421808</v>
      </c>
      <c r="Q33" s="39" t="s">
        <v>24</v>
      </c>
      <c r="R33" s="7">
        <v>6120</v>
      </c>
      <c r="S33" s="8">
        <f>SUM(R33*200)</f>
        <v>1224000</v>
      </c>
    </row>
    <row r="34" spans="1:19" ht="76.95" customHeight="1" x14ac:dyDescent="0.3">
      <c r="A34" s="43">
        <v>31</v>
      </c>
      <c r="B34" s="6" t="s">
        <v>36</v>
      </c>
      <c r="C34" s="44">
        <v>990815</v>
      </c>
      <c r="D34" s="44">
        <v>990816</v>
      </c>
      <c r="E34" s="11" t="s">
        <v>123</v>
      </c>
      <c r="F34" s="11" t="s">
        <v>124</v>
      </c>
      <c r="G34" s="6" t="s">
        <v>49</v>
      </c>
      <c r="H34" s="11" t="s">
        <v>39</v>
      </c>
      <c r="I34" s="11" t="s">
        <v>21</v>
      </c>
      <c r="J34" s="44" t="s">
        <v>22</v>
      </c>
      <c r="K34" s="73" t="s">
        <v>125</v>
      </c>
      <c r="L34" s="73" t="s">
        <v>126</v>
      </c>
      <c r="M34" s="74" t="s">
        <v>127</v>
      </c>
      <c r="N34" s="75" t="s">
        <v>128</v>
      </c>
      <c r="O34" s="40" t="s">
        <v>670</v>
      </c>
      <c r="P34" s="42">
        <v>1114480</v>
      </c>
      <c r="Q34" s="39" t="s">
        <v>76</v>
      </c>
      <c r="R34" s="7">
        <v>6504</v>
      </c>
      <c r="S34" s="8">
        <f>SUM(R34*213)</f>
        <v>1385352</v>
      </c>
    </row>
    <row r="35" spans="1:19" ht="72" customHeight="1" x14ac:dyDescent="0.3">
      <c r="A35" s="43">
        <v>32</v>
      </c>
      <c r="B35" s="6" t="s">
        <v>36</v>
      </c>
      <c r="C35" s="44">
        <v>990815</v>
      </c>
      <c r="D35" s="44">
        <v>990816</v>
      </c>
      <c r="E35" s="11" t="s">
        <v>123</v>
      </c>
      <c r="F35" s="11" t="s">
        <v>129</v>
      </c>
      <c r="G35" s="6" t="s">
        <v>49</v>
      </c>
      <c r="H35" s="11" t="s">
        <v>39</v>
      </c>
      <c r="I35" s="11" t="s">
        <v>21</v>
      </c>
      <c r="J35" s="44" t="s">
        <v>22</v>
      </c>
      <c r="K35" s="73"/>
      <c r="L35" s="73"/>
      <c r="M35" s="74"/>
      <c r="N35" s="75"/>
      <c r="O35" s="40" t="s">
        <v>671</v>
      </c>
      <c r="P35" s="42">
        <v>306323</v>
      </c>
      <c r="Q35" s="39" t="s">
        <v>24</v>
      </c>
      <c r="R35" s="7">
        <v>7470</v>
      </c>
      <c r="S35" s="8">
        <f>SUM(R35*200)</f>
        <v>1494000</v>
      </c>
    </row>
    <row r="36" spans="1:19" ht="64.95" customHeight="1" x14ac:dyDescent="0.3">
      <c r="A36" s="43">
        <v>33</v>
      </c>
      <c r="B36" s="6" t="s">
        <v>36</v>
      </c>
      <c r="C36" s="44">
        <v>990820</v>
      </c>
      <c r="D36" s="44">
        <v>990820</v>
      </c>
      <c r="E36" s="11" t="s">
        <v>130</v>
      </c>
      <c r="F36" s="11" t="s">
        <v>131</v>
      </c>
      <c r="G36" s="6" t="s">
        <v>19</v>
      </c>
      <c r="H36" s="11" t="s">
        <v>39</v>
      </c>
      <c r="I36" s="11" t="s">
        <v>21</v>
      </c>
      <c r="J36" s="44" t="s">
        <v>22</v>
      </c>
      <c r="K36" s="38">
        <v>6000</v>
      </c>
      <c r="L36" s="41">
        <v>288121</v>
      </c>
      <c r="M36" s="39" t="s">
        <v>132</v>
      </c>
      <c r="N36" s="40" t="s">
        <v>133</v>
      </c>
      <c r="O36" s="40" t="s">
        <v>672</v>
      </c>
      <c r="P36" s="42">
        <v>300000</v>
      </c>
      <c r="Q36" s="39"/>
      <c r="R36" s="7"/>
      <c r="S36" s="8"/>
    </row>
    <row r="37" spans="1:19" ht="73.2" customHeight="1" x14ac:dyDescent="0.3">
      <c r="A37" s="43">
        <v>34</v>
      </c>
      <c r="B37" s="6" t="s">
        <v>25</v>
      </c>
      <c r="C37" s="44">
        <v>990907</v>
      </c>
      <c r="D37" s="44">
        <v>990907</v>
      </c>
      <c r="E37" s="11" t="s">
        <v>134</v>
      </c>
      <c r="F37" s="11" t="s">
        <v>135</v>
      </c>
      <c r="G37" s="6" t="s">
        <v>49</v>
      </c>
      <c r="H37" s="11" t="s">
        <v>20</v>
      </c>
      <c r="I37" s="11" t="s">
        <v>21</v>
      </c>
      <c r="J37" s="44" t="s">
        <v>65</v>
      </c>
      <c r="K37" s="38" t="s">
        <v>136</v>
      </c>
      <c r="L37" s="38" t="s">
        <v>137</v>
      </c>
      <c r="M37" s="39" t="s">
        <v>138</v>
      </c>
      <c r="N37" s="40" t="s">
        <v>139</v>
      </c>
      <c r="O37" s="40" t="s">
        <v>673</v>
      </c>
      <c r="P37" s="42">
        <v>340000</v>
      </c>
      <c r="Q37" s="39"/>
      <c r="R37" s="7"/>
      <c r="S37" s="8"/>
    </row>
    <row r="38" spans="1:19" ht="102.6" customHeight="1" x14ac:dyDescent="0.3">
      <c r="A38" s="43">
        <v>35</v>
      </c>
      <c r="B38" s="6" t="s">
        <v>25</v>
      </c>
      <c r="C38" s="44">
        <v>991012</v>
      </c>
      <c r="D38" s="44">
        <v>991011</v>
      </c>
      <c r="E38" s="11" t="s">
        <v>140</v>
      </c>
      <c r="F38" s="11" t="s">
        <v>141</v>
      </c>
      <c r="G38" s="6" t="s">
        <v>49</v>
      </c>
      <c r="H38" s="11" t="s">
        <v>20</v>
      </c>
      <c r="I38" s="11" t="s">
        <v>21</v>
      </c>
      <c r="J38" s="44" t="s">
        <v>65</v>
      </c>
      <c r="K38" s="73" t="s">
        <v>142</v>
      </c>
      <c r="L38" s="73" t="s">
        <v>143</v>
      </c>
      <c r="M38" s="74" t="s">
        <v>144</v>
      </c>
      <c r="N38" s="75" t="s">
        <v>809</v>
      </c>
      <c r="O38" s="40" t="s">
        <v>674</v>
      </c>
      <c r="P38" s="42">
        <v>1755983</v>
      </c>
      <c r="Q38" s="39" t="s">
        <v>24</v>
      </c>
      <c r="R38" s="7">
        <v>7842</v>
      </c>
      <c r="S38" s="8">
        <f>SUM(R38*200)</f>
        <v>1568400</v>
      </c>
    </row>
    <row r="39" spans="1:19" ht="132" customHeight="1" x14ac:dyDescent="0.3">
      <c r="A39" s="43">
        <v>36</v>
      </c>
      <c r="B39" s="6" t="s">
        <v>25</v>
      </c>
      <c r="C39" s="44">
        <v>991012</v>
      </c>
      <c r="D39" s="44">
        <v>991011</v>
      </c>
      <c r="E39" s="11" t="s">
        <v>140</v>
      </c>
      <c r="F39" s="11" t="s">
        <v>145</v>
      </c>
      <c r="G39" s="6" t="s">
        <v>49</v>
      </c>
      <c r="H39" s="11" t="s">
        <v>20</v>
      </c>
      <c r="I39" s="11" t="s">
        <v>21</v>
      </c>
      <c r="J39" s="44" t="s">
        <v>65</v>
      </c>
      <c r="K39" s="73"/>
      <c r="L39" s="73"/>
      <c r="M39" s="74"/>
      <c r="N39" s="75"/>
      <c r="O39" s="40" t="s">
        <v>674</v>
      </c>
      <c r="P39" s="42">
        <v>1757903</v>
      </c>
      <c r="Q39" s="39" t="s">
        <v>24</v>
      </c>
      <c r="R39" s="54">
        <v>5824.8</v>
      </c>
      <c r="S39" s="8">
        <f>SUM(R39*200)</f>
        <v>1164960</v>
      </c>
    </row>
    <row r="40" spans="1:19" ht="111" customHeight="1" x14ac:dyDescent="0.3">
      <c r="A40" s="43">
        <v>37</v>
      </c>
      <c r="B40" s="6" t="s">
        <v>25</v>
      </c>
      <c r="C40" s="44">
        <v>991019</v>
      </c>
      <c r="D40" s="44">
        <v>991018</v>
      </c>
      <c r="E40" s="11" t="s">
        <v>146</v>
      </c>
      <c r="F40" s="11" t="s">
        <v>147</v>
      </c>
      <c r="G40" s="6" t="s">
        <v>49</v>
      </c>
      <c r="H40" s="11" t="s">
        <v>20</v>
      </c>
      <c r="I40" s="11" t="s">
        <v>21</v>
      </c>
      <c r="J40" s="44" t="s">
        <v>65</v>
      </c>
      <c r="K40" s="73" t="s">
        <v>826</v>
      </c>
      <c r="L40" s="73" t="s">
        <v>825</v>
      </c>
      <c r="M40" s="74" t="s">
        <v>824</v>
      </c>
      <c r="N40" s="75" t="s">
        <v>823</v>
      </c>
      <c r="O40" s="40" t="s">
        <v>675</v>
      </c>
      <c r="P40" s="42">
        <v>1734053</v>
      </c>
      <c r="Q40" s="39" t="s">
        <v>24</v>
      </c>
      <c r="R40" s="7">
        <v>7719</v>
      </c>
      <c r="S40" s="8">
        <f>SUM(R40*200)</f>
        <v>1543800</v>
      </c>
    </row>
    <row r="41" spans="1:19" ht="115.2" customHeight="1" x14ac:dyDescent="0.3">
      <c r="A41" s="43">
        <v>38</v>
      </c>
      <c r="B41" s="6" t="s">
        <v>25</v>
      </c>
      <c r="C41" s="44">
        <v>991019</v>
      </c>
      <c r="D41" s="44">
        <v>991018</v>
      </c>
      <c r="E41" s="11" t="s">
        <v>146</v>
      </c>
      <c r="F41" s="11" t="s">
        <v>148</v>
      </c>
      <c r="G41" s="6" t="s">
        <v>49</v>
      </c>
      <c r="H41" s="11" t="s">
        <v>20</v>
      </c>
      <c r="I41" s="11" t="s">
        <v>21</v>
      </c>
      <c r="J41" s="44" t="s">
        <v>65</v>
      </c>
      <c r="K41" s="73"/>
      <c r="L41" s="73"/>
      <c r="M41" s="74"/>
      <c r="N41" s="75"/>
      <c r="O41" s="40" t="s">
        <v>675</v>
      </c>
      <c r="P41" s="42">
        <v>1755253</v>
      </c>
      <c r="Q41" s="39" t="s">
        <v>24</v>
      </c>
      <c r="R41" s="7">
        <v>7839</v>
      </c>
      <c r="S41" s="8">
        <f>SUM(R41*200)</f>
        <v>1567800</v>
      </c>
    </row>
    <row r="42" spans="1:19" ht="76.2" customHeight="1" x14ac:dyDescent="0.3">
      <c r="A42" s="43">
        <v>39</v>
      </c>
      <c r="B42" s="6" t="s">
        <v>25</v>
      </c>
      <c r="C42" s="44">
        <v>991130</v>
      </c>
      <c r="D42" s="44">
        <v>991130</v>
      </c>
      <c r="E42" s="11" t="s">
        <v>149</v>
      </c>
      <c r="F42" s="11" t="s">
        <v>150</v>
      </c>
      <c r="G42" s="6" t="s">
        <v>49</v>
      </c>
      <c r="H42" s="11" t="s">
        <v>20</v>
      </c>
      <c r="I42" s="11" t="s">
        <v>21</v>
      </c>
      <c r="J42" s="44" t="s">
        <v>22</v>
      </c>
      <c r="K42" s="38" t="s">
        <v>151</v>
      </c>
      <c r="L42" s="38" t="s">
        <v>152</v>
      </c>
      <c r="M42" s="39" t="s">
        <v>153</v>
      </c>
      <c r="N42" s="40" t="s">
        <v>154</v>
      </c>
      <c r="O42" s="40" t="s">
        <v>676</v>
      </c>
      <c r="P42" s="42">
        <v>344700</v>
      </c>
      <c r="Q42" s="39"/>
      <c r="R42" s="7"/>
      <c r="S42" s="8"/>
    </row>
    <row r="43" spans="1:19" ht="86.4" customHeight="1" x14ac:dyDescent="0.3">
      <c r="A43" s="43">
        <v>40</v>
      </c>
      <c r="B43" s="6" t="s">
        <v>25</v>
      </c>
      <c r="C43" s="44">
        <v>1000130</v>
      </c>
      <c r="D43" s="44">
        <v>1000131</v>
      </c>
      <c r="E43" s="11" t="s">
        <v>155</v>
      </c>
      <c r="F43" s="11" t="s">
        <v>156</v>
      </c>
      <c r="G43" s="6" t="s">
        <v>19</v>
      </c>
      <c r="H43" s="11" t="s">
        <v>20</v>
      </c>
      <c r="I43" s="11" t="s">
        <v>72</v>
      </c>
      <c r="J43" s="44" t="s">
        <v>65</v>
      </c>
      <c r="K43" s="73">
        <v>11700</v>
      </c>
      <c r="L43" s="77">
        <v>51386</v>
      </c>
      <c r="M43" s="74" t="s">
        <v>157</v>
      </c>
      <c r="N43" s="75" t="s">
        <v>853</v>
      </c>
      <c r="O43" s="40" t="s">
        <v>677</v>
      </c>
      <c r="P43" s="42">
        <v>1100000</v>
      </c>
      <c r="Q43" s="39" t="s">
        <v>24</v>
      </c>
      <c r="R43" s="7">
        <v>6000</v>
      </c>
      <c r="S43" s="8">
        <f>SUM(R43*200)</f>
        <v>1200000</v>
      </c>
    </row>
    <row r="44" spans="1:19" ht="69" customHeight="1" x14ac:dyDescent="0.3">
      <c r="A44" s="43">
        <v>41</v>
      </c>
      <c r="B44" s="6" t="s">
        <v>25</v>
      </c>
      <c r="C44" s="44">
        <v>1000130</v>
      </c>
      <c r="D44" s="44">
        <v>1000130</v>
      </c>
      <c r="E44" s="11" t="s">
        <v>155</v>
      </c>
      <c r="F44" s="11" t="s">
        <v>158</v>
      </c>
      <c r="G44" s="6" t="s">
        <v>19</v>
      </c>
      <c r="H44" s="11" t="s">
        <v>20</v>
      </c>
      <c r="I44" s="11" t="s">
        <v>72</v>
      </c>
      <c r="J44" s="44" t="s">
        <v>65</v>
      </c>
      <c r="K44" s="73"/>
      <c r="L44" s="77"/>
      <c r="M44" s="74"/>
      <c r="N44" s="75"/>
      <c r="O44" s="40" t="s">
        <v>677</v>
      </c>
      <c r="P44" s="42">
        <v>1100000</v>
      </c>
      <c r="Q44" s="39" t="s">
        <v>24</v>
      </c>
      <c r="R44" s="7">
        <v>6000</v>
      </c>
      <c r="S44" s="8">
        <f>SUM(R44*200)</f>
        <v>1200000</v>
      </c>
    </row>
    <row r="45" spans="1:19" ht="74.400000000000006" customHeight="1" x14ac:dyDescent="0.3">
      <c r="A45" s="43">
        <v>42</v>
      </c>
      <c r="B45" s="6" t="s">
        <v>25</v>
      </c>
      <c r="C45" s="44">
        <v>1000203</v>
      </c>
      <c r="D45" s="44">
        <v>1000208</v>
      </c>
      <c r="E45" s="11" t="s">
        <v>159</v>
      </c>
      <c r="F45" s="11" t="s">
        <v>160</v>
      </c>
      <c r="G45" s="6" t="s">
        <v>49</v>
      </c>
      <c r="H45" s="11" t="s">
        <v>20</v>
      </c>
      <c r="I45" s="11" t="s">
        <v>72</v>
      </c>
      <c r="J45" s="44" t="s">
        <v>65</v>
      </c>
      <c r="K45" s="38" t="s">
        <v>161</v>
      </c>
      <c r="L45" s="38" t="s">
        <v>162</v>
      </c>
      <c r="M45" s="39" t="s">
        <v>163</v>
      </c>
      <c r="N45" s="40" t="s">
        <v>164</v>
      </c>
      <c r="O45" s="40" t="s">
        <v>678</v>
      </c>
      <c r="P45" s="42">
        <v>1253835</v>
      </c>
      <c r="Q45" s="39" t="s">
        <v>76</v>
      </c>
      <c r="R45" s="7">
        <v>810</v>
      </c>
      <c r="S45" s="8">
        <f>SUM(R45*213)</f>
        <v>172530</v>
      </c>
    </row>
    <row r="46" spans="1:19" ht="122.4" customHeight="1" x14ac:dyDescent="0.3">
      <c r="A46" s="43">
        <v>43</v>
      </c>
      <c r="B46" s="6" t="s">
        <v>36</v>
      </c>
      <c r="C46" s="44">
        <v>1000212</v>
      </c>
      <c r="D46" s="44">
        <v>1000214</v>
      </c>
      <c r="E46" s="11" t="s">
        <v>165</v>
      </c>
      <c r="F46" s="11" t="s">
        <v>166</v>
      </c>
      <c r="G46" s="6" t="s">
        <v>19</v>
      </c>
      <c r="H46" s="11" t="s">
        <v>39</v>
      </c>
      <c r="I46" s="11" t="s">
        <v>72</v>
      </c>
      <c r="J46" s="44" t="s">
        <v>65</v>
      </c>
      <c r="K46" s="38">
        <v>5850</v>
      </c>
      <c r="L46" s="41">
        <v>256281</v>
      </c>
      <c r="M46" s="39" t="s">
        <v>167</v>
      </c>
      <c r="N46" s="40" t="s">
        <v>854</v>
      </c>
      <c r="O46" s="40" t="s">
        <v>679</v>
      </c>
      <c r="P46" s="42">
        <v>290000</v>
      </c>
      <c r="Q46" s="39" t="s">
        <v>24</v>
      </c>
      <c r="R46" s="7">
        <v>6000</v>
      </c>
      <c r="S46" s="8">
        <f>SUM(R46*200)</f>
        <v>1200000</v>
      </c>
    </row>
    <row r="47" spans="1:19" ht="91.2" customHeight="1" x14ac:dyDescent="0.3">
      <c r="A47" s="81">
        <v>44</v>
      </c>
      <c r="B47" s="74" t="s">
        <v>25</v>
      </c>
      <c r="C47" s="72">
        <v>1000216</v>
      </c>
      <c r="D47" s="72">
        <v>1000216</v>
      </c>
      <c r="E47" s="72" t="s">
        <v>168</v>
      </c>
      <c r="F47" s="72" t="s">
        <v>169</v>
      </c>
      <c r="G47" s="74" t="s">
        <v>49</v>
      </c>
      <c r="H47" s="72" t="s">
        <v>20</v>
      </c>
      <c r="I47" s="72" t="s">
        <v>72</v>
      </c>
      <c r="J47" s="72" t="s">
        <v>65</v>
      </c>
      <c r="K47" s="73" t="s">
        <v>839</v>
      </c>
      <c r="L47" s="73" t="s">
        <v>840</v>
      </c>
      <c r="M47" s="74" t="s">
        <v>170</v>
      </c>
      <c r="N47" s="75" t="s">
        <v>680</v>
      </c>
      <c r="O47" s="75" t="s">
        <v>681</v>
      </c>
      <c r="P47" s="76">
        <v>1246200</v>
      </c>
      <c r="Q47" s="39" t="s">
        <v>88</v>
      </c>
      <c r="R47" s="7">
        <v>5940</v>
      </c>
      <c r="S47" s="8">
        <f>SUM(R47*179)</f>
        <v>1063260</v>
      </c>
    </row>
    <row r="48" spans="1:19" ht="51.6" customHeight="1" x14ac:dyDescent="0.3">
      <c r="A48" s="82"/>
      <c r="B48" s="74"/>
      <c r="C48" s="72"/>
      <c r="D48" s="72"/>
      <c r="E48" s="72"/>
      <c r="F48" s="72"/>
      <c r="G48" s="74"/>
      <c r="H48" s="72"/>
      <c r="I48" s="72"/>
      <c r="J48" s="72"/>
      <c r="K48" s="73"/>
      <c r="L48" s="73"/>
      <c r="M48" s="74"/>
      <c r="N48" s="75"/>
      <c r="O48" s="75"/>
      <c r="P48" s="76"/>
      <c r="Q48" s="39" t="s">
        <v>171</v>
      </c>
      <c r="R48" s="7">
        <v>900</v>
      </c>
      <c r="S48" s="8">
        <f>SUM(R48*195)</f>
        <v>175500</v>
      </c>
    </row>
    <row r="49" spans="1:19" ht="91.95" customHeight="1" x14ac:dyDescent="0.3">
      <c r="A49" s="43">
        <v>45</v>
      </c>
      <c r="B49" s="6" t="s">
        <v>25</v>
      </c>
      <c r="C49" s="44">
        <v>1000216</v>
      </c>
      <c r="D49" s="44">
        <v>1000216</v>
      </c>
      <c r="E49" s="11" t="s">
        <v>168</v>
      </c>
      <c r="F49" s="11" t="s">
        <v>172</v>
      </c>
      <c r="G49" s="6" t="s">
        <v>49</v>
      </c>
      <c r="H49" s="11" t="s">
        <v>20</v>
      </c>
      <c r="I49" s="11" t="s">
        <v>72</v>
      </c>
      <c r="J49" s="44" t="s">
        <v>65</v>
      </c>
      <c r="K49" s="73"/>
      <c r="L49" s="73"/>
      <c r="M49" s="74"/>
      <c r="N49" s="75"/>
      <c r="O49" s="40" t="s">
        <v>682</v>
      </c>
      <c r="P49" s="42">
        <v>1243375</v>
      </c>
      <c r="Q49" s="39" t="s">
        <v>76</v>
      </c>
      <c r="R49" s="7">
        <v>6825</v>
      </c>
      <c r="S49" s="8">
        <f>SUM(R49*213)</f>
        <v>1453725</v>
      </c>
    </row>
    <row r="50" spans="1:19" ht="64.95" customHeight="1" x14ac:dyDescent="0.3">
      <c r="A50" s="43">
        <v>46</v>
      </c>
      <c r="B50" s="6" t="s">
        <v>25</v>
      </c>
      <c r="C50" s="44">
        <v>1000228</v>
      </c>
      <c r="D50" s="44">
        <v>1000307</v>
      </c>
      <c r="E50" s="11" t="s">
        <v>173</v>
      </c>
      <c r="F50" s="11" t="s">
        <v>174</v>
      </c>
      <c r="G50" s="6" t="s">
        <v>19</v>
      </c>
      <c r="H50" s="11" t="s">
        <v>175</v>
      </c>
      <c r="I50" s="11" t="s">
        <v>72</v>
      </c>
      <c r="J50" s="44" t="s">
        <v>65</v>
      </c>
      <c r="K50" s="38">
        <v>2400</v>
      </c>
      <c r="L50" s="41">
        <v>107799</v>
      </c>
      <c r="M50" s="39" t="s">
        <v>176</v>
      </c>
      <c r="N50" s="40" t="s">
        <v>177</v>
      </c>
      <c r="O50" s="40" t="s">
        <v>178</v>
      </c>
      <c r="P50" s="42">
        <v>460000</v>
      </c>
      <c r="Q50" s="39" t="s">
        <v>24</v>
      </c>
      <c r="R50" s="7">
        <v>2400</v>
      </c>
      <c r="S50" s="8">
        <f>SUM(R50*200)</f>
        <v>480000</v>
      </c>
    </row>
    <row r="51" spans="1:19" ht="64.8" x14ac:dyDescent="0.3">
      <c r="A51" s="43">
        <v>47</v>
      </c>
      <c r="B51" s="6" t="s">
        <v>16</v>
      </c>
      <c r="C51" s="44">
        <v>1000316</v>
      </c>
      <c r="D51" s="44">
        <v>1000316</v>
      </c>
      <c r="E51" s="11" t="s">
        <v>179</v>
      </c>
      <c r="F51" s="11" t="s">
        <v>180</v>
      </c>
      <c r="G51" s="6" t="s">
        <v>49</v>
      </c>
      <c r="H51" s="11" t="s">
        <v>20</v>
      </c>
      <c r="I51" s="11" t="s">
        <v>72</v>
      </c>
      <c r="J51" s="44" t="s">
        <v>22</v>
      </c>
      <c r="K51" s="38" t="s">
        <v>105</v>
      </c>
      <c r="L51" s="38" t="s">
        <v>181</v>
      </c>
      <c r="M51" s="39" t="s">
        <v>182</v>
      </c>
      <c r="N51" s="40" t="s">
        <v>183</v>
      </c>
      <c r="O51" s="40" t="s">
        <v>683</v>
      </c>
      <c r="P51" s="42">
        <v>300000</v>
      </c>
      <c r="Q51" s="39"/>
      <c r="R51" s="7"/>
      <c r="S51" s="8"/>
    </row>
    <row r="52" spans="1:19" ht="114.6" customHeight="1" x14ac:dyDescent="0.3">
      <c r="A52" s="43">
        <v>48</v>
      </c>
      <c r="B52" s="6" t="s">
        <v>25</v>
      </c>
      <c r="C52" s="44">
        <v>1000323</v>
      </c>
      <c r="D52" s="44">
        <v>1000324</v>
      </c>
      <c r="E52" s="11" t="s">
        <v>184</v>
      </c>
      <c r="F52" s="11" t="s">
        <v>185</v>
      </c>
      <c r="G52" s="6" t="s">
        <v>19</v>
      </c>
      <c r="H52" s="11" t="s">
        <v>20</v>
      </c>
      <c r="I52" s="11" t="s">
        <v>72</v>
      </c>
      <c r="J52" s="44" t="s">
        <v>22</v>
      </c>
      <c r="K52" s="38">
        <v>6000</v>
      </c>
      <c r="L52" s="41">
        <v>267508</v>
      </c>
      <c r="M52" s="39" t="s">
        <v>186</v>
      </c>
      <c r="N52" s="40" t="s">
        <v>640</v>
      </c>
      <c r="O52" s="40" t="s">
        <v>684</v>
      </c>
      <c r="P52" s="42">
        <v>1221875</v>
      </c>
      <c r="Q52" s="39" t="s">
        <v>24</v>
      </c>
      <c r="R52" s="7">
        <v>6375</v>
      </c>
      <c r="S52" s="8">
        <f>SUM(R52*200)</f>
        <v>1275000</v>
      </c>
    </row>
    <row r="53" spans="1:19" ht="64.8" x14ac:dyDescent="0.3">
      <c r="A53" s="43">
        <v>49</v>
      </c>
      <c r="B53" s="6" t="s">
        <v>16</v>
      </c>
      <c r="C53" s="44">
        <v>1000323</v>
      </c>
      <c r="D53" s="44">
        <v>1000324</v>
      </c>
      <c r="E53" s="11" t="s">
        <v>187</v>
      </c>
      <c r="F53" s="11" t="s">
        <v>188</v>
      </c>
      <c r="G53" s="6" t="s">
        <v>49</v>
      </c>
      <c r="H53" s="11" t="s">
        <v>20</v>
      </c>
      <c r="I53" s="11" t="s">
        <v>72</v>
      </c>
      <c r="J53" s="44" t="s">
        <v>65</v>
      </c>
      <c r="K53" s="38" t="s">
        <v>189</v>
      </c>
      <c r="L53" s="38" t="s">
        <v>190</v>
      </c>
      <c r="M53" s="39" t="s">
        <v>186</v>
      </c>
      <c r="N53" s="40" t="s">
        <v>191</v>
      </c>
      <c r="O53" s="40" t="s">
        <v>685</v>
      </c>
      <c r="P53" s="42">
        <v>300000</v>
      </c>
      <c r="Q53" s="39"/>
      <c r="R53" s="7"/>
      <c r="S53" s="8"/>
    </row>
    <row r="54" spans="1:19" ht="124.95" customHeight="1" x14ac:dyDescent="0.3">
      <c r="A54" s="43">
        <v>50</v>
      </c>
      <c r="B54" s="6" t="s">
        <v>36</v>
      </c>
      <c r="C54" s="44">
        <v>1000326</v>
      </c>
      <c r="D54" s="44">
        <v>1000328</v>
      </c>
      <c r="E54" s="11" t="s">
        <v>192</v>
      </c>
      <c r="F54" s="11" t="s">
        <v>193</v>
      </c>
      <c r="G54" s="6" t="s">
        <v>19</v>
      </c>
      <c r="H54" s="11" t="s">
        <v>39</v>
      </c>
      <c r="I54" s="11" t="s">
        <v>72</v>
      </c>
      <c r="J54" s="44" t="s">
        <v>65</v>
      </c>
      <c r="K54" s="38">
        <v>5850</v>
      </c>
      <c r="L54" s="41">
        <v>260821</v>
      </c>
      <c r="M54" s="39" t="s">
        <v>194</v>
      </c>
      <c r="N54" s="45" t="s">
        <v>855</v>
      </c>
      <c r="O54" s="40" t="s">
        <v>686</v>
      </c>
      <c r="P54" s="42">
        <v>290000</v>
      </c>
      <c r="Q54" s="39" t="s">
        <v>24</v>
      </c>
      <c r="R54" s="7">
        <v>6000</v>
      </c>
      <c r="S54" s="8">
        <f>SUM(R54*200)</f>
        <v>1200000</v>
      </c>
    </row>
    <row r="55" spans="1:19" ht="67.95" customHeight="1" x14ac:dyDescent="0.3">
      <c r="A55" s="43">
        <v>51</v>
      </c>
      <c r="B55" s="6" t="s">
        <v>25</v>
      </c>
      <c r="C55" s="44">
        <v>1000404</v>
      </c>
      <c r="D55" s="44">
        <v>1000406</v>
      </c>
      <c r="E55" s="11" t="s">
        <v>195</v>
      </c>
      <c r="F55" s="11" t="s">
        <v>196</v>
      </c>
      <c r="G55" s="6" t="s">
        <v>19</v>
      </c>
      <c r="H55" s="11" t="s">
        <v>20</v>
      </c>
      <c r="I55" s="11" t="s">
        <v>72</v>
      </c>
      <c r="J55" s="44" t="s">
        <v>22</v>
      </c>
      <c r="K55" s="38">
        <v>6000</v>
      </c>
      <c r="L55" s="41">
        <v>266830</v>
      </c>
      <c r="M55" s="39" t="s">
        <v>197</v>
      </c>
      <c r="N55" s="40" t="s">
        <v>198</v>
      </c>
      <c r="O55" s="40" t="s">
        <v>687</v>
      </c>
      <c r="P55" s="42">
        <v>1150000</v>
      </c>
      <c r="Q55" s="39" t="s">
        <v>24</v>
      </c>
      <c r="R55" s="7">
        <v>6000</v>
      </c>
      <c r="S55" s="8">
        <f>SUM(R55*200)</f>
        <v>1200000</v>
      </c>
    </row>
    <row r="56" spans="1:19" ht="82.95" customHeight="1" x14ac:dyDescent="0.3">
      <c r="A56" s="43">
        <v>52</v>
      </c>
      <c r="B56" s="6" t="s">
        <v>25</v>
      </c>
      <c r="C56" s="44">
        <v>1000410</v>
      </c>
      <c r="D56" s="44">
        <v>1000411</v>
      </c>
      <c r="E56" s="11" t="s">
        <v>199</v>
      </c>
      <c r="F56" s="11" t="s">
        <v>200</v>
      </c>
      <c r="G56" s="6" t="s">
        <v>49</v>
      </c>
      <c r="H56" s="11" t="s">
        <v>20</v>
      </c>
      <c r="I56" s="11" t="s">
        <v>72</v>
      </c>
      <c r="J56" s="44" t="s">
        <v>201</v>
      </c>
      <c r="K56" s="38" t="s">
        <v>115</v>
      </c>
      <c r="L56" s="38" t="s">
        <v>202</v>
      </c>
      <c r="M56" s="39" t="s">
        <v>203</v>
      </c>
      <c r="N56" s="40" t="s">
        <v>204</v>
      </c>
      <c r="O56" s="40" t="s">
        <v>205</v>
      </c>
      <c r="P56" s="42">
        <v>300000</v>
      </c>
      <c r="Q56" s="39"/>
      <c r="R56" s="7"/>
      <c r="S56" s="8"/>
    </row>
    <row r="57" spans="1:19" ht="64.95" customHeight="1" x14ac:dyDescent="0.3">
      <c r="A57" s="43">
        <v>53</v>
      </c>
      <c r="B57" s="6" t="s">
        <v>25</v>
      </c>
      <c r="C57" s="44">
        <v>1000410</v>
      </c>
      <c r="D57" s="44">
        <v>1000411</v>
      </c>
      <c r="E57" s="11" t="s">
        <v>206</v>
      </c>
      <c r="F57" s="11" t="s">
        <v>207</v>
      </c>
      <c r="G57" s="6" t="s">
        <v>19</v>
      </c>
      <c r="H57" s="11" t="s">
        <v>20</v>
      </c>
      <c r="I57" s="11" t="s">
        <v>72</v>
      </c>
      <c r="J57" s="44" t="s">
        <v>22</v>
      </c>
      <c r="K57" s="73">
        <v>11700</v>
      </c>
      <c r="L57" s="77">
        <v>517058</v>
      </c>
      <c r="M57" s="74" t="s">
        <v>203</v>
      </c>
      <c r="N57" s="75" t="s">
        <v>208</v>
      </c>
      <c r="O57" s="40" t="s">
        <v>688</v>
      </c>
      <c r="P57" s="42">
        <v>1014625</v>
      </c>
      <c r="Q57" s="39" t="s">
        <v>88</v>
      </c>
      <c r="R57" s="7">
        <v>5850</v>
      </c>
      <c r="S57" s="8">
        <f>SUM(R57*179)</f>
        <v>1047150</v>
      </c>
    </row>
    <row r="58" spans="1:19" ht="64.95" customHeight="1" x14ac:dyDescent="0.3">
      <c r="A58" s="43">
        <v>54</v>
      </c>
      <c r="B58" s="6" t="s">
        <v>25</v>
      </c>
      <c r="C58" s="44">
        <v>1000410</v>
      </c>
      <c r="D58" s="44">
        <v>1000411</v>
      </c>
      <c r="E58" s="11" t="s">
        <v>206</v>
      </c>
      <c r="F58" s="11" t="s">
        <v>209</v>
      </c>
      <c r="G58" s="6" t="s">
        <v>19</v>
      </c>
      <c r="H58" s="11" t="s">
        <v>20</v>
      </c>
      <c r="I58" s="11" t="s">
        <v>72</v>
      </c>
      <c r="J58" s="44" t="s">
        <v>22</v>
      </c>
      <c r="K58" s="73"/>
      <c r="L58" s="77"/>
      <c r="M58" s="74"/>
      <c r="N58" s="75"/>
      <c r="O58" s="40" t="s">
        <v>688</v>
      </c>
      <c r="P58" s="42">
        <v>1773539</v>
      </c>
      <c r="Q58" s="39" t="s">
        <v>88</v>
      </c>
      <c r="R58" s="7">
        <v>5850</v>
      </c>
      <c r="S58" s="8">
        <f>SUM(R58*179)</f>
        <v>1047150</v>
      </c>
    </row>
    <row r="59" spans="1:19" ht="77.400000000000006" customHeight="1" x14ac:dyDescent="0.3">
      <c r="A59" s="43">
        <v>55</v>
      </c>
      <c r="B59" s="6" t="s">
        <v>25</v>
      </c>
      <c r="C59" s="44">
        <v>1000413</v>
      </c>
      <c r="D59" s="44">
        <v>1000413</v>
      </c>
      <c r="E59" s="11" t="s">
        <v>210</v>
      </c>
      <c r="F59" s="11" t="s">
        <v>211</v>
      </c>
      <c r="G59" s="6" t="s">
        <v>49</v>
      </c>
      <c r="H59" s="11" t="s">
        <v>20</v>
      </c>
      <c r="I59" s="11" t="s">
        <v>72</v>
      </c>
      <c r="J59" s="44" t="s">
        <v>22</v>
      </c>
      <c r="K59" s="38" t="s">
        <v>115</v>
      </c>
      <c r="L59" s="38" t="s">
        <v>202</v>
      </c>
      <c r="M59" s="39" t="s">
        <v>212</v>
      </c>
      <c r="N59" s="40" t="s">
        <v>213</v>
      </c>
      <c r="O59" s="40" t="s">
        <v>689</v>
      </c>
      <c r="P59" s="42">
        <v>300000</v>
      </c>
      <c r="Q59" s="39"/>
      <c r="R59" s="7"/>
      <c r="S59" s="8"/>
    </row>
    <row r="60" spans="1:19" ht="64.95" customHeight="1" x14ac:dyDescent="0.3">
      <c r="A60" s="43">
        <v>56</v>
      </c>
      <c r="B60" s="6" t="s">
        <v>214</v>
      </c>
      <c r="C60" s="44">
        <v>1000420</v>
      </c>
      <c r="D60" s="44">
        <v>1000420</v>
      </c>
      <c r="E60" s="11" t="s">
        <v>215</v>
      </c>
      <c r="F60" s="11" t="s">
        <v>216</v>
      </c>
      <c r="G60" s="6" t="s">
        <v>19</v>
      </c>
      <c r="H60" s="11" t="s">
        <v>20</v>
      </c>
      <c r="I60" s="11" t="s">
        <v>72</v>
      </c>
      <c r="J60" s="44" t="s">
        <v>22</v>
      </c>
      <c r="K60" s="38">
        <v>5291</v>
      </c>
      <c r="L60" s="41">
        <v>233825</v>
      </c>
      <c r="M60" s="39" t="s">
        <v>217</v>
      </c>
      <c r="N60" s="40" t="s">
        <v>218</v>
      </c>
      <c r="O60" s="40" t="s">
        <v>690</v>
      </c>
      <c r="P60" s="42">
        <v>1014105</v>
      </c>
      <c r="Q60" s="39" t="s">
        <v>24</v>
      </c>
      <c r="R60" s="7">
        <v>5291</v>
      </c>
      <c r="S60" s="8">
        <f>SUM(R60*200)</f>
        <v>1058200</v>
      </c>
    </row>
    <row r="61" spans="1:19" ht="64.8" x14ac:dyDescent="0.3">
      <c r="A61" s="43">
        <v>57</v>
      </c>
      <c r="B61" s="6" t="s">
        <v>25</v>
      </c>
      <c r="C61" s="44">
        <v>1000427</v>
      </c>
      <c r="D61" s="44">
        <v>1000427</v>
      </c>
      <c r="E61" s="11" t="s">
        <v>219</v>
      </c>
      <c r="F61" s="11" t="s">
        <v>220</v>
      </c>
      <c r="G61" s="6" t="s">
        <v>49</v>
      </c>
      <c r="H61" s="11" t="s">
        <v>20</v>
      </c>
      <c r="I61" s="11" t="s">
        <v>72</v>
      </c>
      <c r="J61" s="44" t="s">
        <v>221</v>
      </c>
      <c r="K61" s="73" t="s">
        <v>99</v>
      </c>
      <c r="L61" s="73" t="s">
        <v>222</v>
      </c>
      <c r="M61" s="74" t="s">
        <v>223</v>
      </c>
      <c r="N61" s="75" t="s">
        <v>224</v>
      </c>
      <c r="O61" s="40" t="s">
        <v>691</v>
      </c>
      <c r="P61" s="42">
        <v>297143</v>
      </c>
      <c r="Q61" s="39"/>
      <c r="R61" s="7"/>
      <c r="S61" s="8"/>
    </row>
    <row r="62" spans="1:19" ht="72" customHeight="1" x14ac:dyDescent="0.3">
      <c r="A62" s="43">
        <v>58</v>
      </c>
      <c r="B62" s="6" t="s">
        <v>25</v>
      </c>
      <c r="C62" s="44">
        <v>1000427</v>
      </c>
      <c r="D62" s="44">
        <v>1000427</v>
      </c>
      <c r="E62" s="11" t="s">
        <v>219</v>
      </c>
      <c r="F62" s="11" t="s">
        <v>225</v>
      </c>
      <c r="G62" s="6" t="s">
        <v>49</v>
      </c>
      <c r="H62" s="11" t="s">
        <v>20</v>
      </c>
      <c r="I62" s="11" t="s">
        <v>72</v>
      </c>
      <c r="J62" s="44" t="s">
        <v>221</v>
      </c>
      <c r="K62" s="73"/>
      <c r="L62" s="73"/>
      <c r="M62" s="74"/>
      <c r="N62" s="75"/>
      <c r="O62" s="40" t="s">
        <v>692</v>
      </c>
      <c r="P62" s="42">
        <v>1551103</v>
      </c>
      <c r="Q62" s="39" t="s">
        <v>76</v>
      </c>
      <c r="R62" s="7">
        <v>6870</v>
      </c>
      <c r="S62" s="8">
        <f>SUM(R62*213)</f>
        <v>1463310</v>
      </c>
    </row>
    <row r="63" spans="1:19" ht="116.4" customHeight="1" x14ac:dyDescent="0.3">
      <c r="A63" s="43">
        <v>59</v>
      </c>
      <c r="B63" s="6" t="s">
        <v>36</v>
      </c>
      <c r="C63" s="44">
        <v>1000430</v>
      </c>
      <c r="D63" s="44">
        <v>1000502</v>
      </c>
      <c r="E63" s="11" t="s">
        <v>226</v>
      </c>
      <c r="F63" s="11" t="s">
        <v>227</v>
      </c>
      <c r="G63" s="6" t="s">
        <v>49</v>
      </c>
      <c r="H63" s="11" t="s">
        <v>39</v>
      </c>
      <c r="I63" s="11" t="s">
        <v>72</v>
      </c>
      <c r="J63" s="44" t="s">
        <v>22</v>
      </c>
      <c r="K63" s="38" t="s">
        <v>228</v>
      </c>
      <c r="L63" s="38" t="s">
        <v>229</v>
      </c>
      <c r="M63" s="39" t="s">
        <v>230</v>
      </c>
      <c r="N63" s="40" t="s">
        <v>694</v>
      </c>
      <c r="O63" s="40" t="s">
        <v>693</v>
      </c>
      <c r="P63" s="42">
        <v>298000</v>
      </c>
      <c r="Q63" s="39" t="s">
        <v>24</v>
      </c>
      <c r="R63" s="7">
        <v>7890</v>
      </c>
      <c r="S63" s="8">
        <f>SUM(R63*200)</f>
        <v>1578000</v>
      </c>
    </row>
    <row r="64" spans="1:19" ht="64.95" customHeight="1" x14ac:dyDescent="0.3">
      <c r="A64" s="43">
        <v>60</v>
      </c>
      <c r="B64" s="6" t="s">
        <v>214</v>
      </c>
      <c r="C64" s="44">
        <v>1000501</v>
      </c>
      <c r="D64" s="44">
        <v>1000502</v>
      </c>
      <c r="E64" s="11" t="s">
        <v>231</v>
      </c>
      <c r="F64" s="11" t="s">
        <v>232</v>
      </c>
      <c r="G64" s="6" t="s">
        <v>19</v>
      </c>
      <c r="H64" s="11" t="s">
        <v>20</v>
      </c>
      <c r="I64" s="11" t="s">
        <v>72</v>
      </c>
      <c r="J64" s="44" t="s">
        <v>22</v>
      </c>
      <c r="K64" s="38">
        <v>6225</v>
      </c>
      <c r="L64" s="41">
        <v>271584</v>
      </c>
      <c r="M64" s="39" t="s">
        <v>233</v>
      </c>
      <c r="N64" s="40" t="s">
        <v>234</v>
      </c>
      <c r="O64" s="40" t="s">
        <v>693</v>
      </c>
      <c r="P64" s="42">
        <v>1193125</v>
      </c>
      <c r="Q64" s="39" t="s">
        <v>24</v>
      </c>
      <c r="R64" s="7">
        <v>6225</v>
      </c>
      <c r="S64" s="8">
        <f>SUM(R64*200)</f>
        <v>1245000</v>
      </c>
    </row>
    <row r="65" spans="1:19" ht="66" customHeight="1" x14ac:dyDescent="0.3">
      <c r="A65" s="43">
        <v>61</v>
      </c>
      <c r="B65" s="6" t="s">
        <v>25</v>
      </c>
      <c r="C65" s="44">
        <v>1000501</v>
      </c>
      <c r="D65" s="44">
        <v>1000502</v>
      </c>
      <c r="E65" s="11" t="s">
        <v>235</v>
      </c>
      <c r="F65" s="11" t="s">
        <v>236</v>
      </c>
      <c r="G65" s="6" t="s">
        <v>49</v>
      </c>
      <c r="H65" s="11" t="s">
        <v>20</v>
      </c>
      <c r="I65" s="11" t="s">
        <v>72</v>
      </c>
      <c r="J65" s="44" t="s">
        <v>221</v>
      </c>
      <c r="K65" s="38" t="s">
        <v>115</v>
      </c>
      <c r="L65" s="38" t="s">
        <v>229</v>
      </c>
      <c r="M65" s="39" t="s">
        <v>237</v>
      </c>
      <c r="N65" s="40" t="s">
        <v>238</v>
      </c>
      <c r="O65" s="40" t="s">
        <v>695</v>
      </c>
      <c r="P65" s="42">
        <v>300000</v>
      </c>
      <c r="Q65" s="39"/>
      <c r="R65" s="7"/>
      <c r="S65" s="8"/>
    </row>
    <row r="66" spans="1:19" ht="76.95" customHeight="1" x14ac:dyDescent="0.3">
      <c r="A66" s="43">
        <v>62</v>
      </c>
      <c r="B66" s="6" t="s">
        <v>25</v>
      </c>
      <c r="C66" s="44">
        <v>1000504</v>
      </c>
      <c r="D66" s="44">
        <v>1000504</v>
      </c>
      <c r="E66" s="11" t="s">
        <v>239</v>
      </c>
      <c r="F66" s="11" t="s">
        <v>240</v>
      </c>
      <c r="G66" s="6" t="s">
        <v>49</v>
      </c>
      <c r="H66" s="11" t="s">
        <v>20</v>
      </c>
      <c r="I66" s="11" t="s">
        <v>72</v>
      </c>
      <c r="J66" s="44" t="s">
        <v>221</v>
      </c>
      <c r="K66" s="73" t="s">
        <v>241</v>
      </c>
      <c r="L66" s="73" t="s">
        <v>242</v>
      </c>
      <c r="M66" s="74" t="s">
        <v>243</v>
      </c>
      <c r="N66" s="75" t="s">
        <v>856</v>
      </c>
      <c r="O66" s="40" t="s">
        <v>696</v>
      </c>
      <c r="P66" s="42">
        <v>1689975</v>
      </c>
      <c r="Q66" s="39" t="s">
        <v>24</v>
      </c>
      <c r="R66" s="7">
        <v>7875</v>
      </c>
      <c r="S66" s="8">
        <f t="shared" ref="S66:S71" si="0">SUM(R66*200)</f>
        <v>1575000</v>
      </c>
    </row>
    <row r="67" spans="1:19" ht="74.400000000000006" customHeight="1" x14ac:dyDescent="0.3">
      <c r="A67" s="43">
        <v>63</v>
      </c>
      <c r="B67" s="6" t="s">
        <v>25</v>
      </c>
      <c r="C67" s="44">
        <v>1000504</v>
      </c>
      <c r="D67" s="44">
        <v>1000504</v>
      </c>
      <c r="E67" s="11" t="s">
        <v>239</v>
      </c>
      <c r="F67" s="11" t="s">
        <v>244</v>
      </c>
      <c r="G67" s="6" t="s">
        <v>35</v>
      </c>
      <c r="H67" s="11" t="s">
        <v>20</v>
      </c>
      <c r="I67" s="11" t="s">
        <v>72</v>
      </c>
      <c r="J67" s="44" t="s">
        <v>221</v>
      </c>
      <c r="K67" s="73"/>
      <c r="L67" s="73"/>
      <c r="M67" s="74"/>
      <c r="N67" s="75"/>
      <c r="O67" s="40" t="s">
        <v>245</v>
      </c>
      <c r="P67" s="42">
        <v>1150000</v>
      </c>
      <c r="Q67" s="39" t="s">
        <v>24</v>
      </c>
      <c r="R67" s="7">
        <v>6000</v>
      </c>
      <c r="S67" s="8">
        <f t="shared" si="0"/>
        <v>1200000</v>
      </c>
    </row>
    <row r="68" spans="1:19" ht="101.4" customHeight="1" x14ac:dyDescent="0.3">
      <c r="A68" s="43">
        <v>64</v>
      </c>
      <c r="B68" s="6" t="s">
        <v>25</v>
      </c>
      <c r="C68" s="44">
        <v>1000504</v>
      </c>
      <c r="D68" s="44">
        <v>1000504</v>
      </c>
      <c r="E68" s="11" t="s">
        <v>246</v>
      </c>
      <c r="F68" s="11" t="s">
        <v>247</v>
      </c>
      <c r="G68" s="6" t="s">
        <v>49</v>
      </c>
      <c r="H68" s="11" t="s">
        <v>20</v>
      </c>
      <c r="I68" s="11" t="s">
        <v>72</v>
      </c>
      <c r="J68" s="44" t="s">
        <v>221</v>
      </c>
      <c r="K68" s="73"/>
      <c r="L68" s="73"/>
      <c r="M68" s="74"/>
      <c r="N68" s="75"/>
      <c r="O68" s="40" t="s">
        <v>696</v>
      </c>
      <c r="P68" s="42">
        <v>1689975</v>
      </c>
      <c r="Q68" s="39" t="s">
        <v>24</v>
      </c>
      <c r="R68" s="7">
        <v>7875</v>
      </c>
      <c r="S68" s="8">
        <f t="shared" si="0"/>
        <v>1575000</v>
      </c>
    </row>
    <row r="69" spans="1:19" ht="70.95" customHeight="1" x14ac:dyDescent="0.3">
      <c r="A69" s="43">
        <v>65</v>
      </c>
      <c r="B69" s="6" t="s">
        <v>214</v>
      </c>
      <c r="C69" s="44">
        <v>1000511</v>
      </c>
      <c r="D69" s="44">
        <v>1000511</v>
      </c>
      <c r="E69" s="11" t="s">
        <v>248</v>
      </c>
      <c r="F69" s="11" t="s">
        <v>249</v>
      </c>
      <c r="G69" s="6" t="s">
        <v>19</v>
      </c>
      <c r="H69" s="11" t="s">
        <v>20</v>
      </c>
      <c r="I69" s="11" t="s">
        <v>72</v>
      </c>
      <c r="J69" s="44" t="s">
        <v>22</v>
      </c>
      <c r="K69" s="73">
        <v>8250</v>
      </c>
      <c r="L69" s="77">
        <v>356139</v>
      </c>
      <c r="M69" s="74" t="s">
        <v>798</v>
      </c>
      <c r="N69" s="75" t="s">
        <v>699</v>
      </c>
      <c r="O69" s="40" t="s">
        <v>697</v>
      </c>
      <c r="P69" s="42">
        <v>1121250</v>
      </c>
      <c r="Q69" s="39" t="s">
        <v>250</v>
      </c>
      <c r="R69" s="7">
        <v>5850</v>
      </c>
      <c r="S69" s="8">
        <f t="shared" si="0"/>
        <v>1170000</v>
      </c>
    </row>
    <row r="70" spans="1:19" ht="85.95" customHeight="1" x14ac:dyDescent="0.3">
      <c r="A70" s="43">
        <v>66</v>
      </c>
      <c r="B70" s="6" t="s">
        <v>214</v>
      </c>
      <c r="C70" s="44">
        <v>1000511</v>
      </c>
      <c r="D70" s="44">
        <v>1000511</v>
      </c>
      <c r="E70" s="11" t="s">
        <v>248</v>
      </c>
      <c r="F70" s="11" t="s">
        <v>251</v>
      </c>
      <c r="G70" s="6" t="s">
        <v>19</v>
      </c>
      <c r="H70" s="11" t="s">
        <v>20</v>
      </c>
      <c r="I70" s="11" t="s">
        <v>72</v>
      </c>
      <c r="J70" s="44" t="s">
        <v>22</v>
      </c>
      <c r="K70" s="73"/>
      <c r="L70" s="77"/>
      <c r="M70" s="74"/>
      <c r="N70" s="75"/>
      <c r="O70" s="40" t="s">
        <v>698</v>
      </c>
      <c r="P70" s="42">
        <v>500250</v>
      </c>
      <c r="Q70" s="39" t="s">
        <v>250</v>
      </c>
      <c r="R70" s="7">
        <v>2610</v>
      </c>
      <c r="S70" s="8">
        <f t="shared" si="0"/>
        <v>522000</v>
      </c>
    </row>
    <row r="71" spans="1:19" ht="64.95" customHeight="1" x14ac:dyDescent="0.3">
      <c r="A71" s="43">
        <v>67</v>
      </c>
      <c r="B71" s="6" t="s">
        <v>25</v>
      </c>
      <c r="C71" s="44">
        <v>1000515</v>
      </c>
      <c r="D71" s="44">
        <v>1000516</v>
      </c>
      <c r="E71" s="11" t="s">
        <v>252</v>
      </c>
      <c r="F71" s="11" t="s">
        <v>253</v>
      </c>
      <c r="G71" s="6" t="s">
        <v>49</v>
      </c>
      <c r="H71" s="11" t="s">
        <v>20</v>
      </c>
      <c r="I71" s="11" t="s">
        <v>72</v>
      </c>
      <c r="J71" s="44" t="s">
        <v>22</v>
      </c>
      <c r="K71" s="73" t="s">
        <v>254</v>
      </c>
      <c r="L71" s="73" t="s">
        <v>255</v>
      </c>
      <c r="M71" s="74" t="s">
        <v>256</v>
      </c>
      <c r="N71" s="75" t="s">
        <v>257</v>
      </c>
      <c r="O71" s="40" t="s">
        <v>700</v>
      </c>
      <c r="P71" s="42">
        <v>542225</v>
      </c>
      <c r="Q71" s="39" t="s">
        <v>250</v>
      </c>
      <c r="R71" s="7">
        <v>2829</v>
      </c>
      <c r="S71" s="8">
        <f t="shared" si="0"/>
        <v>565800</v>
      </c>
    </row>
    <row r="72" spans="1:19" ht="48.6" x14ac:dyDescent="0.3">
      <c r="A72" s="43">
        <v>68</v>
      </c>
      <c r="B72" s="6" t="s">
        <v>25</v>
      </c>
      <c r="C72" s="44">
        <v>1000515</v>
      </c>
      <c r="D72" s="44">
        <v>1000516</v>
      </c>
      <c r="E72" s="11" t="s">
        <v>252</v>
      </c>
      <c r="F72" s="11" t="s">
        <v>258</v>
      </c>
      <c r="G72" s="6" t="s">
        <v>31</v>
      </c>
      <c r="H72" s="11" t="s">
        <v>20</v>
      </c>
      <c r="I72" s="11" t="s">
        <v>72</v>
      </c>
      <c r="J72" s="44" t="s">
        <v>22</v>
      </c>
      <c r="K72" s="73"/>
      <c r="L72" s="73"/>
      <c r="M72" s="74"/>
      <c r="N72" s="75"/>
      <c r="O72" s="40" t="s">
        <v>701</v>
      </c>
      <c r="P72" s="42">
        <v>300000</v>
      </c>
      <c r="Q72" s="39"/>
      <c r="R72" s="7"/>
      <c r="S72" s="8"/>
    </row>
    <row r="73" spans="1:19" ht="64.95" customHeight="1" x14ac:dyDescent="0.3">
      <c r="A73" s="43">
        <v>69</v>
      </c>
      <c r="B73" s="6" t="s">
        <v>214</v>
      </c>
      <c r="C73" s="44">
        <v>1000519</v>
      </c>
      <c r="D73" s="44">
        <v>1000518</v>
      </c>
      <c r="E73" s="11" t="s">
        <v>259</v>
      </c>
      <c r="F73" s="11" t="s">
        <v>260</v>
      </c>
      <c r="G73" s="6" t="s">
        <v>35</v>
      </c>
      <c r="H73" s="11" t="s">
        <v>20</v>
      </c>
      <c r="I73" s="11" t="s">
        <v>72</v>
      </c>
      <c r="J73" s="44" t="s">
        <v>22</v>
      </c>
      <c r="K73" s="38">
        <v>6000</v>
      </c>
      <c r="L73" s="41">
        <v>259010</v>
      </c>
      <c r="M73" s="39" t="s">
        <v>261</v>
      </c>
      <c r="N73" s="40" t="s">
        <v>262</v>
      </c>
      <c r="O73" s="40" t="s">
        <v>702</v>
      </c>
      <c r="P73" s="42">
        <v>1307900</v>
      </c>
      <c r="Q73" s="39" t="s">
        <v>88</v>
      </c>
      <c r="R73" s="7">
        <v>6000</v>
      </c>
      <c r="S73" s="8">
        <f>SUM(R73*179)</f>
        <v>1074000</v>
      </c>
    </row>
    <row r="74" spans="1:19" ht="64.95" customHeight="1" x14ac:dyDescent="0.3">
      <c r="A74" s="43">
        <v>70</v>
      </c>
      <c r="B74" s="6" t="s">
        <v>214</v>
      </c>
      <c r="C74" s="44">
        <v>1000521</v>
      </c>
      <c r="D74" s="44">
        <v>1000523</v>
      </c>
      <c r="E74" s="11" t="s">
        <v>263</v>
      </c>
      <c r="F74" s="11" t="s">
        <v>264</v>
      </c>
      <c r="G74" s="6" t="s">
        <v>49</v>
      </c>
      <c r="H74" s="11" t="s">
        <v>20</v>
      </c>
      <c r="I74" s="11" t="s">
        <v>72</v>
      </c>
      <c r="J74" s="44" t="s">
        <v>221</v>
      </c>
      <c r="K74" s="73" t="s">
        <v>265</v>
      </c>
      <c r="L74" s="73" t="s">
        <v>266</v>
      </c>
      <c r="M74" s="74" t="s">
        <v>267</v>
      </c>
      <c r="N74" s="75" t="s">
        <v>268</v>
      </c>
      <c r="O74" s="40" t="s">
        <v>703</v>
      </c>
      <c r="P74" s="42">
        <v>1343775</v>
      </c>
      <c r="Q74" s="39" t="s">
        <v>250</v>
      </c>
      <c r="R74" s="7">
        <v>7011</v>
      </c>
      <c r="S74" s="8">
        <f>SUM(R74*200)</f>
        <v>1402200</v>
      </c>
    </row>
    <row r="75" spans="1:19" ht="64.95" customHeight="1" x14ac:dyDescent="0.3">
      <c r="A75" s="43">
        <v>71</v>
      </c>
      <c r="B75" s="6" t="s">
        <v>214</v>
      </c>
      <c r="C75" s="44">
        <v>1000521</v>
      </c>
      <c r="D75" s="44">
        <v>1000523</v>
      </c>
      <c r="E75" s="11" t="s">
        <v>263</v>
      </c>
      <c r="F75" s="11" t="s">
        <v>269</v>
      </c>
      <c r="G75" s="6" t="s">
        <v>49</v>
      </c>
      <c r="H75" s="11" t="s">
        <v>20</v>
      </c>
      <c r="I75" s="11" t="s">
        <v>72</v>
      </c>
      <c r="J75" s="44" t="s">
        <v>221</v>
      </c>
      <c r="K75" s="73"/>
      <c r="L75" s="73"/>
      <c r="M75" s="74"/>
      <c r="N75" s="75"/>
      <c r="O75" s="40" t="s">
        <v>704</v>
      </c>
      <c r="P75" s="42">
        <v>1622052</v>
      </c>
      <c r="Q75" s="39" t="s">
        <v>270</v>
      </c>
      <c r="R75" s="7">
        <v>7908</v>
      </c>
      <c r="S75" s="8">
        <f>SUM(R75*179)</f>
        <v>1415532</v>
      </c>
    </row>
    <row r="76" spans="1:19" ht="64.95" customHeight="1" x14ac:dyDescent="0.3">
      <c r="A76" s="43">
        <v>72</v>
      </c>
      <c r="B76" s="6" t="s">
        <v>214</v>
      </c>
      <c r="C76" s="44">
        <v>1000521</v>
      </c>
      <c r="D76" s="44">
        <v>1000523</v>
      </c>
      <c r="E76" s="11" t="s">
        <v>271</v>
      </c>
      <c r="F76" s="11" t="s">
        <v>272</v>
      </c>
      <c r="G76" s="6" t="s">
        <v>35</v>
      </c>
      <c r="H76" s="11" t="s">
        <v>20</v>
      </c>
      <c r="I76" s="11" t="s">
        <v>72</v>
      </c>
      <c r="J76" s="44" t="s">
        <v>221</v>
      </c>
      <c r="K76" s="73"/>
      <c r="L76" s="73"/>
      <c r="M76" s="74"/>
      <c r="N76" s="75"/>
      <c r="O76" s="40" t="s">
        <v>273</v>
      </c>
      <c r="P76" s="42">
        <v>1150000</v>
      </c>
      <c r="Q76" s="39" t="s">
        <v>24</v>
      </c>
      <c r="R76" s="7">
        <v>6000</v>
      </c>
      <c r="S76" s="8">
        <f>SUM(R76*200)</f>
        <v>1200000</v>
      </c>
    </row>
    <row r="77" spans="1:19" ht="64.8" x14ac:dyDescent="0.3">
      <c r="A77" s="43">
        <v>73</v>
      </c>
      <c r="B77" s="6" t="s">
        <v>25</v>
      </c>
      <c r="C77" s="44">
        <v>1000522</v>
      </c>
      <c r="D77" s="44">
        <v>1000523</v>
      </c>
      <c r="E77" s="11" t="s">
        <v>274</v>
      </c>
      <c r="F77" s="11" t="s">
        <v>275</v>
      </c>
      <c r="G77" s="6" t="s">
        <v>49</v>
      </c>
      <c r="H77" s="11" t="s">
        <v>20</v>
      </c>
      <c r="I77" s="11" t="s">
        <v>72</v>
      </c>
      <c r="J77" s="44" t="s">
        <v>22</v>
      </c>
      <c r="K77" s="73" t="s">
        <v>276</v>
      </c>
      <c r="L77" s="73" t="s">
        <v>277</v>
      </c>
      <c r="M77" s="74" t="s">
        <v>278</v>
      </c>
      <c r="N77" s="75" t="s">
        <v>279</v>
      </c>
      <c r="O77" s="40" t="s">
        <v>705</v>
      </c>
      <c r="P77" s="42">
        <v>290000</v>
      </c>
      <c r="Q77" s="39"/>
      <c r="R77" s="7"/>
      <c r="S77" s="8"/>
    </row>
    <row r="78" spans="1:19" ht="64.95" customHeight="1" x14ac:dyDescent="0.3">
      <c r="A78" s="43">
        <v>74</v>
      </c>
      <c r="B78" s="6" t="s">
        <v>25</v>
      </c>
      <c r="C78" s="44">
        <v>1000522</v>
      </c>
      <c r="D78" s="44">
        <v>1000523</v>
      </c>
      <c r="E78" s="11" t="s">
        <v>274</v>
      </c>
      <c r="F78" s="11" t="s">
        <v>280</v>
      </c>
      <c r="G78" s="6" t="s">
        <v>49</v>
      </c>
      <c r="H78" s="11" t="s">
        <v>20</v>
      </c>
      <c r="I78" s="11" t="s">
        <v>72</v>
      </c>
      <c r="J78" s="44" t="s">
        <v>22</v>
      </c>
      <c r="K78" s="73"/>
      <c r="L78" s="73"/>
      <c r="M78" s="74"/>
      <c r="N78" s="75"/>
      <c r="O78" s="40" t="s">
        <v>706</v>
      </c>
      <c r="P78" s="42">
        <v>1336875</v>
      </c>
      <c r="Q78" s="39" t="s">
        <v>24</v>
      </c>
      <c r="R78" s="7">
        <v>6975</v>
      </c>
      <c r="S78" s="8">
        <f>SUM(R78*200)</f>
        <v>1395000</v>
      </c>
    </row>
    <row r="79" spans="1:19" ht="119.4" customHeight="1" x14ac:dyDescent="0.3">
      <c r="A79" s="43">
        <v>75</v>
      </c>
      <c r="B79" s="6" t="s">
        <v>214</v>
      </c>
      <c r="C79" s="44">
        <v>1000528</v>
      </c>
      <c r="D79" s="44">
        <v>1000530</v>
      </c>
      <c r="E79" s="11" t="s">
        <v>281</v>
      </c>
      <c r="F79" s="11" t="s">
        <v>282</v>
      </c>
      <c r="G79" s="6" t="s">
        <v>49</v>
      </c>
      <c r="H79" s="11" t="s">
        <v>20</v>
      </c>
      <c r="I79" s="11" t="s">
        <v>72</v>
      </c>
      <c r="J79" s="44" t="s">
        <v>22</v>
      </c>
      <c r="K79" s="38" t="s">
        <v>283</v>
      </c>
      <c r="L79" s="38" t="s">
        <v>284</v>
      </c>
      <c r="M79" s="39" t="s">
        <v>285</v>
      </c>
      <c r="N79" s="40" t="s">
        <v>707</v>
      </c>
      <c r="O79" s="40" t="s">
        <v>829</v>
      </c>
      <c r="P79" s="42">
        <v>1313875</v>
      </c>
      <c r="Q79" s="39" t="s">
        <v>24</v>
      </c>
      <c r="R79" s="7">
        <v>6855</v>
      </c>
      <c r="S79" s="8">
        <f>SUM(R79*200)</f>
        <v>1371000</v>
      </c>
    </row>
    <row r="80" spans="1:19" ht="63" customHeight="1" x14ac:dyDescent="0.3">
      <c r="A80" s="81">
        <v>76</v>
      </c>
      <c r="B80" s="74" t="s">
        <v>25</v>
      </c>
      <c r="C80" s="72">
        <v>1000601</v>
      </c>
      <c r="D80" s="72">
        <v>1000601</v>
      </c>
      <c r="E80" s="72" t="s">
        <v>286</v>
      </c>
      <c r="F80" s="72" t="s">
        <v>287</v>
      </c>
      <c r="G80" s="74" t="s">
        <v>49</v>
      </c>
      <c r="H80" s="72" t="s">
        <v>20</v>
      </c>
      <c r="I80" s="72" t="s">
        <v>72</v>
      </c>
      <c r="J80" s="72" t="s">
        <v>22</v>
      </c>
      <c r="K80" s="73" t="s">
        <v>830</v>
      </c>
      <c r="L80" s="73" t="s">
        <v>288</v>
      </c>
      <c r="M80" s="74" t="s">
        <v>827</v>
      </c>
      <c r="N80" s="75" t="s">
        <v>831</v>
      </c>
      <c r="O80" s="75" t="s">
        <v>708</v>
      </c>
      <c r="P80" s="76">
        <v>1202750</v>
      </c>
      <c r="Q80" s="39" t="s">
        <v>24</v>
      </c>
      <c r="R80" s="7">
        <v>3705</v>
      </c>
      <c r="S80" s="8">
        <f>SUM(R80*200)</f>
        <v>741000</v>
      </c>
    </row>
    <row r="81" spans="1:19" ht="65.400000000000006" customHeight="1" x14ac:dyDescent="0.3">
      <c r="A81" s="82"/>
      <c r="B81" s="74"/>
      <c r="C81" s="72"/>
      <c r="D81" s="72"/>
      <c r="E81" s="72"/>
      <c r="F81" s="72"/>
      <c r="G81" s="74"/>
      <c r="H81" s="72"/>
      <c r="I81" s="72"/>
      <c r="J81" s="72"/>
      <c r="K81" s="73"/>
      <c r="L81" s="73"/>
      <c r="M81" s="74"/>
      <c r="N81" s="75"/>
      <c r="O81" s="75"/>
      <c r="P81" s="76"/>
      <c r="Q81" s="39" t="s">
        <v>289</v>
      </c>
      <c r="R81" s="7">
        <v>2100</v>
      </c>
      <c r="S81" s="8">
        <f>SUM(R81*195)</f>
        <v>409500</v>
      </c>
    </row>
    <row r="82" spans="1:19" ht="157.80000000000001" customHeight="1" x14ac:dyDescent="0.3">
      <c r="A82" s="43">
        <v>77</v>
      </c>
      <c r="B82" s="6" t="s">
        <v>25</v>
      </c>
      <c r="C82" s="44">
        <v>1000601</v>
      </c>
      <c r="D82" s="44">
        <v>1000601</v>
      </c>
      <c r="E82" s="11" t="s">
        <v>286</v>
      </c>
      <c r="F82" s="11" t="s">
        <v>290</v>
      </c>
      <c r="G82" s="6" t="s">
        <v>49</v>
      </c>
      <c r="H82" s="11" t="s">
        <v>20</v>
      </c>
      <c r="I82" s="11" t="s">
        <v>72</v>
      </c>
      <c r="J82" s="44" t="s">
        <v>22</v>
      </c>
      <c r="K82" s="73"/>
      <c r="L82" s="73"/>
      <c r="M82" s="74"/>
      <c r="N82" s="75"/>
      <c r="O82" s="40" t="s">
        <v>828</v>
      </c>
      <c r="P82" s="42">
        <v>1409900</v>
      </c>
      <c r="Q82" s="39" t="s">
        <v>76</v>
      </c>
      <c r="R82" s="7">
        <v>6840</v>
      </c>
      <c r="S82" s="8">
        <f>SUM(R82*213)</f>
        <v>1456920</v>
      </c>
    </row>
    <row r="83" spans="1:19" ht="69" customHeight="1" x14ac:dyDescent="0.3">
      <c r="A83" s="43">
        <v>78</v>
      </c>
      <c r="B83" s="6" t="s">
        <v>25</v>
      </c>
      <c r="C83" s="44">
        <v>1000608</v>
      </c>
      <c r="D83" s="44">
        <v>1000609</v>
      </c>
      <c r="E83" s="11" t="s">
        <v>291</v>
      </c>
      <c r="F83" s="11" t="s">
        <v>292</v>
      </c>
      <c r="G83" s="6" t="s">
        <v>49</v>
      </c>
      <c r="H83" s="11" t="s">
        <v>20</v>
      </c>
      <c r="I83" s="11" t="s">
        <v>72</v>
      </c>
      <c r="J83" s="44" t="s">
        <v>22</v>
      </c>
      <c r="K83" s="38" t="s">
        <v>115</v>
      </c>
      <c r="L83" s="38" t="s">
        <v>293</v>
      </c>
      <c r="M83" s="39" t="s">
        <v>294</v>
      </c>
      <c r="N83" s="40" t="s">
        <v>295</v>
      </c>
      <c r="O83" s="40" t="s">
        <v>709</v>
      </c>
      <c r="P83" s="42">
        <v>290000</v>
      </c>
      <c r="Q83" s="39"/>
      <c r="R83" s="7"/>
      <c r="S83" s="8"/>
    </row>
    <row r="84" spans="1:19" ht="61.2" customHeight="1" x14ac:dyDescent="0.3">
      <c r="A84" s="43">
        <v>79</v>
      </c>
      <c r="B84" s="6" t="s">
        <v>214</v>
      </c>
      <c r="C84" s="44">
        <v>1000611</v>
      </c>
      <c r="D84" s="44">
        <v>1000610</v>
      </c>
      <c r="E84" s="11" t="s">
        <v>296</v>
      </c>
      <c r="F84" s="11" t="s">
        <v>297</v>
      </c>
      <c r="G84" s="6" t="s">
        <v>49</v>
      </c>
      <c r="H84" s="11" t="s">
        <v>20</v>
      </c>
      <c r="I84" s="11" t="s">
        <v>72</v>
      </c>
      <c r="J84" s="44" t="s">
        <v>221</v>
      </c>
      <c r="K84" s="38" t="s">
        <v>298</v>
      </c>
      <c r="L84" s="38" t="s">
        <v>299</v>
      </c>
      <c r="M84" s="39" t="s">
        <v>300</v>
      </c>
      <c r="N84" s="40" t="s">
        <v>301</v>
      </c>
      <c r="O84" s="40" t="s">
        <v>710</v>
      </c>
      <c r="P84" s="42">
        <v>1226475</v>
      </c>
      <c r="Q84" s="39" t="s">
        <v>24</v>
      </c>
      <c r="R84" s="7"/>
      <c r="S84" s="8">
        <f>SUM(R84*200)</f>
        <v>0</v>
      </c>
    </row>
    <row r="85" spans="1:19" ht="64.8" x14ac:dyDescent="0.3">
      <c r="A85" s="43">
        <v>80</v>
      </c>
      <c r="B85" s="6" t="s">
        <v>25</v>
      </c>
      <c r="C85" s="44">
        <v>1000619</v>
      </c>
      <c r="D85" s="44">
        <v>1000620</v>
      </c>
      <c r="E85" s="11" t="s">
        <v>302</v>
      </c>
      <c r="F85" s="11" t="s">
        <v>303</v>
      </c>
      <c r="G85" s="6" t="s">
        <v>49</v>
      </c>
      <c r="H85" s="11" t="s">
        <v>20</v>
      </c>
      <c r="I85" s="11" t="s">
        <v>72</v>
      </c>
      <c r="J85" s="44" t="s">
        <v>22</v>
      </c>
      <c r="K85" s="73" t="s">
        <v>304</v>
      </c>
      <c r="L85" s="73" t="s">
        <v>305</v>
      </c>
      <c r="M85" s="74" t="s">
        <v>306</v>
      </c>
      <c r="N85" s="75" t="s">
        <v>307</v>
      </c>
      <c r="O85" s="40" t="s">
        <v>711</v>
      </c>
      <c r="P85" s="42">
        <v>290000</v>
      </c>
      <c r="Q85" s="39"/>
      <c r="R85" s="7"/>
      <c r="S85" s="8"/>
    </row>
    <row r="86" spans="1:19" ht="53.4" customHeight="1" x14ac:dyDescent="0.3">
      <c r="A86" s="43">
        <v>81</v>
      </c>
      <c r="B86" s="6" t="s">
        <v>25</v>
      </c>
      <c r="C86" s="44">
        <v>1000619</v>
      </c>
      <c r="D86" s="44">
        <v>1000620</v>
      </c>
      <c r="E86" s="11" t="s">
        <v>302</v>
      </c>
      <c r="F86" s="11" t="s">
        <v>308</v>
      </c>
      <c r="G86" s="6" t="s">
        <v>35</v>
      </c>
      <c r="H86" s="11" t="s">
        <v>20</v>
      </c>
      <c r="I86" s="11" t="s">
        <v>72</v>
      </c>
      <c r="J86" s="44" t="s">
        <v>22</v>
      </c>
      <c r="K86" s="73"/>
      <c r="L86" s="73"/>
      <c r="M86" s="74"/>
      <c r="N86" s="75"/>
      <c r="O86" s="40" t="s">
        <v>712</v>
      </c>
      <c r="P86" s="42">
        <v>335000</v>
      </c>
      <c r="Q86" s="39"/>
      <c r="R86" s="7"/>
      <c r="S86" s="8"/>
    </row>
    <row r="87" spans="1:19" ht="64.8" x14ac:dyDescent="0.3">
      <c r="A87" s="43">
        <v>82</v>
      </c>
      <c r="B87" s="6" t="s">
        <v>25</v>
      </c>
      <c r="C87" s="44">
        <v>1000619</v>
      </c>
      <c r="D87" s="44">
        <v>1000620</v>
      </c>
      <c r="E87" s="11" t="s">
        <v>309</v>
      </c>
      <c r="F87" s="11" t="s">
        <v>310</v>
      </c>
      <c r="G87" s="6" t="s">
        <v>35</v>
      </c>
      <c r="H87" s="11" t="s">
        <v>20</v>
      </c>
      <c r="I87" s="11" t="s">
        <v>72</v>
      </c>
      <c r="J87" s="44" t="s">
        <v>22</v>
      </c>
      <c r="K87" s="73"/>
      <c r="L87" s="73"/>
      <c r="M87" s="74"/>
      <c r="N87" s="75"/>
      <c r="O87" s="40" t="s">
        <v>311</v>
      </c>
      <c r="P87" s="42">
        <v>335000</v>
      </c>
      <c r="Q87" s="39"/>
      <c r="R87" s="7"/>
      <c r="S87" s="8"/>
    </row>
    <row r="88" spans="1:19" ht="71.400000000000006" customHeight="1" x14ac:dyDescent="0.3">
      <c r="A88" s="43">
        <v>83</v>
      </c>
      <c r="B88" s="6" t="s">
        <v>214</v>
      </c>
      <c r="C88" s="44">
        <v>1000625</v>
      </c>
      <c r="D88" s="44">
        <v>1000627</v>
      </c>
      <c r="E88" s="11" t="s">
        <v>312</v>
      </c>
      <c r="F88" s="11" t="s">
        <v>313</v>
      </c>
      <c r="G88" s="6" t="s">
        <v>19</v>
      </c>
      <c r="H88" s="11" t="s">
        <v>20</v>
      </c>
      <c r="I88" s="11" t="s">
        <v>72</v>
      </c>
      <c r="J88" s="44" t="s">
        <v>221</v>
      </c>
      <c r="K88" s="38">
        <v>6000</v>
      </c>
      <c r="L88" s="41">
        <v>259875</v>
      </c>
      <c r="M88" s="39" t="s">
        <v>314</v>
      </c>
      <c r="N88" s="40" t="s">
        <v>315</v>
      </c>
      <c r="O88" s="40" t="s">
        <v>316</v>
      </c>
      <c r="P88" s="42">
        <v>0</v>
      </c>
      <c r="Q88" s="39" t="s">
        <v>88</v>
      </c>
      <c r="R88" s="7">
        <v>6000</v>
      </c>
      <c r="S88" s="8">
        <f>SUM(R88*179)</f>
        <v>1074000</v>
      </c>
    </row>
    <row r="89" spans="1:19" ht="66" customHeight="1" x14ac:dyDescent="0.3">
      <c r="A89" s="43">
        <v>84</v>
      </c>
      <c r="B89" s="6" t="s">
        <v>214</v>
      </c>
      <c r="C89" s="44">
        <v>1000625</v>
      </c>
      <c r="D89" s="44">
        <v>1000627</v>
      </c>
      <c r="E89" s="11" t="s">
        <v>317</v>
      </c>
      <c r="F89" s="11" t="s">
        <v>318</v>
      </c>
      <c r="G89" s="6" t="s">
        <v>49</v>
      </c>
      <c r="H89" s="11" t="s">
        <v>20</v>
      </c>
      <c r="I89" s="11" t="s">
        <v>72</v>
      </c>
      <c r="J89" s="44" t="s">
        <v>22</v>
      </c>
      <c r="K89" s="73" t="s">
        <v>319</v>
      </c>
      <c r="L89" s="73" t="s">
        <v>320</v>
      </c>
      <c r="M89" s="74" t="s">
        <v>314</v>
      </c>
      <c r="N89" s="75" t="s">
        <v>776</v>
      </c>
      <c r="O89" s="40" t="s">
        <v>321</v>
      </c>
      <c r="P89" s="42">
        <v>1397200</v>
      </c>
      <c r="Q89" s="39" t="s">
        <v>24</v>
      </c>
      <c r="R89" s="7">
        <v>7485</v>
      </c>
      <c r="S89" s="8">
        <f>SUM(R89*200)</f>
        <v>1497000</v>
      </c>
    </row>
    <row r="90" spans="1:19" ht="64.95" customHeight="1" x14ac:dyDescent="0.3">
      <c r="A90" s="43">
        <v>85</v>
      </c>
      <c r="B90" s="6" t="s">
        <v>214</v>
      </c>
      <c r="C90" s="44">
        <v>1000625</v>
      </c>
      <c r="D90" s="44">
        <v>1000627</v>
      </c>
      <c r="E90" s="11" t="s">
        <v>317</v>
      </c>
      <c r="F90" s="11" t="s">
        <v>322</v>
      </c>
      <c r="G90" s="6" t="s">
        <v>49</v>
      </c>
      <c r="H90" s="11" t="s">
        <v>20</v>
      </c>
      <c r="I90" s="11" t="s">
        <v>72</v>
      </c>
      <c r="J90" s="44" t="s">
        <v>22</v>
      </c>
      <c r="K90" s="73"/>
      <c r="L90" s="73"/>
      <c r="M90" s="74"/>
      <c r="N90" s="75"/>
      <c r="O90" s="40" t="s">
        <v>713</v>
      </c>
      <c r="P90" s="42">
        <v>0</v>
      </c>
      <c r="Q90" s="39" t="s">
        <v>88</v>
      </c>
      <c r="R90" s="7">
        <v>0</v>
      </c>
      <c r="S90" s="8">
        <f>SUM(R90*179)</f>
        <v>0</v>
      </c>
    </row>
    <row r="91" spans="1:19" ht="76.2" customHeight="1" x14ac:dyDescent="0.3">
      <c r="A91" s="43">
        <v>86</v>
      </c>
      <c r="B91" s="6" t="s">
        <v>36</v>
      </c>
      <c r="C91" s="44">
        <v>1000702</v>
      </c>
      <c r="D91" s="44">
        <v>1000701</v>
      </c>
      <c r="E91" s="11" t="s">
        <v>323</v>
      </c>
      <c r="F91" s="11" t="s">
        <v>324</v>
      </c>
      <c r="G91" s="6" t="s">
        <v>19</v>
      </c>
      <c r="H91" s="11" t="s">
        <v>39</v>
      </c>
      <c r="I91" s="11" t="s">
        <v>72</v>
      </c>
      <c r="J91" s="44" t="s">
        <v>22</v>
      </c>
      <c r="K91" s="73">
        <v>12000</v>
      </c>
      <c r="L91" s="77">
        <v>520920</v>
      </c>
      <c r="M91" s="74" t="s">
        <v>325</v>
      </c>
      <c r="N91" s="75" t="s">
        <v>326</v>
      </c>
      <c r="O91" s="40" t="s">
        <v>714</v>
      </c>
      <c r="P91" s="42">
        <v>300000</v>
      </c>
      <c r="Q91" s="39"/>
      <c r="R91" s="7"/>
      <c r="S91" s="8"/>
    </row>
    <row r="92" spans="1:19" ht="64.95" customHeight="1" x14ac:dyDescent="0.3">
      <c r="A92" s="43">
        <v>87</v>
      </c>
      <c r="B92" s="6" t="s">
        <v>36</v>
      </c>
      <c r="C92" s="44">
        <v>1000702</v>
      </c>
      <c r="D92" s="44">
        <v>1000701</v>
      </c>
      <c r="E92" s="11" t="s">
        <v>323</v>
      </c>
      <c r="F92" s="11" t="s">
        <v>327</v>
      </c>
      <c r="G92" s="6" t="s">
        <v>19</v>
      </c>
      <c r="H92" s="11" t="s">
        <v>39</v>
      </c>
      <c r="I92" s="11" t="s">
        <v>72</v>
      </c>
      <c r="J92" s="44" t="s">
        <v>22</v>
      </c>
      <c r="K92" s="73"/>
      <c r="L92" s="77"/>
      <c r="M92" s="74"/>
      <c r="N92" s="75"/>
      <c r="O92" s="40" t="s">
        <v>715</v>
      </c>
      <c r="P92" s="42">
        <v>300000</v>
      </c>
      <c r="Q92" s="39"/>
      <c r="R92" s="7"/>
      <c r="S92" s="8"/>
    </row>
    <row r="93" spans="1:19" ht="58.2" customHeight="1" x14ac:dyDescent="0.3">
      <c r="A93" s="43">
        <v>88</v>
      </c>
      <c r="B93" s="6" t="s">
        <v>25</v>
      </c>
      <c r="C93" s="44">
        <v>1000703</v>
      </c>
      <c r="D93" s="44">
        <v>1000704</v>
      </c>
      <c r="E93" s="11" t="s">
        <v>328</v>
      </c>
      <c r="F93" s="11" t="s">
        <v>329</v>
      </c>
      <c r="G93" s="6" t="s">
        <v>330</v>
      </c>
      <c r="H93" s="11" t="s">
        <v>20</v>
      </c>
      <c r="I93" s="11" t="s">
        <v>72</v>
      </c>
      <c r="J93" s="44" t="s">
        <v>22</v>
      </c>
      <c r="K93" s="38">
        <v>9000</v>
      </c>
      <c r="L93" s="41">
        <v>312552</v>
      </c>
      <c r="M93" s="39" t="s">
        <v>331</v>
      </c>
      <c r="N93" s="40" t="s">
        <v>332</v>
      </c>
      <c r="O93" s="40" t="s">
        <v>716</v>
      </c>
      <c r="P93" s="42">
        <v>350000</v>
      </c>
      <c r="Q93" s="39"/>
      <c r="R93" s="7"/>
      <c r="S93" s="8"/>
    </row>
    <row r="94" spans="1:19" ht="130.19999999999999" customHeight="1" x14ac:dyDescent="0.3">
      <c r="A94" s="43">
        <v>89</v>
      </c>
      <c r="B94" s="6" t="s">
        <v>214</v>
      </c>
      <c r="C94" s="44">
        <v>1000706</v>
      </c>
      <c r="D94" s="44">
        <v>1000706</v>
      </c>
      <c r="E94" s="11" t="s">
        <v>333</v>
      </c>
      <c r="F94" s="11" t="s">
        <v>334</v>
      </c>
      <c r="G94" s="6" t="s">
        <v>49</v>
      </c>
      <c r="H94" s="11" t="s">
        <v>20</v>
      </c>
      <c r="I94" s="11" t="s">
        <v>72</v>
      </c>
      <c r="J94" s="44" t="s">
        <v>221</v>
      </c>
      <c r="K94" s="38" t="s">
        <v>335</v>
      </c>
      <c r="L94" s="38" t="s">
        <v>336</v>
      </c>
      <c r="M94" s="39" t="s">
        <v>337</v>
      </c>
      <c r="N94" s="40" t="s">
        <v>718</v>
      </c>
      <c r="O94" s="40" t="s">
        <v>717</v>
      </c>
      <c r="P94" s="42">
        <v>1374240</v>
      </c>
      <c r="Q94" s="39" t="s">
        <v>24</v>
      </c>
      <c r="R94" s="7">
        <v>7362</v>
      </c>
      <c r="S94" s="8">
        <f>SUM(R94*200)</f>
        <v>1472400</v>
      </c>
    </row>
    <row r="95" spans="1:19" ht="83.4" customHeight="1" x14ac:dyDescent="0.3">
      <c r="A95" s="43">
        <v>90</v>
      </c>
      <c r="B95" s="6" t="s">
        <v>25</v>
      </c>
      <c r="C95" s="44">
        <v>1000713</v>
      </c>
      <c r="D95" s="44">
        <v>1000713</v>
      </c>
      <c r="E95" s="11" t="s">
        <v>338</v>
      </c>
      <c r="F95" s="11" t="s">
        <v>339</v>
      </c>
      <c r="G95" s="6" t="s">
        <v>49</v>
      </c>
      <c r="H95" s="11" t="s">
        <v>20</v>
      </c>
      <c r="I95" s="11" t="s">
        <v>72</v>
      </c>
      <c r="J95" s="44" t="s">
        <v>65</v>
      </c>
      <c r="K95" s="73" t="s">
        <v>833</v>
      </c>
      <c r="L95" s="73" t="s">
        <v>834</v>
      </c>
      <c r="M95" s="74" t="s">
        <v>835</v>
      </c>
      <c r="N95" s="75" t="s">
        <v>832</v>
      </c>
      <c r="O95" s="40" t="s">
        <v>719</v>
      </c>
      <c r="P95" s="42">
        <v>1892375</v>
      </c>
      <c r="Q95" s="39" t="s">
        <v>24</v>
      </c>
      <c r="R95" s="7">
        <v>7005</v>
      </c>
      <c r="S95" s="8">
        <f>SUM(R95*200)</f>
        <v>1401000</v>
      </c>
    </row>
    <row r="96" spans="1:19" ht="95.4" customHeight="1" x14ac:dyDescent="0.3">
      <c r="A96" s="43">
        <v>91</v>
      </c>
      <c r="B96" s="6" t="s">
        <v>25</v>
      </c>
      <c r="C96" s="44">
        <v>1000713</v>
      </c>
      <c r="D96" s="44">
        <v>1000713</v>
      </c>
      <c r="E96" s="11" t="s">
        <v>338</v>
      </c>
      <c r="F96" s="11" t="s">
        <v>340</v>
      </c>
      <c r="G96" s="6" t="s">
        <v>49</v>
      </c>
      <c r="H96" s="11" t="s">
        <v>20</v>
      </c>
      <c r="I96" s="11" t="s">
        <v>72</v>
      </c>
      <c r="J96" s="44" t="s">
        <v>65</v>
      </c>
      <c r="K96" s="73"/>
      <c r="L96" s="73"/>
      <c r="M96" s="74"/>
      <c r="N96" s="75"/>
      <c r="O96" s="40" t="s">
        <v>719</v>
      </c>
      <c r="P96" s="42">
        <v>1313225</v>
      </c>
      <c r="Q96" s="39" t="s">
        <v>24</v>
      </c>
      <c r="R96" s="7">
        <v>7005</v>
      </c>
      <c r="S96" s="8">
        <f>SUM(R96*200)</f>
        <v>1401000</v>
      </c>
    </row>
    <row r="97" spans="1:19" ht="156.6" customHeight="1" x14ac:dyDescent="0.3">
      <c r="A97" s="43">
        <v>92</v>
      </c>
      <c r="B97" s="6" t="s">
        <v>36</v>
      </c>
      <c r="C97" s="44">
        <v>1000716</v>
      </c>
      <c r="D97" s="44">
        <v>1000718</v>
      </c>
      <c r="E97" s="11" t="s">
        <v>341</v>
      </c>
      <c r="F97" s="11" t="s">
        <v>342</v>
      </c>
      <c r="G97" s="6" t="s">
        <v>49</v>
      </c>
      <c r="H97" s="11" t="s">
        <v>39</v>
      </c>
      <c r="I97" s="11" t="s">
        <v>72</v>
      </c>
      <c r="J97" s="44" t="s">
        <v>221</v>
      </c>
      <c r="K97" s="38" t="s">
        <v>343</v>
      </c>
      <c r="L97" s="38" t="s">
        <v>344</v>
      </c>
      <c r="M97" s="39" t="s">
        <v>345</v>
      </c>
      <c r="N97" s="40" t="s">
        <v>346</v>
      </c>
      <c r="O97" s="40" t="s">
        <v>720</v>
      </c>
      <c r="P97" s="42">
        <v>1396800</v>
      </c>
      <c r="Q97" s="39" t="s">
        <v>76</v>
      </c>
      <c r="R97" s="7">
        <v>7032</v>
      </c>
      <c r="S97" s="8">
        <f>SUM(R97*213)</f>
        <v>1497816</v>
      </c>
    </row>
    <row r="98" spans="1:19" ht="69.599999999999994" customHeight="1" x14ac:dyDescent="0.3">
      <c r="A98" s="43">
        <v>93</v>
      </c>
      <c r="B98" s="6" t="s">
        <v>25</v>
      </c>
      <c r="C98" s="44">
        <v>1000717</v>
      </c>
      <c r="D98" s="44">
        <v>1000718</v>
      </c>
      <c r="E98" s="11" t="s">
        <v>347</v>
      </c>
      <c r="F98" s="11" t="s">
        <v>348</v>
      </c>
      <c r="G98" s="6" t="s">
        <v>49</v>
      </c>
      <c r="H98" s="11" t="s">
        <v>20</v>
      </c>
      <c r="I98" s="11" t="s">
        <v>72</v>
      </c>
      <c r="J98" s="44" t="s">
        <v>65</v>
      </c>
      <c r="K98" s="73" t="s">
        <v>799</v>
      </c>
      <c r="L98" s="73" t="s">
        <v>800</v>
      </c>
      <c r="M98" s="74" t="s">
        <v>801</v>
      </c>
      <c r="N98" s="75" t="s">
        <v>349</v>
      </c>
      <c r="O98" s="40" t="s">
        <v>721</v>
      </c>
      <c r="P98" s="42">
        <v>1414633</v>
      </c>
      <c r="Q98" s="39"/>
      <c r="R98" s="7"/>
      <c r="S98" s="8"/>
    </row>
    <row r="99" spans="1:19" ht="82.95" customHeight="1" x14ac:dyDescent="0.3">
      <c r="A99" s="43">
        <v>94</v>
      </c>
      <c r="B99" s="6" t="s">
        <v>25</v>
      </c>
      <c r="C99" s="44">
        <v>1000717</v>
      </c>
      <c r="D99" s="44">
        <v>1000718</v>
      </c>
      <c r="E99" s="11" t="s">
        <v>347</v>
      </c>
      <c r="F99" s="11" t="s">
        <v>350</v>
      </c>
      <c r="G99" s="6" t="s">
        <v>35</v>
      </c>
      <c r="H99" s="11" t="s">
        <v>20</v>
      </c>
      <c r="I99" s="11" t="s">
        <v>72</v>
      </c>
      <c r="J99" s="44" t="s">
        <v>65</v>
      </c>
      <c r="K99" s="73"/>
      <c r="L99" s="73"/>
      <c r="M99" s="74"/>
      <c r="N99" s="75"/>
      <c r="O99" s="40" t="s">
        <v>351</v>
      </c>
      <c r="P99" s="42">
        <v>1165414</v>
      </c>
      <c r="Q99" s="39"/>
      <c r="R99" s="7"/>
      <c r="S99" s="8"/>
    </row>
    <row r="100" spans="1:19" ht="126.6" customHeight="1" x14ac:dyDescent="0.3">
      <c r="A100" s="43">
        <v>95</v>
      </c>
      <c r="B100" s="6" t="s">
        <v>214</v>
      </c>
      <c r="C100" s="44">
        <v>1000720</v>
      </c>
      <c r="D100" s="44">
        <v>1000720</v>
      </c>
      <c r="E100" s="11" t="s">
        <v>352</v>
      </c>
      <c r="F100" s="11" t="s">
        <v>353</v>
      </c>
      <c r="G100" s="6" t="s">
        <v>330</v>
      </c>
      <c r="H100" s="11" t="s">
        <v>20</v>
      </c>
      <c r="I100" s="11" t="s">
        <v>72</v>
      </c>
      <c r="J100" s="44" t="s">
        <v>221</v>
      </c>
      <c r="K100" s="38">
        <v>7200</v>
      </c>
      <c r="L100" s="41">
        <v>259470</v>
      </c>
      <c r="M100" s="39" t="s">
        <v>354</v>
      </c>
      <c r="N100" s="40" t="s">
        <v>857</v>
      </c>
      <c r="O100" s="40" t="s">
        <v>722</v>
      </c>
      <c r="P100" s="42">
        <v>1388800</v>
      </c>
      <c r="Q100" s="39" t="s">
        <v>24</v>
      </c>
      <c r="R100" s="7">
        <v>7440</v>
      </c>
      <c r="S100" s="8">
        <f>SUM(R100*200)</f>
        <v>1488000</v>
      </c>
    </row>
    <row r="101" spans="1:19" ht="79.95" customHeight="1" x14ac:dyDescent="0.3">
      <c r="A101" s="43">
        <v>96</v>
      </c>
      <c r="B101" s="6" t="s">
        <v>36</v>
      </c>
      <c r="C101" s="44">
        <v>1000723</v>
      </c>
      <c r="D101" s="44">
        <v>1000726</v>
      </c>
      <c r="E101" s="11" t="s">
        <v>355</v>
      </c>
      <c r="F101" s="11" t="s">
        <v>356</v>
      </c>
      <c r="G101" s="6" t="s">
        <v>49</v>
      </c>
      <c r="H101" s="11" t="s">
        <v>39</v>
      </c>
      <c r="I101" s="11" t="s">
        <v>72</v>
      </c>
      <c r="J101" s="44" t="s">
        <v>22</v>
      </c>
      <c r="K101" s="73" t="s">
        <v>357</v>
      </c>
      <c r="L101" s="73" t="s">
        <v>358</v>
      </c>
      <c r="M101" s="74" t="s">
        <v>359</v>
      </c>
      <c r="N101" s="40" t="s">
        <v>360</v>
      </c>
      <c r="O101" s="40" t="s">
        <v>723</v>
      </c>
      <c r="P101" s="42">
        <v>1428600</v>
      </c>
      <c r="Q101" s="39" t="s">
        <v>270</v>
      </c>
      <c r="R101" s="7">
        <v>7521</v>
      </c>
      <c r="S101" s="8">
        <f>SUM(R101*179)</f>
        <v>1346259</v>
      </c>
    </row>
    <row r="102" spans="1:19" ht="72" customHeight="1" x14ac:dyDescent="0.3">
      <c r="A102" s="43">
        <v>97</v>
      </c>
      <c r="B102" s="6" t="s">
        <v>36</v>
      </c>
      <c r="C102" s="44">
        <v>1000723</v>
      </c>
      <c r="D102" s="44">
        <v>1000726</v>
      </c>
      <c r="E102" s="11" t="s">
        <v>355</v>
      </c>
      <c r="F102" s="11" t="s">
        <v>361</v>
      </c>
      <c r="G102" s="6" t="s">
        <v>49</v>
      </c>
      <c r="H102" s="11" t="s">
        <v>39</v>
      </c>
      <c r="I102" s="11" t="s">
        <v>72</v>
      </c>
      <c r="J102" s="44" t="s">
        <v>22</v>
      </c>
      <c r="K102" s="73"/>
      <c r="L102" s="73"/>
      <c r="M102" s="74"/>
      <c r="N102" s="40" t="s">
        <v>362</v>
      </c>
      <c r="O102" s="40" t="s">
        <v>724</v>
      </c>
      <c r="P102" s="42">
        <v>1450550</v>
      </c>
      <c r="Q102" s="39" t="s">
        <v>171</v>
      </c>
      <c r="R102" s="7">
        <v>7890</v>
      </c>
      <c r="S102" s="8">
        <f>SUM(R102*195)</f>
        <v>1538550</v>
      </c>
    </row>
    <row r="103" spans="1:19" ht="72.599999999999994" customHeight="1" x14ac:dyDescent="0.3">
      <c r="A103" s="43">
        <v>98</v>
      </c>
      <c r="B103" s="6" t="s">
        <v>36</v>
      </c>
      <c r="C103" s="44">
        <v>1000723</v>
      </c>
      <c r="D103" s="44">
        <v>1000726</v>
      </c>
      <c r="E103" s="11" t="s">
        <v>363</v>
      </c>
      <c r="F103" s="11" t="s">
        <v>364</v>
      </c>
      <c r="G103" s="6" t="s">
        <v>49</v>
      </c>
      <c r="H103" s="11" t="s">
        <v>39</v>
      </c>
      <c r="I103" s="11" t="s">
        <v>72</v>
      </c>
      <c r="J103" s="44" t="s">
        <v>22</v>
      </c>
      <c r="K103" s="73"/>
      <c r="L103" s="73"/>
      <c r="M103" s="74"/>
      <c r="N103" s="40" t="s">
        <v>362</v>
      </c>
      <c r="O103" s="40" t="s">
        <v>365</v>
      </c>
      <c r="P103" s="42">
        <v>1419170</v>
      </c>
      <c r="Q103" s="39" t="s">
        <v>171</v>
      </c>
      <c r="R103" s="7">
        <v>7686</v>
      </c>
      <c r="S103" s="8">
        <f>SUM(R103*195)</f>
        <v>1498770</v>
      </c>
    </row>
    <row r="104" spans="1:19" ht="76.95" customHeight="1" x14ac:dyDescent="0.3">
      <c r="A104" s="43">
        <v>99</v>
      </c>
      <c r="B104" s="6" t="s">
        <v>25</v>
      </c>
      <c r="C104" s="44">
        <v>1000724</v>
      </c>
      <c r="D104" s="44">
        <v>1000725</v>
      </c>
      <c r="E104" s="11" t="s">
        <v>366</v>
      </c>
      <c r="F104" s="11" t="s">
        <v>367</v>
      </c>
      <c r="G104" s="6" t="s">
        <v>49</v>
      </c>
      <c r="H104" s="11" t="s">
        <v>20</v>
      </c>
      <c r="I104" s="11" t="s">
        <v>72</v>
      </c>
      <c r="J104" s="44" t="s">
        <v>65</v>
      </c>
      <c r="K104" s="38" t="s">
        <v>368</v>
      </c>
      <c r="L104" s="38" t="s">
        <v>369</v>
      </c>
      <c r="M104" s="39" t="s">
        <v>370</v>
      </c>
      <c r="N104" s="40" t="s">
        <v>371</v>
      </c>
      <c r="O104" s="40" t="s">
        <v>725</v>
      </c>
      <c r="P104" s="42">
        <v>1387650</v>
      </c>
      <c r="Q104" s="39" t="s">
        <v>24</v>
      </c>
      <c r="R104" s="7">
        <v>7569</v>
      </c>
      <c r="S104" s="8">
        <f>SUM(R104*200)</f>
        <v>1513800</v>
      </c>
    </row>
    <row r="105" spans="1:19" ht="166.95" customHeight="1" x14ac:dyDescent="0.3">
      <c r="A105" s="43">
        <v>100</v>
      </c>
      <c r="B105" s="6" t="s">
        <v>214</v>
      </c>
      <c r="C105" s="44">
        <v>1000731</v>
      </c>
      <c r="D105" s="44">
        <v>1000801</v>
      </c>
      <c r="E105" s="11" t="s">
        <v>372</v>
      </c>
      <c r="F105" s="11" t="s">
        <v>373</v>
      </c>
      <c r="G105" s="6" t="s">
        <v>330</v>
      </c>
      <c r="H105" s="11" t="s">
        <v>20</v>
      </c>
      <c r="I105" s="11" t="s">
        <v>72</v>
      </c>
      <c r="J105" s="44" t="s">
        <v>65</v>
      </c>
      <c r="K105" s="38">
        <v>9456</v>
      </c>
      <c r="L105" s="41">
        <v>341362</v>
      </c>
      <c r="M105" s="39" t="s">
        <v>374</v>
      </c>
      <c r="N105" s="40" t="s">
        <v>727</v>
      </c>
      <c r="O105" s="40" t="s">
        <v>726</v>
      </c>
      <c r="P105" s="42">
        <v>1723680</v>
      </c>
      <c r="Q105" s="39" t="s">
        <v>24</v>
      </c>
      <c r="R105" s="7">
        <v>9576</v>
      </c>
      <c r="S105" s="8">
        <f>SUM(R105*200)</f>
        <v>1915200</v>
      </c>
    </row>
    <row r="106" spans="1:19" ht="81" customHeight="1" x14ac:dyDescent="0.3">
      <c r="A106" s="43">
        <v>101</v>
      </c>
      <c r="B106" s="6" t="s">
        <v>36</v>
      </c>
      <c r="C106" s="44">
        <v>1000831</v>
      </c>
      <c r="D106" s="44">
        <v>1000901</v>
      </c>
      <c r="E106" s="11" t="s">
        <v>375</v>
      </c>
      <c r="F106" s="11" t="s">
        <v>376</v>
      </c>
      <c r="G106" s="6" t="s">
        <v>35</v>
      </c>
      <c r="H106" s="11" t="s">
        <v>20</v>
      </c>
      <c r="I106" s="11" t="s">
        <v>72</v>
      </c>
      <c r="J106" s="44" t="s">
        <v>22</v>
      </c>
      <c r="K106" s="38">
        <v>14565</v>
      </c>
      <c r="L106" s="41">
        <v>508173</v>
      </c>
      <c r="M106" s="39" t="s">
        <v>377</v>
      </c>
      <c r="N106" s="40" t="s">
        <v>378</v>
      </c>
      <c r="O106" s="40" t="s">
        <v>728</v>
      </c>
      <c r="P106" s="42">
        <v>996246</v>
      </c>
      <c r="Q106" s="39"/>
      <c r="R106" s="7"/>
      <c r="S106" s="8"/>
    </row>
    <row r="107" spans="1:19" ht="121.2" customHeight="1" x14ac:dyDescent="0.3">
      <c r="A107" s="43">
        <v>102</v>
      </c>
      <c r="B107" s="6" t="s">
        <v>214</v>
      </c>
      <c r="C107" s="44">
        <v>1000831</v>
      </c>
      <c r="D107" s="44">
        <v>1000901</v>
      </c>
      <c r="E107" s="11" t="s">
        <v>379</v>
      </c>
      <c r="F107" s="11" t="s">
        <v>380</v>
      </c>
      <c r="G107" s="6" t="s">
        <v>330</v>
      </c>
      <c r="H107" s="11" t="s">
        <v>20</v>
      </c>
      <c r="I107" s="11" t="s">
        <v>72</v>
      </c>
      <c r="J107" s="44" t="s">
        <v>221</v>
      </c>
      <c r="K107" s="38">
        <v>7920</v>
      </c>
      <c r="L107" s="41">
        <v>292448</v>
      </c>
      <c r="M107" s="39" t="s">
        <v>381</v>
      </c>
      <c r="N107" s="40" t="s">
        <v>858</v>
      </c>
      <c r="O107" s="40" t="s">
        <v>729</v>
      </c>
      <c r="P107" s="42">
        <v>1370880</v>
      </c>
      <c r="Q107" s="39" t="s">
        <v>24</v>
      </c>
      <c r="R107" s="7">
        <v>8064</v>
      </c>
      <c r="S107" s="8">
        <f>SUM(R107*200)</f>
        <v>1612800</v>
      </c>
    </row>
    <row r="108" spans="1:19" ht="117.6" customHeight="1" x14ac:dyDescent="0.3">
      <c r="A108" s="43">
        <v>103</v>
      </c>
      <c r="B108" s="6" t="s">
        <v>36</v>
      </c>
      <c r="C108" s="44">
        <v>1000917</v>
      </c>
      <c r="D108" s="44">
        <v>1000919</v>
      </c>
      <c r="E108" s="11" t="s">
        <v>382</v>
      </c>
      <c r="F108" s="11" t="s">
        <v>383</v>
      </c>
      <c r="G108" s="6" t="s">
        <v>19</v>
      </c>
      <c r="H108" s="11" t="s">
        <v>39</v>
      </c>
      <c r="I108" s="11" t="s">
        <v>72</v>
      </c>
      <c r="J108" s="44" t="s">
        <v>22</v>
      </c>
      <c r="K108" s="38">
        <v>6000</v>
      </c>
      <c r="L108" s="41">
        <v>261720</v>
      </c>
      <c r="M108" s="39" t="s">
        <v>384</v>
      </c>
      <c r="N108" s="40" t="s">
        <v>385</v>
      </c>
      <c r="O108" s="40" t="s">
        <v>637</v>
      </c>
      <c r="P108" s="42">
        <v>1571126</v>
      </c>
      <c r="Q108" s="39" t="s">
        <v>24</v>
      </c>
      <c r="R108" s="7">
        <v>6100</v>
      </c>
      <c r="S108" s="8">
        <f>SUM(R108*200)</f>
        <v>1220000</v>
      </c>
    </row>
    <row r="109" spans="1:19" ht="61.2" customHeight="1" x14ac:dyDescent="0.3">
      <c r="A109" s="79">
        <v>104</v>
      </c>
      <c r="B109" s="74" t="s">
        <v>214</v>
      </c>
      <c r="C109" s="72">
        <v>1001002</v>
      </c>
      <c r="D109" s="72">
        <v>1001003</v>
      </c>
      <c r="E109" s="72" t="s">
        <v>386</v>
      </c>
      <c r="F109" s="72" t="s">
        <v>387</v>
      </c>
      <c r="G109" s="74" t="s">
        <v>49</v>
      </c>
      <c r="H109" s="72" t="s">
        <v>20</v>
      </c>
      <c r="I109" s="72" t="s">
        <v>72</v>
      </c>
      <c r="J109" s="72" t="s">
        <v>22</v>
      </c>
      <c r="K109" s="73" t="s">
        <v>388</v>
      </c>
      <c r="L109" s="73" t="s">
        <v>389</v>
      </c>
      <c r="M109" s="74" t="s">
        <v>390</v>
      </c>
      <c r="N109" s="75" t="s">
        <v>811</v>
      </c>
      <c r="O109" s="75" t="s">
        <v>812</v>
      </c>
      <c r="P109" s="76">
        <v>1153667</v>
      </c>
      <c r="Q109" s="39" t="s">
        <v>171</v>
      </c>
      <c r="R109" s="7">
        <v>300</v>
      </c>
      <c r="S109" s="8">
        <f>SUM(R109*195)</f>
        <v>58500</v>
      </c>
    </row>
    <row r="110" spans="1:19" ht="73.2" customHeight="1" x14ac:dyDescent="0.3">
      <c r="A110" s="79"/>
      <c r="B110" s="74"/>
      <c r="C110" s="72"/>
      <c r="D110" s="72"/>
      <c r="E110" s="72"/>
      <c r="F110" s="72"/>
      <c r="G110" s="74"/>
      <c r="H110" s="72"/>
      <c r="I110" s="72"/>
      <c r="J110" s="72"/>
      <c r="K110" s="73"/>
      <c r="L110" s="73"/>
      <c r="M110" s="74"/>
      <c r="N110" s="75"/>
      <c r="O110" s="75"/>
      <c r="P110" s="76"/>
      <c r="Q110" s="39" t="s">
        <v>76</v>
      </c>
      <c r="R110" s="7">
        <v>7632</v>
      </c>
      <c r="S110" s="8">
        <f>SUM(R110*213)</f>
        <v>1625616</v>
      </c>
    </row>
    <row r="111" spans="1:19" ht="69" customHeight="1" x14ac:dyDescent="0.3">
      <c r="A111" s="79"/>
      <c r="B111" s="74"/>
      <c r="C111" s="72"/>
      <c r="D111" s="72"/>
      <c r="E111" s="72"/>
      <c r="F111" s="72"/>
      <c r="G111" s="74"/>
      <c r="H111" s="72"/>
      <c r="I111" s="72"/>
      <c r="J111" s="72"/>
      <c r="K111" s="73"/>
      <c r="L111" s="73"/>
      <c r="M111" s="74"/>
      <c r="N111" s="75"/>
      <c r="O111" s="75"/>
      <c r="P111" s="76"/>
      <c r="Q111" s="39" t="s">
        <v>88</v>
      </c>
      <c r="R111" s="7">
        <v>120</v>
      </c>
      <c r="S111" s="8">
        <f>SUM(R111*179)</f>
        <v>21480</v>
      </c>
    </row>
    <row r="112" spans="1:19" ht="96.6" customHeight="1" x14ac:dyDescent="0.3">
      <c r="A112" s="43">
        <v>105</v>
      </c>
      <c r="B112" s="6" t="s">
        <v>214</v>
      </c>
      <c r="C112" s="44">
        <v>1010104</v>
      </c>
      <c r="D112" s="44">
        <v>1010113</v>
      </c>
      <c r="E112" s="11" t="s">
        <v>391</v>
      </c>
      <c r="F112" s="11" t="s">
        <v>392</v>
      </c>
      <c r="G112" s="6" t="s">
        <v>19</v>
      </c>
      <c r="H112" s="11" t="s">
        <v>20</v>
      </c>
      <c r="I112" s="11" t="s">
        <v>72</v>
      </c>
      <c r="J112" s="44" t="s">
        <v>22</v>
      </c>
      <c r="K112" s="73">
        <v>12000</v>
      </c>
      <c r="L112" s="77">
        <v>596304</v>
      </c>
      <c r="M112" s="74" t="s">
        <v>393</v>
      </c>
      <c r="N112" s="75" t="s">
        <v>730</v>
      </c>
      <c r="O112" s="40" t="s">
        <v>394</v>
      </c>
      <c r="P112" s="42">
        <v>948020</v>
      </c>
      <c r="Q112" s="39" t="s">
        <v>24</v>
      </c>
      <c r="R112" s="7">
        <v>6100</v>
      </c>
      <c r="S112" s="8">
        <f>SUM(R112*200)</f>
        <v>1220000</v>
      </c>
    </row>
    <row r="113" spans="1:19" ht="81.599999999999994" customHeight="1" x14ac:dyDescent="0.3">
      <c r="A113" s="79">
        <v>106</v>
      </c>
      <c r="B113" s="74" t="s">
        <v>214</v>
      </c>
      <c r="C113" s="72">
        <v>1010104</v>
      </c>
      <c r="D113" s="72">
        <v>1010113</v>
      </c>
      <c r="E113" s="72" t="s">
        <v>391</v>
      </c>
      <c r="F113" s="72" t="s">
        <v>395</v>
      </c>
      <c r="G113" s="74" t="s">
        <v>35</v>
      </c>
      <c r="H113" s="72" t="s">
        <v>20</v>
      </c>
      <c r="I113" s="72" t="s">
        <v>72</v>
      </c>
      <c r="J113" s="72" t="s">
        <v>22</v>
      </c>
      <c r="K113" s="73"/>
      <c r="L113" s="77"/>
      <c r="M113" s="74"/>
      <c r="N113" s="75"/>
      <c r="O113" s="75" t="s">
        <v>396</v>
      </c>
      <c r="P113" s="76">
        <v>1142500</v>
      </c>
      <c r="Q113" s="39" t="s">
        <v>171</v>
      </c>
      <c r="R113" s="7">
        <v>2250</v>
      </c>
      <c r="S113" s="8">
        <f>SUM(R113*195)</f>
        <v>438750</v>
      </c>
    </row>
    <row r="114" spans="1:19" ht="70.95" customHeight="1" x14ac:dyDescent="0.3">
      <c r="A114" s="79"/>
      <c r="B114" s="74"/>
      <c r="C114" s="72"/>
      <c r="D114" s="72"/>
      <c r="E114" s="72"/>
      <c r="F114" s="72"/>
      <c r="G114" s="74"/>
      <c r="H114" s="72"/>
      <c r="I114" s="72"/>
      <c r="J114" s="72"/>
      <c r="K114" s="73"/>
      <c r="L114" s="77"/>
      <c r="M114" s="74"/>
      <c r="N114" s="75"/>
      <c r="O114" s="75"/>
      <c r="P114" s="76"/>
      <c r="Q114" s="39" t="s">
        <v>270</v>
      </c>
      <c r="R114" s="7">
        <v>3750</v>
      </c>
      <c r="S114" s="8">
        <f>SUM(R114*179)</f>
        <v>671250</v>
      </c>
    </row>
    <row r="115" spans="1:19" ht="66.599999999999994" customHeight="1" x14ac:dyDescent="0.3">
      <c r="A115" s="43">
        <v>107</v>
      </c>
      <c r="B115" s="6" t="s">
        <v>25</v>
      </c>
      <c r="C115" s="44">
        <v>1010104</v>
      </c>
      <c r="D115" s="44">
        <v>1010113</v>
      </c>
      <c r="E115" s="11" t="s">
        <v>397</v>
      </c>
      <c r="F115" s="11" t="s">
        <v>398</v>
      </c>
      <c r="G115" s="6" t="s">
        <v>19</v>
      </c>
      <c r="H115" s="11" t="s">
        <v>20</v>
      </c>
      <c r="I115" s="11" t="s">
        <v>72</v>
      </c>
      <c r="J115" s="44" t="s">
        <v>22</v>
      </c>
      <c r="K115" s="38">
        <v>5850</v>
      </c>
      <c r="L115" s="41">
        <v>265883</v>
      </c>
      <c r="M115" s="39" t="s">
        <v>399</v>
      </c>
      <c r="N115" s="40" t="s">
        <v>400</v>
      </c>
      <c r="O115" s="40" t="s">
        <v>777</v>
      </c>
      <c r="P115" s="42">
        <v>274686</v>
      </c>
      <c r="Q115" s="39"/>
      <c r="R115" s="7"/>
      <c r="S115" s="8"/>
    </row>
    <row r="116" spans="1:19" ht="81.599999999999994" customHeight="1" x14ac:dyDescent="0.3">
      <c r="A116" s="43">
        <v>108</v>
      </c>
      <c r="B116" s="6" t="s">
        <v>25</v>
      </c>
      <c r="C116" s="44">
        <v>1001010</v>
      </c>
      <c r="D116" s="44">
        <v>1001011</v>
      </c>
      <c r="E116" s="11" t="s">
        <v>401</v>
      </c>
      <c r="F116" s="11" t="s">
        <v>402</v>
      </c>
      <c r="G116" s="6" t="s">
        <v>19</v>
      </c>
      <c r="H116" s="11" t="s">
        <v>20</v>
      </c>
      <c r="I116" s="11" t="s">
        <v>72</v>
      </c>
      <c r="J116" s="44" t="s">
        <v>221</v>
      </c>
      <c r="K116" s="73" t="s">
        <v>403</v>
      </c>
      <c r="L116" s="73" t="s">
        <v>404</v>
      </c>
      <c r="M116" s="74" t="s">
        <v>405</v>
      </c>
      <c r="N116" s="75" t="s">
        <v>859</v>
      </c>
      <c r="O116" s="40" t="s">
        <v>778</v>
      </c>
      <c r="P116" s="42">
        <v>1190000</v>
      </c>
      <c r="Q116" s="39" t="s">
        <v>171</v>
      </c>
      <c r="R116" s="7">
        <v>6000</v>
      </c>
      <c r="S116" s="8">
        <f>SUM(R116*195)</f>
        <v>1170000</v>
      </c>
    </row>
    <row r="117" spans="1:19" ht="79.2" customHeight="1" x14ac:dyDescent="0.3">
      <c r="A117" s="43">
        <v>109</v>
      </c>
      <c r="B117" s="6" t="s">
        <v>25</v>
      </c>
      <c r="C117" s="44">
        <v>1001010</v>
      </c>
      <c r="D117" s="44">
        <v>1001011</v>
      </c>
      <c r="E117" s="11" t="s">
        <v>401</v>
      </c>
      <c r="F117" s="11" t="s">
        <v>406</v>
      </c>
      <c r="G117" s="6" t="s">
        <v>49</v>
      </c>
      <c r="H117" s="11" t="s">
        <v>20</v>
      </c>
      <c r="I117" s="11" t="s">
        <v>72</v>
      </c>
      <c r="J117" s="44" t="s">
        <v>221</v>
      </c>
      <c r="K117" s="73"/>
      <c r="L117" s="73"/>
      <c r="M117" s="74"/>
      <c r="N117" s="75"/>
      <c r="O117" s="40" t="s">
        <v>779</v>
      </c>
      <c r="P117" s="42">
        <v>1245120</v>
      </c>
      <c r="Q117" s="39" t="s">
        <v>250</v>
      </c>
      <c r="R117" s="7">
        <v>7227</v>
      </c>
      <c r="S117" s="8">
        <f>SUM(R117*200)</f>
        <v>1445400</v>
      </c>
    </row>
    <row r="118" spans="1:19" ht="78.599999999999994" customHeight="1" x14ac:dyDescent="0.3">
      <c r="A118" s="43">
        <v>110</v>
      </c>
      <c r="B118" s="6" t="s">
        <v>25</v>
      </c>
      <c r="C118" s="44">
        <v>1001010</v>
      </c>
      <c r="D118" s="44">
        <v>1001011</v>
      </c>
      <c r="E118" s="11" t="s">
        <v>407</v>
      </c>
      <c r="F118" s="11" t="s">
        <v>408</v>
      </c>
      <c r="G118" s="6" t="s">
        <v>35</v>
      </c>
      <c r="H118" s="11" t="s">
        <v>20</v>
      </c>
      <c r="I118" s="11" t="s">
        <v>72</v>
      </c>
      <c r="J118" s="44" t="s">
        <v>221</v>
      </c>
      <c r="K118" s="73"/>
      <c r="L118" s="73"/>
      <c r="M118" s="74"/>
      <c r="N118" s="75"/>
      <c r="O118" s="40" t="s">
        <v>779</v>
      </c>
      <c r="P118" s="42">
        <v>1526222</v>
      </c>
      <c r="Q118" s="39" t="s">
        <v>250</v>
      </c>
      <c r="R118" s="7">
        <v>6100</v>
      </c>
      <c r="S118" s="8">
        <f>SUM(R118*200)</f>
        <v>1220000</v>
      </c>
    </row>
    <row r="119" spans="1:19" ht="106.2" customHeight="1" x14ac:dyDescent="0.3">
      <c r="A119" s="43">
        <v>111</v>
      </c>
      <c r="B119" s="6" t="s">
        <v>214</v>
      </c>
      <c r="C119" s="44">
        <v>1001026</v>
      </c>
      <c r="D119" s="44">
        <v>1001025</v>
      </c>
      <c r="E119" s="11" t="s">
        <v>409</v>
      </c>
      <c r="F119" s="11" t="s">
        <v>410</v>
      </c>
      <c r="G119" s="6" t="s">
        <v>330</v>
      </c>
      <c r="H119" s="11" t="s">
        <v>20</v>
      </c>
      <c r="I119" s="11" t="s">
        <v>72</v>
      </c>
      <c r="J119" s="44" t="s">
        <v>22</v>
      </c>
      <c r="K119" s="38">
        <v>5520</v>
      </c>
      <c r="L119" s="41">
        <v>234429</v>
      </c>
      <c r="M119" s="39" t="s">
        <v>411</v>
      </c>
      <c r="N119" s="40" t="s">
        <v>731</v>
      </c>
      <c r="O119" s="40" t="s">
        <v>780</v>
      </c>
      <c r="P119" s="42">
        <v>918000</v>
      </c>
      <c r="Q119" s="39" t="s">
        <v>171</v>
      </c>
      <c r="R119" s="7">
        <v>5556</v>
      </c>
      <c r="S119" s="8">
        <f>SUM(R119*195)</f>
        <v>1083420</v>
      </c>
    </row>
    <row r="120" spans="1:19" ht="64.95" customHeight="1" x14ac:dyDescent="0.3">
      <c r="A120" s="43">
        <v>112</v>
      </c>
      <c r="B120" s="6" t="s">
        <v>36</v>
      </c>
      <c r="C120" s="44">
        <v>1001029</v>
      </c>
      <c r="D120" s="44">
        <v>1001031</v>
      </c>
      <c r="E120" s="11" t="s">
        <v>412</v>
      </c>
      <c r="F120" s="11" t="s">
        <v>413</v>
      </c>
      <c r="G120" s="6" t="s">
        <v>330</v>
      </c>
      <c r="H120" s="11" t="s">
        <v>39</v>
      </c>
      <c r="I120" s="11" t="s">
        <v>72</v>
      </c>
      <c r="J120" s="44" t="s">
        <v>22</v>
      </c>
      <c r="K120" s="38">
        <v>9552</v>
      </c>
      <c r="L120" s="41">
        <v>347712</v>
      </c>
      <c r="M120" s="39" t="s">
        <v>414</v>
      </c>
      <c r="N120" s="40" t="s">
        <v>415</v>
      </c>
      <c r="O120" s="40" t="s">
        <v>732</v>
      </c>
      <c r="P120" s="42">
        <v>320000</v>
      </c>
      <c r="Q120" s="39"/>
      <c r="R120" s="7"/>
      <c r="S120" s="8"/>
    </row>
    <row r="121" spans="1:19" ht="73.95" customHeight="1" x14ac:dyDescent="0.3">
      <c r="A121" s="43">
        <v>113</v>
      </c>
      <c r="B121" s="6" t="s">
        <v>25</v>
      </c>
      <c r="C121" s="44">
        <v>1001102</v>
      </c>
      <c r="D121" s="44">
        <v>1001102</v>
      </c>
      <c r="E121" s="11" t="s">
        <v>416</v>
      </c>
      <c r="F121" s="11" t="s">
        <v>417</v>
      </c>
      <c r="G121" s="6" t="s">
        <v>19</v>
      </c>
      <c r="H121" s="11" t="s">
        <v>20</v>
      </c>
      <c r="I121" s="11" t="s">
        <v>72</v>
      </c>
      <c r="J121" s="44" t="s">
        <v>221</v>
      </c>
      <c r="K121" s="73">
        <v>11850</v>
      </c>
      <c r="L121" s="77">
        <v>536183</v>
      </c>
      <c r="M121" s="74" t="s">
        <v>418</v>
      </c>
      <c r="N121" s="75" t="s">
        <v>781</v>
      </c>
      <c r="O121" s="40" t="s">
        <v>733</v>
      </c>
      <c r="P121" s="42">
        <v>1531187</v>
      </c>
      <c r="Q121" s="39" t="s">
        <v>24</v>
      </c>
      <c r="R121" s="7">
        <v>6100</v>
      </c>
      <c r="S121" s="8">
        <f>SUM(R121*200)</f>
        <v>1220000</v>
      </c>
    </row>
    <row r="122" spans="1:19" ht="63" customHeight="1" x14ac:dyDescent="0.3">
      <c r="A122" s="43">
        <v>114</v>
      </c>
      <c r="B122" s="6" t="s">
        <v>25</v>
      </c>
      <c r="C122" s="44">
        <v>1001102</v>
      </c>
      <c r="D122" s="44">
        <v>1001102</v>
      </c>
      <c r="E122" s="11" t="s">
        <v>416</v>
      </c>
      <c r="F122" s="11" t="s">
        <v>419</v>
      </c>
      <c r="G122" s="6" t="s">
        <v>19</v>
      </c>
      <c r="H122" s="11" t="s">
        <v>20</v>
      </c>
      <c r="I122" s="11" t="s">
        <v>72</v>
      </c>
      <c r="J122" s="44" t="s">
        <v>221</v>
      </c>
      <c r="K122" s="73"/>
      <c r="L122" s="77"/>
      <c r="M122" s="74"/>
      <c r="N122" s="75"/>
      <c r="O122" s="40" t="s">
        <v>734</v>
      </c>
      <c r="P122" s="42">
        <v>1531187</v>
      </c>
      <c r="Q122" s="39" t="s">
        <v>24</v>
      </c>
      <c r="R122" s="7">
        <v>6100</v>
      </c>
      <c r="S122" s="8">
        <f>SUM(R122*200)</f>
        <v>1220000</v>
      </c>
    </row>
    <row r="123" spans="1:19" ht="73.2" customHeight="1" x14ac:dyDescent="0.3">
      <c r="A123" s="43">
        <v>115</v>
      </c>
      <c r="B123" s="6" t="s">
        <v>25</v>
      </c>
      <c r="C123" s="44">
        <v>1001110</v>
      </c>
      <c r="D123" s="44">
        <v>1001109</v>
      </c>
      <c r="E123" s="11" t="s">
        <v>420</v>
      </c>
      <c r="F123" s="11" t="s">
        <v>421</v>
      </c>
      <c r="G123" s="6" t="s">
        <v>49</v>
      </c>
      <c r="H123" s="11" t="s">
        <v>20</v>
      </c>
      <c r="I123" s="11" t="s">
        <v>72</v>
      </c>
      <c r="J123" s="44" t="s">
        <v>221</v>
      </c>
      <c r="K123" s="38" t="s">
        <v>422</v>
      </c>
      <c r="L123" s="38" t="s">
        <v>423</v>
      </c>
      <c r="M123" s="39" t="s">
        <v>424</v>
      </c>
      <c r="N123" s="40" t="s">
        <v>425</v>
      </c>
      <c r="O123" s="40" t="s">
        <v>782</v>
      </c>
      <c r="P123" s="42">
        <v>279674</v>
      </c>
      <c r="Q123" s="39"/>
      <c r="R123" s="7"/>
      <c r="S123" s="8"/>
    </row>
    <row r="124" spans="1:19" ht="154.19999999999999" customHeight="1" x14ac:dyDescent="0.3">
      <c r="A124" s="43">
        <v>116</v>
      </c>
      <c r="B124" s="6" t="s">
        <v>214</v>
      </c>
      <c r="C124" s="44">
        <v>1001120</v>
      </c>
      <c r="D124" s="44">
        <v>1001121</v>
      </c>
      <c r="E124" s="11" t="s">
        <v>426</v>
      </c>
      <c r="F124" s="11" t="s">
        <v>427</v>
      </c>
      <c r="G124" s="6" t="s">
        <v>330</v>
      </c>
      <c r="H124" s="11" t="s">
        <v>20</v>
      </c>
      <c r="I124" s="11" t="s">
        <v>72</v>
      </c>
      <c r="J124" s="44" t="s">
        <v>22</v>
      </c>
      <c r="K124" s="38">
        <v>8976</v>
      </c>
      <c r="L124" s="41">
        <v>380008</v>
      </c>
      <c r="M124" s="39" t="s">
        <v>428</v>
      </c>
      <c r="N124" s="45" t="s">
        <v>860</v>
      </c>
      <c r="O124" s="40" t="s">
        <v>783</v>
      </c>
      <c r="P124" s="42">
        <v>335772</v>
      </c>
      <c r="Q124" s="39" t="s">
        <v>24</v>
      </c>
      <c r="R124" s="7">
        <v>9006</v>
      </c>
      <c r="S124" s="8">
        <f>SUM(R124*200)</f>
        <v>1801200</v>
      </c>
    </row>
    <row r="125" spans="1:19" ht="90" customHeight="1" x14ac:dyDescent="0.3">
      <c r="A125" s="79">
        <v>117</v>
      </c>
      <c r="B125" s="74" t="s">
        <v>214</v>
      </c>
      <c r="C125" s="72">
        <v>1001219</v>
      </c>
      <c r="D125" s="72">
        <v>1001219</v>
      </c>
      <c r="E125" s="72" t="s">
        <v>429</v>
      </c>
      <c r="F125" s="72" t="s">
        <v>430</v>
      </c>
      <c r="G125" s="74" t="s">
        <v>19</v>
      </c>
      <c r="H125" s="72" t="s">
        <v>20</v>
      </c>
      <c r="I125" s="72" t="s">
        <v>72</v>
      </c>
      <c r="J125" s="72" t="s">
        <v>22</v>
      </c>
      <c r="K125" s="73">
        <v>6000</v>
      </c>
      <c r="L125" s="77">
        <v>297365</v>
      </c>
      <c r="M125" s="74" t="s">
        <v>431</v>
      </c>
      <c r="N125" s="75" t="s">
        <v>816</v>
      </c>
      <c r="O125" s="75" t="s">
        <v>784</v>
      </c>
      <c r="P125" s="76">
        <v>993240</v>
      </c>
      <c r="Q125" s="39" t="s">
        <v>24</v>
      </c>
      <c r="R125" s="7">
        <v>1960</v>
      </c>
      <c r="S125" s="8">
        <f>SUM(R125*200)</f>
        <v>392000</v>
      </c>
    </row>
    <row r="126" spans="1:19" ht="97.2" customHeight="1" x14ac:dyDescent="0.3">
      <c r="A126" s="79"/>
      <c r="B126" s="74"/>
      <c r="C126" s="72"/>
      <c r="D126" s="72"/>
      <c r="E126" s="72"/>
      <c r="F126" s="72"/>
      <c r="G126" s="74"/>
      <c r="H126" s="72"/>
      <c r="I126" s="72"/>
      <c r="J126" s="72"/>
      <c r="K126" s="73"/>
      <c r="L126" s="77"/>
      <c r="M126" s="74"/>
      <c r="N126" s="75"/>
      <c r="O126" s="75"/>
      <c r="P126" s="76"/>
      <c r="Q126" s="39" t="s">
        <v>88</v>
      </c>
      <c r="R126" s="7">
        <v>1500</v>
      </c>
      <c r="S126" s="8">
        <f>SUM(R126*179)</f>
        <v>268500</v>
      </c>
    </row>
    <row r="127" spans="1:19" ht="102.6" customHeight="1" x14ac:dyDescent="0.3">
      <c r="A127" s="79"/>
      <c r="B127" s="74"/>
      <c r="C127" s="72"/>
      <c r="D127" s="72"/>
      <c r="E127" s="72"/>
      <c r="F127" s="72"/>
      <c r="G127" s="74"/>
      <c r="H127" s="72"/>
      <c r="I127" s="72"/>
      <c r="J127" s="72"/>
      <c r="K127" s="73"/>
      <c r="L127" s="77"/>
      <c r="M127" s="74"/>
      <c r="N127" s="75"/>
      <c r="O127" s="75"/>
      <c r="P127" s="76"/>
      <c r="Q127" s="39" t="s">
        <v>76</v>
      </c>
      <c r="R127" s="7">
        <v>2640</v>
      </c>
      <c r="S127" s="8">
        <f>SUM(R127*213)</f>
        <v>562320</v>
      </c>
    </row>
    <row r="128" spans="1:19" ht="59.4" customHeight="1" x14ac:dyDescent="0.3">
      <c r="A128" s="79">
        <v>118</v>
      </c>
      <c r="B128" s="74" t="s">
        <v>214</v>
      </c>
      <c r="C128" s="72">
        <v>1001224</v>
      </c>
      <c r="D128" s="72">
        <v>1001223</v>
      </c>
      <c r="E128" s="72" t="s">
        <v>432</v>
      </c>
      <c r="F128" s="72" t="s">
        <v>433</v>
      </c>
      <c r="G128" s="74" t="s">
        <v>19</v>
      </c>
      <c r="H128" s="72" t="s">
        <v>20</v>
      </c>
      <c r="I128" s="72" t="s">
        <v>72</v>
      </c>
      <c r="J128" s="72" t="s">
        <v>22</v>
      </c>
      <c r="K128" s="73">
        <v>12000</v>
      </c>
      <c r="L128" s="77">
        <v>598370</v>
      </c>
      <c r="M128" s="74" t="s">
        <v>434</v>
      </c>
      <c r="N128" s="75" t="s">
        <v>735</v>
      </c>
      <c r="O128" s="75" t="s">
        <v>785</v>
      </c>
      <c r="P128" s="76">
        <v>1023750</v>
      </c>
      <c r="Q128" s="39" t="s">
        <v>88</v>
      </c>
      <c r="R128" s="7">
        <v>3000</v>
      </c>
      <c r="S128" s="8">
        <f>SUM(R128*179)</f>
        <v>537000</v>
      </c>
    </row>
    <row r="129" spans="1:19" ht="69.599999999999994" customHeight="1" x14ac:dyDescent="0.3">
      <c r="A129" s="79"/>
      <c r="B129" s="74"/>
      <c r="C129" s="72"/>
      <c r="D129" s="72"/>
      <c r="E129" s="72"/>
      <c r="F129" s="72"/>
      <c r="G129" s="74"/>
      <c r="H129" s="72"/>
      <c r="I129" s="72"/>
      <c r="J129" s="72"/>
      <c r="K129" s="73"/>
      <c r="L129" s="77"/>
      <c r="M129" s="74"/>
      <c r="N129" s="75"/>
      <c r="O129" s="75"/>
      <c r="P129" s="76"/>
      <c r="Q129" s="39" t="s">
        <v>24</v>
      </c>
      <c r="R129" s="7">
        <v>3100</v>
      </c>
      <c r="S129" s="8">
        <f>SUM(R129*200)</f>
        <v>620000</v>
      </c>
    </row>
    <row r="130" spans="1:19" ht="57.6" customHeight="1" x14ac:dyDescent="0.3">
      <c r="A130" s="79">
        <v>119</v>
      </c>
      <c r="B130" s="74" t="s">
        <v>214</v>
      </c>
      <c r="C130" s="72">
        <v>1001224</v>
      </c>
      <c r="D130" s="72">
        <v>1001223</v>
      </c>
      <c r="E130" s="72" t="s">
        <v>432</v>
      </c>
      <c r="F130" s="72" t="s">
        <v>435</v>
      </c>
      <c r="G130" s="74" t="s">
        <v>19</v>
      </c>
      <c r="H130" s="72" t="s">
        <v>20</v>
      </c>
      <c r="I130" s="72" t="s">
        <v>72</v>
      </c>
      <c r="J130" s="72" t="s">
        <v>22</v>
      </c>
      <c r="K130" s="73"/>
      <c r="L130" s="77"/>
      <c r="M130" s="74"/>
      <c r="N130" s="75" t="s">
        <v>641</v>
      </c>
      <c r="O130" s="75" t="s">
        <v>736</v>
      </c>
      <c r="P130" s="76">
        <v>1006000</v>
      </c>
      <c r="Q130" s="39" t="s">
        <v>171</v>
      </c>
      <c r="R130" s="7">
        <v>1600</v>
      </c>
      <c r="S130" s="8">
        <f>SUM(R130*195)</f>
        <v>312000</v>
      </c>
    </row>
    <row r="131" spans="1:19" ht="49.95" customHeight="1" x14ac:dyDescent="0.3">
      <c r="A131" s="79"/>
      <c r="B131" s="74"/>
      <c r="C131" s="72"/>
      <c r="D131" s="72"/>
      <c r="E131" s="72"/>
      <c r="F131" s="72"/>
      <c r="G131" s="74"/>
      <c r="H131" s="72"/>
      <c r="I131" s="72"/>
      <c r="J131" s="72"/>
      <c r="K131" s="73"/>
      <c r="L131" s="77"/>
      <c r="M131" s="74"/>
      <c r="N131" s="75"/>
      <c r="O131" s="75"/>
      <c r="P131" s="76"/>
      <c r="Q131" s="39" t="s">
        <v>24</v>
      </c>
      <c r="R131" s="7">
        <v>3000</v>
      </c>
      <c r="S131" s="8">
        <f>SUM(R131*200)</f>
        <v>600000</v>
      </c>
    </row>
    <row r="132" spans="1:19" ht="94.8" customHeight="1" x14ac:dyDescent="0.3">
      <c r="A132" s="43">
        <v>120</v>
      </c>
      <c r="B132" s="6" t="s">
        <v>36</v>
      </c>
      <c r="C132" s="44">
        <v>1010107</v>
      </c>
      <c r="D132" s="44">
        <v>1010109</v>
      </c>
      <c r="E132" s="11" t="s">
        <v>436</v>
      </c>
      <c r="F132" s="11" t="s">
        <v>437</v>
      </c>
      <c r="G132" s="6" t="s">
        <v>330</v>
      </c>
      <c r="H132" s="11" t="s">
        <v>39</v>
      </c>
      <c r="I132" s="11" t="s">
        <v>72</v>
      </c>
      <c r="J132" s="44" t="s">
        <v>22</v>
      </c>
      <c r="K132" s="73" t="s">
        <v>836</v>
      </c>
      <c r="L132" s="73" t="s">
        <v>837</v>
      </c>
      <c r="M132" s="74" t="s">
        <v>438</v>
      </c>
      <c r="N132" s="75" t="s">
        <v>838</v>
      </c>
      <c r="O132" s="40" t="s">
        <v>439</v>
      </c>
      <c r="P132" s="42">
        <v>320000</v>
      </c>
      <c r="Q132" s="39"/>
      <c r="R132" s="7"/>
      <c r="S132" s="8"/>
    </row>
    <row r="133" spans="1:19" ht="93" customHeight="1" x14ac:dyDescent="0.3">
      <c r="A133" s="43">
        <v>121</v>
      </c>
      <c r="B133" s="6" t="s">
        <v>36</v>
      </c>
      <c r="C133" s="44">
        <v>1010107</v>
      </c>
      <c r="D133" s="44">
        <v>1010109</v>
      </c>
      <c r="E133" s="11" t="s">
        <v>436</v>
      </c>
      <c r="F133" s="11" t="s">
        <v>440</v>
      </c>
      <c r="G133" s="6" t="s">
        <v>330</v>
      </c>
      <c r="H133" s="11" t="s">
        <v>39</v>
      </c>
      <c r="I133" s="11" t="s">
        <v>72</v>
      </c>
      <c r="J133" s="44" t="s">
        <v>22</v>
      </c>
      <c r="K133" s="73"/>
      <c r="L133" s="77"/>
      <c r="M133" s="74"/>
      <c r="N133" s="75"/>
      <c r="O133" s="40" t="s">
        <v>441</v>
      </c>
      <c r="P133" s="42">
        <v>320000</v>
      </c>
      <c r="Q133" s="39"/>
      <c r="R133" s="7"/>
      <c r="S133" s="8"/>
    </row>
    <row r="134" spans="1:19" ht="71.400000000000006" customHeight="1" x14ac:dyDescent="0.3">
      <c r="A134" s="79">
        <v>122</v>
      </c>
      <c r="B134" s="74" t="s">
        <v>214</v>
      </c>
      <c r="C134" s="72">
        <v>1010108</v>
      </c>
      <c r="D134" s="72">
        <v>1010109</v>
      </c>
      <c r="E134" s="72" t="s">
        <v>442</v>
      </c>
      <c r="F134" s="72" t="s">
        <v>443</v>
      </c>
      <c r="G134" s="74" t="s">
        <v>19</v>
      </c>
      <c r="H134" s="72" t="s">
        <v>20</v>
      </c>
      <c r="I134" s="72" t="s">
        <v>72</v>
      </c>
      <c r="J134" s="72" t="s">
        <v>22</v>
      </c>
      <c r="K134" s="73">
        <v>12000</v>
      </c>
      <c r="L134" s="77">
        <v>596894</v>
      </c>
      <c r="M134" s="74" t="s">
        <v>444</v>
      </c>
      <c r="N134" s="78" t="s">
        <v>737</v>
      </c>
      <c r="O134" s="75" t="s">
        <v>445</v>
      </c>
      <c r="P134" s="76">
        <v>972250</v>
      </c>
      <c r="Q134" s="39" t="s">
        <v>88</v>
      </c>
      <c r="R134" s="7">
        <v>4500</v>
      </c>
      <c r="S134" s="8">
        <f>SUM(R134*179)</f>
        <v>805500</v>
      </c>
    </row>
    <row r="135" spans="1:19" ht="49.95" customHeight="1" x14ac:dyDescent="0.3">
      <c r="A135" s="79"/>
      <c r="B135" s="74"/>
      <c r="C135" s="72"/>
      <c r="D135" s="72"/>
      <c r="E135" s="72"/>
      <c r="F135" s="72"/>
      <c r="G135" s="74"/>
      <c r="H135" s="72"/>
      <c r="I135" s="72"/>
      <c r="J135" s="72"/>
      <c r="K135" s="73"/>
      <c r="L135" s="77"/>
      <c r="M135" s="74"/>
      <c r="N135" s="78"/>
      <c r="O135" s="75"/>
      <c r="P135" s="76"/>
      <c r="Q135" s="39" t="s">
        <v>24</v>
      </c>
      <c r="R135" s="7">
        <v>1600</v>
      </c>
      <c r="S135" s="8">
        <f>SUM(R135*200)</f>
        <v>320000</v>
      </c>
    </row>
    <row r="136" spans="1:19" ht="69" customHeight="1" x14ac:dyDescent="0.3">
      <c r="A136" s="79">
        <v>123</v>
      </c>
      <c r="B136" s="74" t="s">
        <v>214</v>
      </c>
      <c r="C136" s="72">
        <v>1010108</v>
      </c>
      <c r="D136" s="72">
        <v>1010109</v>
      </c>
      <c r="E136" s="72" t="s">
        <v>442</v>
      </c>
      <c r="F136" s="72" t="s">
        <v>446</v>
      </c>
      <c r="G136" s="74" t="s">
        <v>19</v>
      </c>
      <c r="H136" s="72" t="s">
        <v>20</v>
      </c>
      <c r="I136" s="72" t="s">
        <v>72</v>
      </c>
      <c r="J136" s="72" t="s">
        <v>22</v>
      </c>
      <c r="K136" s="73"/>
      <c r="L136" s="77"/>
      <c r="M136" s="74"/>
      <c r="N136" s="78"/>
      <c r="O136" s="75" t="s">
        <v>738</v>
      </c>
      <c r="P136" s="76">
        <v>954180</v>
      </c>
      <c r="Q136" s="39" t="s">
        <v>171</v>
      </c>
      <c r="R136" s="7">
        <v>1500</v>
      </c>
      <c r="S136" s="8">
        <f>SUM(R136*195)</f>
        <v>292500</v>
      </c>
    </row>
    <row r="137" spans="1:19" ht="65.400000000000006" customHeight="1" x14ac:dyDescent="0.3">
      <c r="A137" s="79"/>
      <c r="B137" s="74"/>
      <c r="C137" s="72"/>
      <c r="D137" s="72"/>
      <c r="E137" s="72"/>
      <c r="F137" s="72"/>
      <c r="G137" s="74"/>
      <c r="H137" s="72"/>
      <c r="I137" s="72"/>
      <c r="J137" s="72"/>
      <c r="K137" s="73"/>
      <c r="L137" s="77"/>
      <c r="M137" s="74"/>
      <c r="N137" s="78"/>
      <c r="O137" s="75"/>
      <c r="P137" s="76"/>
      <c r="Q137" s="39" t="s">
        <v>250</v>
      </c>
      <c r="R137" s="7">
        <v>4600</v>
      </c>
      <c r="S137" s="8">
        <f>SUM(R137*200)</f>
        <v>920000</v>
      </c>
    </row>
    <row r="138" spans="1:19" ht="64.95" customHeight="1" x14ac:dyDescent="0.3">
      <c r="A138" s="43">
        <v>124</v>
      </c>
      <c r="B138" s="6" t="s">
        <v>214</v>
      </c>
      <c r="C138" s="44">
        <v>1010120</v>
      </c>
      <c r="D138" s="44">
        <v>1010120</v>
      </c>
      <c r="E138" s="11" t="s">
        <v>447</v>
      </c>
      <c r="F138" s="11" t="s">
        <v>448</v>
      </c>
      <c r="G138" s="6" t="s">
        <v>19</v>
      </c>
      <c r="H138" s="11" t="s">
        <v>20</v>
      </c>
      <c r="I138" s="11" t="s">
        <v>72</v>
      </c>
      <c r="J138" s="44" t="s">
        <v>22</v>
      </c>
      <c r="K138" s="73">
        <v>12000</v>
      </c>
      <c r="L138" s="12">
        <v>596304</v>
      </c>
      <c r="M138" s="6" t="s">
        <v>449</v>
      </c>
      <c r="N138" s="40" t="s">
        <v>450</v>
      </c>
      <c r="O138" s="40" t="s">
        <v>786</v>
      </c>
      <c r="P138" s="42">
        <v>1125360</v>
      </c>
      <c r="Q138" s="39" t="s">
        <v>24</v>
      </c>
      <c r="R138" s="7">
        <v>6000</v>
      </c>
      <c r="S138" s="8">
        <f>SUM(R138*200)</f>
        <v>1200000</v>
      </c>
    </row>
    <row r="139" spans="1:19" ht="43.2" customHeight="1" x14ac:dyDescent="0.3">
      <c r="A139" s="79">
        <v>125</v>
      </c>
      <c r="B139" s="74" t="s">
        <v>214</v>
      </c>
      <c r="C139" s="72">
        <v>1010120</v>
      </c>
      <c r="D139" s="72">
        <v>1010120</v>
      </c>
      <c r="E139" s="72" t="s">
        <v>447</v>
      </c>
      <c r="F139" s="72" t="s">
        <v>451</v>
      </c>
      <c r="G139" s="74" t="s">
        <v>19</v>
      </c>
      <c r="H139" s="72" t="s">
        <v>20</v>
      </c>
      <c r="I139" s="72" t="s">
        <v>72</v>
      </c>
      <c r="J139" s="72" t="s">
        <v>22</v>
      </c>
      <c r="K139" s="73"/>
      <c r="L139" s="77">
        <v>596304</v>
      </c>
      <c r="M139" s="74" t="s">
        <v>449</v>
      </c>
      <c r="N139" s="75" t="s">
        <v>452</v>
      </c>
      <c r="O139" s="75" t="s">
        <v>739</v>
      </c>
      <c r="P139" s="76">
        <v>1064650</v>
      </c>
      <c r="Q139" s="39" t="s">
        <v>171</v>
      </c>
      <c r="R139" s="7">
        <v>3030</v>
      </c>
      <c r="S139" s="8">
        <f>SUM(R139*195)</f>
        <v>590850</v>
      </c>
    </row>
    <row r="140" spans="1:19" ht="46.2" customHeight="1" x14ac:dyDescent="0.3">
      <c r="A140" s="79"/>
      <c r="B140" s="74"/>
      <c r="C140" s="72"/>
      <c r="D140" s="72"/>
      <c r="E140" s="72"/>
      <c r="F140" s="72"/>
      <c r="G140" s="74"/>
      <c r="H140" s="72"/>
      <c r="I140" s="72"/>
      <c r="J140" s="72"/>
      <c r="K140" s="73"/>
      <c r="L140" s="77"/>
      <c r="M140" s="74"/>
      <c r="N140" s="75"/>
      <c r="O140" s="75"/>
      <c r="P140" s="76"/>
      <c r="Q140" s="39" t="s">
        <v>88</v>
      </c>
      <c r="R140" s="7">
        <v>1500</v>
      </c>
      <c r="S140" s="8">
        <f>SUM(R140*179)</f>
        <v>268500</v>
      </c>
    </row>
    <row r="141" spans="1:19" ht="39.6" customHeight="1" x14ac:dyDescent="0.3">
      <c r="A141" s="79">
        <v>126</v>
      </c>
      <c r="B141" s="74" t="s">
        <v>214</v>
      </c>
      <c r="C141" s="72">
        <v>1010211</v>
      </c>
      <c r="D141" s="72">
        <v>1010213</v>
      </c>
      <c r="E141" s="72" t="s">
        <v>453</v>
      </c>
      <c r="F141" s="72" t="s">
        <v>454</v>
      </c>
      <c r="G141" s="74" t="s">
        <v>19</v>
      </c>
      <c r="H141" s="72" t="s">
        <v>20</v>
      </c>
      <c r="I141" s="72" t="s">
        <v>72</v>
      </c>
      <c r="J141" s="72" t="s">
        <v>22</v>
      </c>
      <c r="K141" s="73">
        <v>12000</v>
      </c>
      <c r="L141" s="77">
        <v>581150</v>
      </c>
      <c r="M141" s="74" t="s">
        <v>455</v>
      </c>
      <c r="N141" s="75" t="s">
        <v>456</v>
      </c>
      <c r="O141" s="75" t="s">
        <v>457</v>
      </c>
      <c r="P141" s="76">
        <v>1063000</v>
      </c>
      <c r="Q141" s="39" t="s">
        <v>171</v>
      </c>
      <c r="R141" s="7">
        <v>3000</v>
      </c>
      <c r="S141" s="8">
        <f>SUM(R141*195)</f>
        <v>585000</v>
      </c>
    </row>
    <row r="142" spans="1:19" ht="40.200000000000003" customHeight="1" x14ac:dyDescent="0.3">
      <c r="A142" s="79"/>
      <c r="B142" s="74"/>
      <c r="C142" s="72"/>
      <c r="D142" s="72"/>
      <c r="E142" s="72"/>
      <c r="F142" s="72"/>
      <c r="G142" s="74"/>
      <c r="H142" s="72"/>
      <c r="I142" s="72"/>
      <c r="J142" s="72"/>
      <c r="K142" s="73"/>
      <c r="L142" s="77"/>
      <c r="M142" s="74"/>
      <c r="N142" s="75"/>
      <c r="O142" s="75"/>
      <c r="P142" s="76"/>
      <c r="Q142" s="39" t="s">
        <v>88</v>
      </c>
      <c r="R142" s="7">
        <v>1500</v>
      </c>
      <c r="S142" s="8">
        <f>SUM(R142*179)</f>
        <v>268500</v>
      </c>
    </row>
    <row r="143" spans="1:19" ht="68.400000000000006" customHeight="1" x14ac:dyDescent="0.3">
      <c r="A143" s="43">
        <v>127</v>
      </c>
      <c r="B143" s="6" t="s">
        <v>214</v>
      </c>
      <c r="C143" s="44">
        <v>1010211</v>
      </c>
      <c r="D143" s="44">
        <v>1010213</v>
      </c>
      <c r="E143" s="11" t="s">
        <v>453</v>
      </c>
      <c r="F143" s="11" t="s">
        <v>458</v>
      </c>
      <c r="G143" s="6" t="s">
        <v>19</v>
      </c>
      <c r="H143" s="11" t="s">
        <v>20</v>
      </c>
      <c r="I143" s="11" t="s">
        <v>72</v>
      </c>
      <c r="J143" s="44" t="s">
        <v>22</v>
      </c>
      <c r="K143" s="73"/>
      <c r="L143" s="77"/>
      <c r="M143" s="74"/>
      <c r="N143" s="40" t="s">
        <v>459</v>
      </c>
      <c r="O143" s="40" t="s">
        <v>787</v>
      </c>
      <c r="P143" s="42">
        <v>905090</v>
      </c>
      <c r="Q143" s="39" t="s">
        <v>24</v>
      </c>
      <c r="R143" s="7">
        <v>6100</v>
      </c>
      <c r="S143" s="8">
        <f>SUM(R143*200)</f>
        <v>1220000</v>
      </c>
    </row>
    <row r="144" spans="1:19" ht="66" customHeight="1" x14ac:dyDescent="0.3">
      <c r="A144" s="79">
        <v>128</v>
      </c>
      <c r="B144" s="74" t="s">
        <v>460</v>
      </c>
      <c r="C144" s="72">
        <v>1010220</v>
      </c>
      <c r="D144" s="72">
        <v>1010222</v>
      </c>
      <c r="E144" s="72" t="s">
        <v>461</v>
      </c>
      <c r="F144" s="72" t="s">
        <v>462</v>
      </c>
      <c r="G144" s="74" t="s">
        <v>19</v>
      </c>
      <c r="H144" s="72" t="s">
        <v>20</v>
      </c>
      <c r="I144" s="72" t="s">
        <v>72</v>
      </c>
      <c r="J144" s="72" t="s">
        <v>22</v>
      </c>
      <c r="K144" s="73">
        <v>6000</v>
      </c>
      <c r="L144" s="77">
        <v>290870</v>
      </c>
      <c r="M144" s="74" t="s">
        <v>463</v>
      </c>
      <c r="N144" s="75" t="s">
        <v>464</v>
      </c>
      <c r="O144" s="75" t="s">
        <v>740</v>
      </c>
      <c r="P144" s="76">
        <v>520785</v>
      </c>
      <c r="Q144" s="39" t="s">
        <v>24</v>
      </c>
      <c r="R144" s="7">
        <v>3000</v>
      </c>
      <c r="S144" s="8">
        <f>SUM(R144*200)</f>
        <v>600000</v>
      </c>
    </row>
    <row r="145" spans="1:19" ht="72" customHeight="1" x14ac:dyDescent="0.3">
      <c r="A145" s="79"/>
      <c r="B145" s="74"/>
      <c r="C145" s="72"/>
      <c r="D145" s="72"/>
      <c r="E145" s="72"/>
      <c r="F145" s="72"/>
      <c r="G145" s="74"/>
      <c r="H145" s="72"/>
      <c r="I145" s="72"/>
      <c r="J145" s="72"/>
      <c r="K145" s="73"/>
      <c r="L145" s="77"/>
      <c r="M145" s="74"/>
      <c r="N145" s="75"/>
      <c r="O145" s="75"/>
      <c r="P145" s="76"/>
      <c r="Q145" s="39" t="s">
        <v>88</v>
      </c>
      <c r="R145" s="7">
        <v>3000</v>
      </c>
      <c r="S145" s="8">
        <f>SUM(R145*179)</f>
        <v>537000</v>
      </c>
    </row>
    <row r="146" spans="1:19" ht="39" customHeight="1" x14ac:dyDescent="0.3">
      <c r="A146" s="79">
        <v>129</v>
      </c>
      <c r="B146" s="74" t="s">
        <v>214</v>
      </c>
      <c r="C146" s="72">
        <v>1010229</v>
      </c>
      <c r="D146" s="72">
        <v>1010229</v>
      </c>
      <c r="E146" s="72" t="s">
        <v>465</v>
      </c>
      <c r="F146" s="72" t="s">
        <v>466</v>
      </c>
      <c r="G146" s="74" t="s">
        <v>19</v>
      </c>
      <c r="H146" s="72" t="s">
        <v>20</v>
      </c>
      <c r="I146" s="72" t="s">
        <v>72</v>
      </c>
      <c r="J146" s="72" t="s">
        <v>22</v>
      </c>
      <c r="K146" s="73" t="s">
        <v>841</v>
      </c>
      <c r="L146" s="73" t="s">
        <v>842</v>
      </c>
      <c r="M146" s="74" t="s">
        <v>843</v>
      </c>
      <c r="N146" s="75" t="s">
        <v>742</v>
      </c>
      <c r="O146" s="75" t="s">
        <v>741</v>
      </c>
      <c r="P146" s="76">
        <v>1292125</v>
      </c>
      <c r="Q146" s="39" t="s">
        <v>171</v>
      </c>
      <c r="R146" s="7">
        <v>1500</v>
      </c>
      <c r="S146" s="8">
        <f>SUM(R146*195)</f>
        <v>292500</v>
      </c>
    </row>
    <row r="147" spans="1:19" ht="25.8" customHeight="1" x14ac:dyDescent="0.3">
      <c r="A147" s="79"/>
      <c r="B147" s="74"/>
      <c r="C147" s="72"/>
      <c r="D147" s="72"/>
      <c r="E147" s="72"/>
      <c r="F147" s="72"/>
      <c r="G147" s="74"/>
      <c r="H147" s="72"/>
      <c r="I147" s="72"/>
      <c r="J147" s="72"/>
      <c r="K147" s="73"/>
      <c r="L147" s="73"/>
      <c r="M147" s="74"/>
      <c r="N147" s="75"/>
      <c r="O147" s="75"/>
      <c r="P147" s="76"/>
      <c r="Q147" s="39" t="s">
        <v>24</v>
      </c>
      <c r="R147" s="7">
        <v>3000</v>
      </c>
      <c r="S147" s="8">
        <f>SUM(R147*200)</f>
        <v>600000</v>
      </c>
    </row>
    <row r="148" spans="1:19" ht="28.8" customHeight="1" x14ac:dyDescent="0.3">
      <c r="A148" s="79"/>
      <c r="B148" s="74"/>
      <c r="C148" s="72"/>
      <c r="D148" s="72"/>
      <c r="E148" s="72"/>
      <c r="F148" s="72"/>
      <c r="G148" s="74"/>
      <c r="H148" s="72"/>
      <c r="I148" s="72"/>
      <c r="J148" s="72"/>
      <c r="K148" s="73"/>
      <c r="L148" s="73"/>
      <c r="M148" s="74"/>
      <c r="N148" s="75"/>
      <c r="O148" s="75"/>
      <c r="P148" s="76"/>
      <c r="Q148" s="39" t="s">
        <v>76</v>
      </c>
      <c r="R148" s="7">
        <v>1500</v>
      </c>
      <c r="S148" s="8">
        <f>SUM(R148*213)</f>
        <v>319500</v>
      </c>
    </row>
    <row r="149" spans="1:19" ht="78" customHeight="1" x14ac:dyDescent="0.3">
      <c r="A149" s="43">
        <v>130</v>
      </c>
      <c r="B149" s="6" t="s">
        <v>214</v>
      </c>
      <c r="C149" s="44">
        <v>1010229</v>
      </c>
      <c r="D149" s="44">
        <v>1010229</v>
      </c>
      <c r="E149" s="11" t="s">
        <v>467</v>
      </c>
      <c r="F149" s="11" t="s">
        <v>468</v>
      </c>
      <c r="G149" s="6" t="s">
        <v>49</v>
      </c>
      <c r="H149" s="11" t="s">
        <v>20</v>
      </c>
      <c r="I149" s="11" t="s">
        <v>72</v>
      </c>
      <c r="J149" s="44" t="s">
        <v>22</v>
      </c>
      <c r="K149" s="73"/>
      <c r="L149" s="73"/>
      <c r="M149" s="74"/>
      <c r="N149" s="40" t="s">
        <v>469</v>
      </c>
      <c r="O149" s="40" t="s">
        <v>743</v>
      </c>
      <c r="P149" s="42">
        <v>0</v>
      </c>
      <c r="Q149" s="39" t="s">
        <v>88</v>
      </c>
      <c r="R149" s="7">
        <v>7020</v>
      </c>
      <c r="S149" s="8">
        <f>SUM(R149*179)</f>
        <v>1256580</v>
      </c>
    </row>
    <row r="150" spans="1:19" ht="64.8" x14ac:dyDescent="0.3">
      <c r="A150" s="43">
        <v>131</v>
      </c>
      <c r="B150" s="6" t="s">
        <v>25</v>
      </c>
      <c r="C150" s="44">
        <v>1010307</v>
      </c>
      <c r="D150" s="44">
        <v>1010307</v>
      </c>
      <c r="E150" s="11" t="s">
        <v>470</v>
      </c>
      <c r="F150" s="11" t="s">
        <v>471</v>
      </c>
      <c r="G150" s="6" t="s">
        <v>330</v>
      </c>
      <c r="H150" s="11" t="s">
        <v>20</v>
      </c>
      <c r="I150" s="11" t="s">
        <v>72</v>
      </c>
      <c r="J150" s="44" t="s">
        <v>22</v>
      </c>
      <c r="K150" s="38">
        <v>14700</v>
      </c>
      <c r="L150" s="41">
        <v>522409</v>
      </c>
      <c r="M150" s="39" t="s">
        <v>472</v>
      </c>
      <c r="N150" s="40" t="s">
        <v>473</v>
      </c>
      <c r="O150" s="40" t="s">
        <v>788</v>
      </c>
      <c r="P150" s="42">
        <v>570000</v>
      </c>
      <c r="Q150" s="39"/>
      <c r="R150" s="7"/>
      <c r="S150" s="8"/>
    </row>
    <row r="151" spans="1:19" ht="105.6" customHeight="1" x14ac:dyDescent="0.3">
      <c r="A151" s="79">
        <v>132</v>
      </c>
      <c r="B151" s="74" t="s">
        <v>214</v>
      </c>
      <c r="C151" s="72">
        <v>1010307</v>
      </c>
      <c r="D151" s="72">
        <v>1010307</v>
      </c>
      <c r="E151" s="72" t="s">
        <v>474</v>
      </c>
      <c r="F151" s="72" t="s">
        <v>475</v>
      </c>
      <c r="G151" s="74" t="s">
        <v>19</v>
      </c>
      <c r="H151" s="72" t="s">
        <v>20</v>
      </c>
      <c r="I151" s="72" t="s">
        <v>72</v>
      </c>
      <c r="J151" s="72" t="s">
        <v>22</v>
      </c>
      <c r="K151" s="73">
        <v>6000</v>
      </c>
      <c r="L151" s="73">
        <v>291412</v>
      </c>
      <c r="M151" s="74" t="s">
        <v>476</v>
      </c>
      <c r="N151" s="75" t="s">
        <v>642</v>
      </c>
      <c r="O151" s="75" t="s">
        <v>744</v>
      </c>
      <c r="P151" s="76">
        <v>1039500</v>
      </c>
      <c r="Q151" s="39" t="s">
        <v>24</v>
      </c>
      <c r="R151" s="7">
        <v>3000</v>
      </c>
      <c r="S151" s="8">
        <f>SUM(R151*200)</f>
        <v>600000</v>
      </c>
    </row>
    <row r="152" spans="1:19" ht="75" customHeight="1" x14ac:dyDescent="0.3">
      <c r="A152" s="79"/>
      <c r="B152" s="74"/>
      <c r="C152" s="72"/>
      <c r="D152" s="72"/>
      <c r="E152" s="72"/>
      <c r="F152" s="72"/>
      <c r="G152" s="74"/>
      <c r="H152" s="72"/>
      <c r="I152" s="72"/>
      <c r="J152" s="72"/>
      <c r="K152" s="73"/>
      <c r="L152" s="77"/>
      <c r="M152" s="74"/>
      <c r="N152" s="75"/>
      <c r="O152" s="75"/>
      <c r="P152" s="76"/>
      <c r="Q152" s="39" t="s">
        <v>88</v>
      </c>
      <c r="R152" s="7">
        <v>3000</v>
      </c>
      <c r="S152" s="8">
        <f>SUM(R152*179)</f>
        <v>537000</v>
      </c>
    </row>
    <row r="153" spans="1:19" ht="64.95" customHeight="1" x14ac:dyDescent="0.3">
      <c r="A153" s="43">
        <v>133</v>
      </c>
      <c r="B153" s="6" t="s">
        <v>214</v>
      </c>
      <c r="C153" s="44">
        <v>1010310</v>
      </c>
      <c r="D153" s="44">
        <v>1010312</v>
      </c>
      <c r="E153" s="11" t="s">
        <v>477</v>
      </c>
      <c r="F153" s="11" t="s">
        <v>478</v>
      </c>
      <c r="G153" s="6" t="s">
        <v>31</v>
      </c>
      <c r="H153" s="11" t="s">
        <v>20</v>
      </c>
      <c r="I153" s="11" t="s">
        <v>72</v>
      </c>
      <c r="J153" s="44" t="s">
        <v>22</v>
      </c>
      <c r="K153" s="73" t="s">
        <v>479</v>
      </c>
      <c r="L153" s="73" t="s">
        <v>480</v>
      </c>
      <c r="M153" s="74" t="s">
        <v>481</v>
      </c>
      <c r="N153" s="75" t="s">
        <v>643</v>
      </c>
      <c r="O153" s="40" t="s">
        <v>745</v>
      </c>
      <c r="P153" s="42">
        <v>0</v>
      </c>
      <c r="Q153" s="39" t="s">
        <v>482</v>
      </c>
      <c r="R153" s="7"/>
      <c r="S153" s="8"/>
    </row>
    <row r="154" spans="1:19" ht="64.95" customHeight="1" x14ac:dyDescent="0.3">
      <c r="A154" s="43">
        <v>134</v>
      </c>
      <c r="B154" s="6" t="s">
        <v>214</v>
      </c>
      <c r="C154" s="44">
        <v>1010310</v>
      </c>
      <c r="D154" s="44">
        <v>1010312</v>
      </c>
      <c r="E154" s="11" t="s">
        <v>477</v>
      </c>
      <c r="F154" s="11" t="s">
        <v>483</v>
      </c>
      <c r="G154" s="6" t="s">
        <v>49</v>
      </c>
      <c r="H154" s="11" t="s">
        <v>20</v>
      </c>
      <c r="I154" s="11" t="s">
        <v>72</v>
      </c>
      <c r="J154" s="44" t="s">
        <v>22</v>
      </c>
      <c r="K154" s="73"/>
      <c r="L154" s="73"/>
      <c r="M154" s="74"/>
      <c r="N154" s="75"/>
      <c r="O154" s="40" t="s">
        <v>745</v>
      </c>
      <c r="P154" s="42">
        <v>0</v>
      </c>
      <c r="Q154" s="39" t="s">
        <v>482</v>
      </c>
      <c r="R154" s="7"/>
      <c r="S154" s="8"/>
    </row>
    <row r="155" spans="1:19" ht="84.6" customHeight="1" x14ac:dyDescent="0.3">
      <c r="A155" s="43">
        <v>135</v>
      </c>
      <c r="B155" s="6" t="s">
        <v>214</v>
      </c>
      <c r="C155" s="44">
        <v>1010322</v>
      </c>
      <c r="D155" s="44">
        <v>1010322</v>
      </c>
      <c r="E155" s="11" t="s">
        <v>484</v>
      </c>
      <c r="F155" s="11" t="s">
        <v>485</v>
      </c>
      <c r="G155" s="6" t="s">
        <v>49</v>
      </c>
      <c r="H155" s="11" t="s">
        <v>20</v>
      </c>
      <c r="I155" s="11" t="s">
        <v>72</v>
      </c>
      <c r="J155" s="44" t="s">
        <v>22</v>
      </c>
      <c r="K155" s="38" t="s">
        <v>486</v>
      </c>
      <c r="L155" s="38" t="s">
        <v>487</v>
      </c>
      <c r="M155" s="39" t="s">
        <v>488</v>
      </c>
      <c r="N155" s="40" t="s">
        <v>747</v>
      </c>
      <c r="O155" s="40" t="s">
        <v>746</v>
      </c>
      <c r="P155" s="42">
        <v>1316450</v>
      </c>
      <c r="Q155" s="39" t="s">
        <v>88</v>
      </c>
      <c r="R155" s="7">
        <v>5010</v>
      </c>
      <c r="S155" s="8">
        <f>SUM(R155*179)</f>
        <v>896790</v>
      </c>
    </row>
    <row r="156" spans="1:19" ht="193.2" customHeight="1" x14ac:dyDescent="0.3">
      <c r="A156" s="43">
        <v>136</v>
      </c>
      <c r="B156" s="6" t="s">
        <v>214</v>
      </c>
      <c r="C156" s="44">
        <v>1010414</v>
      </c>
      <c r="D156" s="44">
        <v>1010413</v>
      </c>
      <c r="E156" s="11" t="s">
        <v>489</v>
      </c>
      <c r="F156" s="11" t="s">
        <v>490</v>
      </c>
      <c r="G156" s="6" t="s">
        <v>19</v>
      </c>
      <c r="H156" s="11" t="s">
        <v>20</v>
      </c>
      <c r="I156" s="11" t="s">
        <v>72</v>
      </c>
      <c r="J156" s="44" t="s">
        <v>221</v>
      </c>
      <c r="K156" s="73" t="s">
        <v>491</v>
      </c>
      <c r="L156" s="73" t="s">
        <v>492</v>
      </c>
      <c r="M156" s="74" t="s">
        <v>493</v>
      </c>
      <c r="N156" s="40" t="s">
        <v>748</v>
      </c>
      <c r="O156" s="40" t="s">
        <v>789</v>
      </c>
      <c r="P156" s="42">
        <v>1196000</v>
      </c>
      <c r="Q156" s="39" t="s">
        <v>171</v>
      </c>
      <c r="R156" s="7">
        <v>6000</v>
      </c>
      <c r="S156" s="8">
        <f>SUM(R156*195)</f>
        <v>1170000</v>
      </c>
    </row>
    <row r="157" spans="1:19" ht="204.6" customHeight="1" x14ac:dyDescent="0.3">
      <c r="A157" s="43">
        <v>137</v>
      </c>
      <c r="B157" s="6" t="s">
        <v>214</v>
      </c>
      <c r="C157" s="44">
        <v>1010414</v>
      </c>
      <c r="D157" s="44">
        <v>1010413</v>
      </c>
      <c r="E157" s="11" t="s">
        <v>489</v>
      </c>
      <c r="F157" s="11" t="s">
        <v>494</v>
      </c>
      <c r="G157" s="6" t="s">
        <v>49</v>
      </c>
      <c r="H157" s="11" t="s">
        <v>20</v>
      </c>
      <c r="I157" s="11" t="s">
        <v>72</v>
      </c>
      <c r="J157" s="44" t="s">
        <v>221</v>
      </c>
      <c r="K157" s="73"/>
      <c r="L157" s="73"/>
      <c r="M157" s="74"/>
      <c r="N157" s="40" t="s">
        <v>750</v>
      </c>
      <c r="O157" s="40" t="s">
        <v>749</v>
      </c>
      <c r="P157" s="42">
        <v>0</v>
      </c>
      <c r="Q157" s="39" t="s">
        <v>88</v>
      </c>
      <c r="R157" s="7">
        <v>6546</v>
      </c>
      <c r="S157" s="8">
        <f>SUM(R157*179)</f>
        <v>1171734</v>
      </c>
    </row>
    <row r="158" spans="1:19" ht="197.4" customHeight="1" x14ac:dyDescent="0.3">
      <c r="A158" s="43">
        <v>138</v>
      </c>
      <c r="B158" s="6" t="s">
        <v>214</v>
      </c>
      <c r="C158" s="44">
        <v>1010414</v>
      </c>
      <c r="D158" s="44">
        <v>1010413</v>
      </c>
      <c r="E158" s="11" t="s">
        <v>495</v>
      </c>
      <c r="F158" s="11" t="s">
        <v>496</v>
      </c>
      <c r="G158" s="6" t="s">
        <v>49</v>
      </c>
      <c r="H158" s="11" t="s">
        <v>20</v>
      </c>
      <c r="I158" s="11" t="s">
        <v>72</v>
      </c>
      <c r="J158" s="44" t="s">
        <v>221</v>
      </c>
      <c r="K158" s="73"/>
      <c r="L158" s="73"/>
      <c r="M158" s="74"/>
      <c r="N158" s="45" t="s">
        <v>813</v>
      </c>
      <c r="O158" s="40" t="s">
        <v>790</v>
      </c>
      <c r="P158" s="42">
        <v>359240</v>
      </c>
      <c r="Q158" s="39" t="s">
        <v>24</v>
      </c>
      <c r="R158" s="7">
        <v>7120</v>
      </c>
      <c r="S158" s="8">
        <f>SUM(R158*200)</f>
        <v>1424000</v>
      </c>
    </row>
    <row r="159" spans="1:19" ht="81" customHeight="1" x14ac:dyDescent="0.3">
      <c r="A159" s="43">
        <v>139</v>
      </c>
      <c r="B159" s="6" t="s">
        <v>214</v>
      </c>
      <c r="C159" s="44">
        <v>1010425</v>
      </c>
      <c r="D159" s="44">
        <v>1010425</v>
      </c>
      <c r="E159" s="11" t="s">
        <v>497</v>
      </c>
      <c r="F159" s="11" t="s">
        <v>498</v>
      </c>
      <c r="G159" s="6" t="s">
        <v>31</v>
      </c>
      <c r="H159" s="11" t="s">
        <v>20</v>
      </c>
      <c r="I159" s="11" t="s">
        <v>72</v>
      </c>
      <c r="J159" s="44" t="s">
        <v>22</v>
      </c>
      <c r="K159" s="73" t="s">
        <v>499</v>
      </c>
      <c r="L159" s="73" t="s">
        <v>500</v>
      </c>
      <c r="M159" s="74" t="s">
        <v>501</v>
      </c>
      <c r="N159" s="40" t="s">
        <v>502</v>
      </c>
      <c r="O159" s="40" t="s">
        <v>751</v>
      </c>
      <c r="P159" s="42">
        <v>1436780</v>
      </c>
      <c r="Q159" s="39" t="s">
        <v>171</v>
      </c>
      <c r="R159" s="7">
        <v>6768</v>
      </c>
      <c r="S159" s="8">
        <f>SUM(R159*195)</f>
        <v>1319760</v>
      </c>
    </row>
    <row r="160" spans="1:19" ht="84" customHeight="1" x14ac:dyDescent="0.3">
      <c r="A160" s="43">
        <v>140</v>
      </c>
      <c r="B160" s="6" t="s">
        <v>214</v>
      </c>
      <c r="C160" s="44">
        <v>1010425</v>
      </c>
      <c r="D160" s="44">
        <v>1010425</v>
      </c>
      <c r="E160" s="11" t="s">
        <v>497</v>
      </c>
      <c r="F160" s="11" t="s">
        <v>503</v>
      </c>
      <c r="G160" s="6" t="s">
        <v>35</v>
      </c>
      <c r="H160" s="11" t="s">
        <v>20</v>
      </c>
      <c r="I160" s="11" t="s">
        <v>72</v>
      </c>
      <c r="J160" s="44" t="s">
        <v>22</v>
      </c>
      <c r="K160" s="73"/>
      <c r="L160" s="73"/>
      <c r="M160" s="74"/>
      <c r="N160" s="40" t="s">
        <v>753</v>
      </c>
      <c r="O160" s="40" t="s">
        <v>752</v>
      </c>
      <c r="P160" s="42">
        <v>0</v>
      </c>
      <c r="Q160" s="39" t="s">
        <v>88</v>
      </c>
      <c r="R160" s="7">
        <v>6114</v>
      </c>
      <c r="S160" s="8">
        <f>SUM(R160*179)</f>
        <v>1094406</v>
      </c>
    </row>
    <row r="161" spans="1:19" ht="79.2" customHeight="1" x14ac:dyDescent="0.3">
      <c r="A161" s="43">
        <v>141</v>
      </c>
      <c r="B161" s="6" t="s">
        <v>214</v>
      </c>
      <c r="C161" s="44">
        <v>1010425</v>
      </c>
      <c r="D161" s="44">
        <v>1010425</v>
      </c>
      <c r="E161" s="11" t="s">
        <v>504</v>
      </c>
      <c r="F161" s="11" t="s">
        <v>505</v>
      </c>
      <c r="G161" s="6" t="s">
        <v>49</v>
      </c>
      <c r="H161" s="11" t="s">
        <v>20</v>
      </c>
      <c r="I161" s="11" t="s">
        <v>72</v>
      </c>
      <c r="J161" s="44" t="s">
        <v>22</v>
      </c>
      <c r="K161" s="73"/>
      <c r="L161" s="73"/>
      <c r="M161" s="74"/>
      <c r="N161" s="40" t="s">
        <v>754</v>
      </c>
      <c r="O161" s="40" t="s">
        <v>791</v>
      </c>
      <c r="P161" s="42">
        <v>359240</v>
      </c>
      <c r="Q161" s="39" t="s">
        <v>24</v>
      </c>
      <c r="R161" s="7">
        <v>7120</v>
      </c>
      <c r="S161" s="8">
        <f>SUM(R161*200)</f>
        <v>1424000</v>
      </c>
    </row>
    <row r="162" spans="1:19" ht="154.19999999999999" customHeight="1" x14ac:dyDescent="0.3">
      <c r="A162" s="79">
        <v>142</v>
      </c>
      <c r="B162" s="74" t="s">
        <v>214</v>
      </c>
      <c r="C162" s="72">
        <v>1010506</v>
      </c>
      <c r="D162" s="72">
        <v>1010507</v>
      </c>
      <c r="E162" s="72" t="s">
        <v>506</v>
      </c>
      <c r="F162" s="72" t="s">
        <v>507</v>
      </c>
      <c r="G162" s="80" t="s">
        <v>806</v>
      </c>
      <c r="H162" s="72" t="s">
        <v>20</v>
      </c>
      <c r="I162" s="72" t="s">
        <v>72</v>
      </c>
      <c r="J162" s="72" t="s">
        <v>65</v>
      </c>
      <c r="K162" s="73" t="s">
        <v>805</v>
      </c>
      <c r="L162" s="73" t="s">
        <v>804</v>
      </c>
      <c r="M162" s="74" t="s">
        <v>803</v>
      </c>
      <c r="N162" s="75" t="s">
        <v>755</v>
      </c>
      <c r="O162" s="75" t="s">
        <v>802</v>
      </c>
      <c r="P162" s="76">
        <v>64240</v>
      </c>
      <c r="Q162" s="39" t="s">
        <v>24</v>
      </c>
      <c r="R162" s="7">
        <v>5620</v>
      </c>
      <c r="S162" s="8">
        <f>SUM(R162*200)</f>
        <v>1124000</v>
      </c>
    </row>
    <row r="163" spans="1:19" ht="167.4" customHeight="1" x14ac:dyDescent="0.3">
      <c r="A163" s="79"/>
      <c r="B163" s="74"/>
      <c r="C163" s="72"/>
      <c r="D163" s="72"/>
      <c r="E163" s="72"/>
      <c r="F163" s="72"/>
      <c r="G163" s="74"/>
      <c r="H163" s="72"/>
      <c r="I163" s="72"/>
      <c r="J163" s="72"/>
      <c r="K163" s="73"/>
      <c r="L163" s="73"/>
      <c r="M163" s="74"/>
      <c r="N163" s="75"/>
      <c r="O163" s="75"/>
      <c r="P163" s="76"/>
      <c r="Q163" s="39" t="s">
        <v>88</v>
      </c>
      <c r="R163" s="7">
        <v>1500</v>
      </c>
      <c r="S163" s="8">
        <f>SUM(R163*179)</f>
        <v>268500</v>
      </c>
    </row>
    <row r="164" spans="1:19" ht="121.8" customHeight="1" x14ac:dyDescent="0.3">
      <c r="A164" s="79">
        <v>143</v>
      </c>
      <c r="B164" s="74" t="s">
        <v>214</v>
      </c>
      <c r="C164" s="72">
        <v>1010510</v>
      </c>
      <c r="D164" s="72">
        <v>1010510</v>
      </c>
      <c r="E164" s="72" t="s">
        <v>508</v>
      </c>
      <c r="F164" s="72" t="s">
        <v>509</v>
      </c>
      <c r="G164" s="74" t="s">
        <v>49</v>
      </c>
      <c r="H164" s="80" t="s">
        <v>845</v>
      </c>
      <c r="I164" s="72" t="s">
        <v>72</v>
      </c>
      <c r="J164" s="72" t="s">
        <v>65</v>
      </c>
      <c r="K164" s="73" t="s">
        <v>844</v>
      </c>
      <c r="L164" s="73" t="s">
        <v>846</v>
      </c>
      <c r="M164" s="74" t="s">
        <v>847</v>
      </c>
      <c r="N164" s="75" t="s">
        <v>756</v>
      </c>
      <c r="O164" s="75" t="s">
        <v>848</v>
      </c>
      <c r="P164" s="76" t="s">
        <v>849</v>
      </c>
      <c r="Q164" s="39" t="s">
        <v>171</v>
      </c>
      <c r="R164" s="7">
        <v>5343</v>
      </c>
      <c r="S164" s="8">
        <f>SUM(R164*195)</f>
        <v>1041885</v>
      </c>
    </row>
    <row r="165" spans="1:19" ht="138.6" customHeight="1" x14ac:dyDescent="0.3">
      <c r="A165" s="79"/>
      <c r="B165" s="74"/>
      <c r="C165" s="72"/>
      <c r="D165" s="72"/>
      <c r="E165" s="72"/>
      <c r="F165" s="72"/>
      <c r="G165" s="74"/>
      <c r="H165" s="72"/>
      <c r="I165" s="72"/>
      <c r="J165" s="72"/>
      <c r="K165" s="73"/>
      <c r="L165" s="73"/>
      <c r="M165" s="74"/>
      <c r="N165" s="75"/>
      <c r="O165" s="75"/>
      <c r="P165" s="76"/>
      <c r="Q165" s="39" t="s">
        <v>76</v>
      </c>
      <c r="R165" s="7">
        <v>2400</v>
      </c>
      <c r="S165" s="8">
        <f>SUM(R165*213)</f>
        <v>511200</v>
      </c>
    </row>
    <row r="166" spans="1:19" ht="174" customHeight="1" x14ac:dyDescent="0.3">
      <c r="A166" s="43">
        <v>144</v>
      </c>
      <c r="B166" s="6" t="s">
        <v>214</v>
      </c>
      <c r="C166" s="44">
        <v>1010513</v>
      </c>
      <c r="D166" s="44">
        <v>1010514</v>
      </c>
      <c r="E166" s="11" t="s">
        <v>510</v>
      </c>
      <c r="F166" s="11" t="s">
        <v>511</v>
      </c>
      <c r="G166" s="6" t="s">
        <v>49</v>
      </c>
      <c r="H166" s="11" t="s">
        <v>20</v>
      </c>
      <c r="I166" s="11" t="s">
        <v>72</v>
      </c>
      <c r="J166" s="44" t="s">
        <v>22</v>
      </c>
      <c r="K166" s="73" t="s">
        <v>44</v>
      </c>
      <c r="L166" s="73" t="s">
        <v>512</v>
      </c>
      <c r="M166" s="39" t="s">
        <v>513</v>
      </c>
      <c r="N166" s="45" t="s">
        <v>814</v>
      </c>
      <c r="O166" s="40" t="s">
        <v>792</v>
      </c>
      <c r="P166" s="42">
        <v>359240</v>
      </c>
      <c r="Q166" s="39" t="s">
        <v>24</v>
      </c>
      <c r="R166" s="7">
        <v>7120</v>
      </c>
      <c r="S166" s="8">
        <f>SUM(R166*200)</f>
        <v>1424000</v>
      </c>
    </row>
    <row r="167" spans="1:19" ht="197.4" customHeight="1" x14ac:dyDescent="0.3">
      <c r="A167" s="43">
        <v>145</v>
      </c>
      <c r="B167" s="39" t="s">
        <v>214</v>
      </c>
      <c r="C167" s="44">
        <v>1010513</v>
      </c>
      <c r="D167" s="44">
        <v>1010514</v>
      </c>
      <c r="E167" s="44" t="s">
        <v>510</v>
      </c>
      <c r="F167" s="44" t="s">
        <v>514</v>
      </c>
      <c r="G167" s="39" t="s">
        <v>35</v>
      </c>
      <c r="H167" s="44" t="s">
        <v>20</v>
      </c>
      <c r="I167" s="44" t="s">
        <v>72</v>
      </c>
      <c r="J167" s="44" t="s">
        <v>201</v>
      </c>
      <c r="K167" s="73"/>
      <c r="L167" s="73"/>
      <c r="M167" s="39" t="s">
        <v>515</v>
      </c>
      <c r="N167" s="45" t="s">
        <v>757</v>
      </c>
      <c r="O167" s="40" t="s">
        <v>793</v>
      </c>
      <c r="P167" s="42">
        <v>1196000</v>
      </c>
      <c r="Q167" s="39" t="s">
        <v>171</v>
      </c>
      <c r="R167" s="7">
        <v>6000</v>
      </c>
      <c r="S167" s="8">
        <f>SUM(R167*195)</f>
        <v>1170000</v>
      </c>
    </row>
    <row r="168" spans="1:19" ht="142.94999999999999" customHeight="1" x14ac:dyDescent="0.3">
      <c r="A168" s="43">
        <v>146</v>
      </c>
      <c r="B168" s="6" t="s">
        <v>25</v>
      </c>
      <c r="C168" s="44">
        <v>1010519</v>
      </c>
      <c r="D168" s="44">
        <v>1010521</v>
      </c>
      <c r="E168" s="11" t="s">
        <v>516</v>
      </c>
      <c r="F168" s="11" t="s">
        <v>517</v>
      </c>
      <c r="G168" s="6" t="s">
        <v>49</v>
      </c>
      <c r="H168" s="11" t="s">
        <v>20</v>
      </c>
      <c r="I168" s="11" t="s">
        <v>72</v>
      </c>
      <c r="J168" s="44" t="s">
        <v>221</v>
      </c>
      <c r="K168" s="73" t="s">
        <v>44</v>
      </c>
      <c r="L168" s="73" t="s">
        <v>518</v>
      </c>
      <c r="M168" s="74" t="s">
        <v>515</v>
      </c>
      <c r="N168" s="40" t="s">
        <v>758</v>
      </c>
      <c r="O168" s="40" t="s">
        <v>794</v>
      </c>
      <c r="P168" s="42">
        <v>359240</v>
      </c>
      <c r="Q168" s="39" t="s">
        <v>24</v>
      </c>
      <c r="R168" s="7">
        <v>7120</v>
      </c>
      <c r="S168" s="8">
        <f>SUM(R168*200)</f>
        <v>1424000</v>
      </c>
    </row>
    <row r="169" spans="1:19" ht="172.2" customHeight="1" x14ac:dyDescent="0.3">
      <c r="A169" s="43">
        <v>147</v>
      </c>
      <c r="B169" s="6" t="s">
        <v>25</v>
      </c>
      <c r="C169" s="44">
        <v>1010519</v>
      </c>
      <c r="D169" s="44">
        <v>1010521</v>
      </c>
      <c r="E169" s="11" t="s">
        <v>516</v>
      </c>
      <c r="F169" s="11" t="s">
        <v>519</v>
      </c>
      <c r="G169" s="6" t="s">
        <v>35</v>
      </c>
      <c r="H169" s="11" t="s">
        <v>20</v>
      </c>
      <c r="I169" s="11" t="s">
        <v>72</v>
      </c>
      <c r="J169" s="44" t="s">
        <v>221</v>
      </c>
      <c r="K169" s="73"/>
      <c r="L169" s="73"/>
      <c r="M169" s="74"/>
      <c r="N169" s="40" t="s">
        <v>644</v>
      </c>
      <c r="O169" s="40" t="s">
        <v>759</v>
      </c>
      <c r="P169" s="42">
        <v>900000</v>
      </c>
      <c r="Q169" s="39" t="s">
        <v>88</v>
      </c>
      <c r="R169" s="7">
        <v>1500</v>
      </c>
      <c r="S169" s="8">
        <f>SUM(R169*179)</f>
        <v>268500</v>
      </c>
    </row>
    <row r="170" spans="1:19" ht="67.2" customHeight="1" x14ac:dyDescent="0.3">
      <c r="A170" s="43">
        <v>148</v>
      </c>
      <c r="B170" s="6" t="s">
        <v>25</v>
      </c>
      <c r="C170" s="44">
        <v>1010524</v>
      </c>
      <c r="D170" s="44">
        <v>1010525</v>
      </c>
      <c r="E170" s="11" t="s">
        <v>520</v>
      </c>
      <c r="F170" s="11" t="s">
        <v>521</v>
      </c>
      <c r="G170" s="6" t="s">
        <v>330</v>
      </c>
      <c r="H170" s="11" t="s">
        <v>20</v>
      </c>
      <c r="I170" s="11" t="s">
        <v>72</v>
      </c>
      <c r="J170" s="44" t="s">
        <v>65</v>
      </c>
      <c r="K170" s="38">
        <v>1644</v>
      </c>
      <c r="L170" s="41">
        <v>63090</v>
      </c>
      <c r="M170" s="39" t="s">
        <v>522</v>
      </c>
      <c r="N170" s="40" t="s">
        <v>523</v>
      </c>
      <c r="O170" s="40" t="s">
        <v>760</v>
      </c>
      <c r="P170" s="42">
        <v>0</v>
      </c>
      <c r="Q170" s="39" t="s">
        <v>24</v>
      </c>
      <c r="R170" s="7">
        <v>1644</v>
      </c>
      <c r="S170" s="8">
        <f>SUM(R170*200)</f>
        <v>328800</v>
      </c>
    </row>
    <row r="171" spans="1:19" ht="228" customHeight="1" x14ac:dyDescent="0.3">
      <c r="A171" s="43">
        <v>149</v>
      </c>
      <c r="B171" s="6" t="s">
        <v>25</v>
      </c>
      <c r="C171" s="44">
        <v>1010526</v>
      </c>
      <c r="D171" s="44">
        <v>1010528</v>
      </c>
      <c r="E171" s="11" t="s">
        <v>524</v>
      </c>
      <c r="F171" s="11" t="s">
        <v>525</v>
      </c>
      <c r="G171" s="6" t="s">
        <v>49</v>
      </c>
      <c r="H171" s="11" t="s">
        <v>20</v>
      </c>
      <c r="I171" s="11" t="s">
        <v>72</v>
      </c>
      <c r="J171" s="44" t="s">
        <v>65</v>
      </c>
      <c r="K171" s="38" t="s">
        <v>105</v>
      </c>
      <c r="L171" s="38" t="s">
        <v>526</v>
      </c>
      <c r="M171" s="39" t="s">
        <v>527</v>
      </c>
      <c r="N171" s="40" t="s">
        <v>645</v>
      </c>
      <c r="O171" s="40" t="s">
        <v>761</v>
      </c>
      <c r="P171" s="42">
        <v>0</v>
      </c>
      <c r="Q171" s="39" t="s">
        <v>482</v>
      </c>
      <c r="R171" s="7"/>
      <c r="S171" s="8"/>
    </row>
    <row r="172" spans="1:19" ht="220.2" customHeight="1" x14ac:dyDescent="0.3">
      <c r="A172" s="43">
        <v>150</v>
      </c>
      <c r="B172" s="6" t="s">
        <v>25</v>
      </c>
      <c r="C172" s="44">
        <v>1010602</v>
      </c>
      <c r="D172" s="44">
        <v>1010604</v>
      </c>
      <c r="E172" s="11" t="s">
        <v>528</v>
      </c>
      <c r="F172" s="11" t="s">
        <v>529</v>
      </c>
      <c r="G172" s="6" t="s">
        <v>49</v>
      </c>
      <c r="H172" s="11" t="s">
        <v>20</v>
      </c>
      <c r="I172" s="11" t="s">
        <v>72</v>
      </c>
      <c r="J172" s="44" t="s">
        <v>65</v>
      </c>
      <c r="K172" s="38" t="s">
        <v>105</v>
      </c>
      <c r="L172" s="38" t="s">
        <v>530</v>
      </c>
      <c r="M172" s="39" t="s">
        <v>531</v>
      </c>
      <c r="N172" s="45" t="s">
        <v>817</v>
      </c>
      <c r="O172" s="40" t="s">
        <v>795</v>
      </c>
      <c r="P172" s="42">
        <v>0</v>
      </c>
      <c r="Q172" s="39" t="s">
        <v>24</v>
      </c>
      <c r="R172" s="7">
        <v>7120</v>
      </c>
      <c r="S172" s="8">
        <f>SUM(R172*200)</f>
        <v>1424000</v>
      </c>
    </row>
    <row r="173" spans="1:19" ht="115.2" customHeight="1" x14ac:dyDescent="0.3">
      <c r="A173" s="79">
        <v>151</v>
      </c>
      <c r="B173" s="74" t="s">
        <v>36</v>
      </c>
      <c r="C173" s="72">
        <v>1010811</v>
      </c>
      <c r="D173" s="72">
        <v>1010810</v>
      </c>
      <c r="E173" s="72" t="s">
        <v>532</v>
      </c>
      <c r="F173" s="72" t="s">
        <v>533</v>
      </c>
      <c r="G173" s="74" t="s">
        <v>19</v>
      </c>
      <c r="H173" s="72" t="s">
        <v>39</v>
      </c>
      <c r="I173" s="72" t="s">
        <v>72</v>
      </c>
      <c r="J173" s="72" t="s">
        <v>22</v>
      </c>
      <c r="K173" s="73">
        <v>6000</v>
      </c>
      <c r="L173" s="77">
        <v>272025</v>
      </c>
      <c r="M173" s="74" t="s">
        <v>534</v>
      </c>
      <c r="N173" s="75" t="s">
        <v>818</v>
      </c>
      <c r="O173" s="75" t="s">
        <v>762</v>
      </c>
      <c r="P173" s="76">
        <v>0</v>
      </c>
      <c r="Q173" s="39" t="s">
        <v>171</v>
      </c>
      <c r="R173" s="7">
        <v>1500</v>
      </c>
      <c r="S173" s="8">
        <f>SUM(R173*195)</f>
        <v>292500</v>
      </c>
    </row>
    <row r="174" spans="1:19" ht="101.4" customHeight="1" x14ac:dyDescent="0.3">
      <c r="A174" s="79"/>
      <c r="B174" s="74"/>
      <c r="C174" s="72"/>
      <c r="D174" s="72"/>
      <c r="E174" s="72"/>
      <c r="F174" s="72"/>
      <c r="G174" s="74"/>
      <c r="H174" s="72"/>
      <c r="I174" s="72"/>
      <c r="J174" s="72"/>
      <c r="K174" s="73"/>
      <c r="L174" s="77"/>
      <c r="M174" s="74"/>
      <c r="N174" s="75"/>
      <c r="O174" s="75"/>
      <c r="P174" s="76"/>
      <c r="Q174" s="39" t="s">
        <v>76</v>
      </c>
      <c r="R174" s="7">
        <v>4500</v>
      </c>
      <c r="S174" s="8">
        <f>SUM(R174*213)</f>
        <v>958500</v>
      </c>
    </row>
    <row r="175" spans="1:19" ht="79.95" customHeight="1" x14ac:dyDescent="0.3">
      <c r="A175" s="79">
        <v>152</v>
      </c>
      <c r="B175" s="74" t="s">
        <v>214</v>
      </c>
      <c r="C175" s="72">
        <v>1010823</v>
      </c>
      <c r="D175" s="72">
        <v>1010903</v>
      </c>
      <c r="E175" s="72" t="s">
        <v>535</v>
      </c>
      <c r="F175" s="72" t="s">
        <v>536</v>
      </c>
      <c r="G175" s="74" t="s">
        <v>19</v>
      </c>
      <c r="H175" s="72" t="s">
        <v>20</v>
      </c>
      <c r="I175" s="72" t="s">
        <v>72</v>
      </c>
      <c r="J175" s="72" t="s">
        <v>22</v>
      </c>
      <c r="K175" s="73" t="s">
        <v>537</v>
      </c>
      <c r="L175" s="73" t="s">
        <v>538</v>
      </c>
      <c r="M175" s="74" t="s">
        <v>539</v>
      </c>
      <c r="N175" s="78" t="s">
        <v>763</v>
      </c>
      <c r="O175" s="74"/>
      <c r="P175" s="42">
        <v>380100</v>
      </c>
      <c r="Q175" s="39" t="s">
        <v>171</v>
      </c>
      <c r="R175" s="7">
        <v>3620</v>
      </c>
      <c r="S175" s="8">
        <f>SUM(R175*195)</f>
        <v>705900</v>
      </c>
    </row>
    <row r="176" spans="1:19" ht="91.2" customHeight="1" x14ac:dyDescent="0.3">
      <c r="A176" s="79"/>
      <c r="B176" s="74"/>
      <c r="C176" s="72"/>
      <c r="D176" s="72"/>
      <c r="E176" s="72"/>
      <c r="F176" s="72"/>
      <c r="G176" s="74"/>
      <c r="H176" s="72"/>
      <c r="I176" s="72"/>
      <c r="J176" s="72"/>
      <c r="K176" s="73"/>
      <c r="L176" s="73"/>
      <c r="M176" s="74"/>
      <c r="N176" s="78"/>
      <c r="O176" s="74"/>
      <c r="P176" s="42">
        <v>88200</v>
      </c>
      <c r="Q176" s="39" t="s">
        <v>540</v>
      </c>
      <c r="R176" s="7">
        <v>504</v>
      </c>
      <c r="S176" s="8">
        <f>SUM(R176*200)</f>
        <v>100800</v>
      </c>
    </row>
    <row r="177" spans="1:19" ht="136.94999999999999" customHeight="1" x14ac:dyDescent="0.3">
      <c r="A177" s="43">
        <v>153</v>
      </c>
      <c r="B177" s="6" t="s">
        <v>214</v>
      </c>
      <c r="C177" s="44">
        <v>1010823</v>
      </c>
      <c r="D177" s="44">
        <v>1010903</v>
      </c>
      <c r="E177" s="11" t="s">
        <v>535</v>
      </c>
      <c r="F177" s="11" t="s">
        <v>541</v>
      </c>
      <c r="G177" s="6" t="s">
        <v>49</v>
      </c>
      <c r="H177" s="11" t="s">
        <v>20</v>
      </c>
      <c r="I177" s="11" t="s">
        <v>72</v>
      </c>
      <c r="J177" s="44" t="s">
        <v>22</v>
      </c>
      <c r="K177" s="73"/>
      <c r="L177" s="73"/>
      <c r="M177" s="74"/>
      <c r="N177" s="40" t="s">
        <v>819</v>
      </c>
      <c r="O177" s="40" t="s">
        <v>482</v>
      </c>
      <c r="P177" s="42" t="s">
        <v>482</v>
      </c>
      <c r="Q177" s="39" t="s">
        <v>24</v>
      </c>
      <c r="R177" s="7">
        <v>7098</v>
      </c>
      <c r="S177" s="8">
        <f>SUM(R177*200)</f>
        <v>1419600</v>
      </c>
    </row>
    <row r="178" spans="1:19" ht="146.4" customHeight="1" x14ac:dyDescent="0.3">
      <c r="A178" s="43">
        <v>154</v>
      </c>
      <c r="B178" s="6" t="s">
        <v>36</v>
      </c>
      <c r="C178" s="44">
        <v>1010826</v>
      </c>
      <c r="D178" s="44">
        <v>1010827</v>
      </c>
      <c r="E178" s="11" t="s">
        <v>542</v>
      </c>
      <c r="F178" s="11" t="s">
        <v>543</v>
      </c>
      <c r="G178" s="6" t="s">
        <v>19</v>
      </c>
      <c r="H178" s="11" t="s">
        <v>39</v>
      </c>
      <c r="I178" s="11" t="s">
        <v>72</v>
      </c>
      <c r="J178" s="44" t="s">
        <v>65</v>
      </c>
      <c r="K178" s="38">
        <v>6000</v>
      </c>
      <c r="L178" s="41">
        <v>270270</v>
      </c>
      <c r="M178" s="39" t="s">
        <v>544</v>
      </c>
      <c r="N178" s="40" t="s">
        <v>764</v>
      </c>
      <c r="O178" s="40"/>
      <c r="P178" s="42" t="s">
        <v>482</v>
      </c>
      <c r="Q178" s="39" t="s">
        <v>171</v>
      </c>
      <c r="R178" s="7">
        <v>6000</v>
      </c>
      <c r="S178" s="8">
        <f>SUM(R178*195)</f>
        <v>1170000</v>
      </c>
    </row>
    <row r="179" spans="1:19" ht="188.4" customHeight="1" x14ac:dyDescent="0.3">
      <c r="A179" s="43">
        <v>155</v>
      </c>
      <c r="B179" s="6" t="s">
        <v>36</v>
      </c>
      <c r="C179" s="44">
        <v>1010908</v>
      </c>
      <c r="D179" s="44">
        <v>1010907</v>
      </c>
      <c r="E179" s="11" t="s">
        <v>545</v>
      </c>
      <c r="F179" s="11" t="s">
        <v>546</v>
      </c>
      <c r="G179" s="6" t="s">
        <v>49</v>
      </c>
      <c r="H179" s="11" t="s">
        <v>39</v>
      </c>
      <c r="I179" s="11" t="s">
        <v>72</v>
      </c>
      <c r="J179" s="44" t="s">
        <v>65</v>
      </c>
      <c r="K179" s="38" t="s">
        <v>547</v>
      </c>
      <c r="L179" s="38" t="s">
        <v>548</v>
      </c>
      <c r="M179" s="39" t="s">
        <v>549</v>
      </c>
      <c r="N179" s="40" t="s">
        <v>765</v>
      </c>
      <c r="O179" s="40"/>
      <c r="P179" s="42">
        <v>375240</v>
      </c>
      <c r="Q179" s="39" t="s">
        <v>550</v>
      </c>
      <c r="R179" s="7">
        <v>7120</v>
      </c>
      <c r="S179" s="8">
        <f>SUM(R179*200)</f>
        <v>1424000</v>
      </c>
    </row>
    <row r="180" spans="1:19" ht="45.6" customHeight="1" x14ac:dyDescent="0.3">
      <c r="A180" s="43">
        <v>156</v>
      </c>
      <c r="B180" s="6" t="s">
        <v>214</v>
      </c>
      <c r="C180" s="44">
        <v>1010922</v>
      </c>
      <c r="D180" s="44">
        <v>1010924</v>
      </c>
      <c r="E180" s="11" t="s">
        <v>551</v>
      </c>
      <c r="F180" s="11" t="s">
        <v>552</v>
      </c>
      <c r="G180" s="6" t="s">
        <v>330</v>
      </c>
      <c r="H180" s="11" t="s">
        <v>39</v>
      </c>
      <c r="I180" s="11" t="s">
        <v>72</v>
      </c>
      <c r="J180" s="44" t="s">
        <v>22</v>
      </c>
      <c r="K180" s="38">
        <v>15000</v>
      </c>
      <c r="L180" s="41">
        <v>529920</v>
      </c>
      <c r="M180" s="39" t="s">
        <v>553</v>
      </c>
      <c r="N180" s="40" t="s">
        <v>554</v>
      </c>
      <c r="O180" s="40"/>
      <c r="P180" s="42"/>
      <c r="Q180" s="39"/>
      <c r="R180" s="7"/>
      <c r="S180" s="8"/>
    </row>
    <row r="181" spans="1:19" ht="151.19999999999999" customHeight="1" x14ac:dyDescent="0.3">
      <c r="A181" s="43">
        <v>157</v>
      </c>
      <c r="B181" s="6" t="s">
        <v>214</v>
      </c>
      <c r="C181" s="44">
        <v>1011006</v>
      </c>
      <c r="D181" s="44">
        <v>1011005</v>
      </c>
      <c r="E181" s="11" t="s">
        <v>555</v>
      </c>
      <c r="F181" s="11" t="s">
        <v>556</v>
      </c>
      <c r="G181" s="6" t="s">
        <v>49</v>
      </c>
      <c r="H181" s="11" t="s">
        <v>39</v>
      </c>
      <c r="I181" s="11" t="s">
        <v>72</v>
      </c>
      <c r="J181" s="44" t="s">
        <v>22</v>
      </c>
      <c r="K181" s="38" t="s">
        <v>557</v>
      </c>
      <c r="L181" s="38" t="s">
        <v>558</v>
      </c>
      <c r="M181" s="39" t="s">
        <v>559</v>
      </c>
      <c r="N181" s="40" t="s">
        <v>766</v>
      </c>
      <c r="O181" s="40"/>
      <c r="P181" s="42">
        <v>0</v>
      </c>
      <c r="Q181" s="39" t="s">
        <v>24</v>
      </c>
      <c r="R181" s="7">
        <v>0</v>
      </c>
      <c r="S181" s="8">
        <f>SUM(R181*200)</f>
        <v>0</v>
      </c>
    </row>
    <row r="182" spans="1:19" ht="163.95" customHeight="1" x14ac:dyDescent="0.3">
      <c r="A182" s="43">
        <v>158</v>
      </c>
      <c r="B182" s="6" t="s">
        <v>214</v>
      </c>
      <c r="C182" s="44">
        <v>1011013</v>
      </c>
      <c r="D182" s="44">
        <v>1011018</v>
      </c>
      <c r="E182" s="11" t="s">
        <v>560</v>
      </c>
      <c r="F182" s="11" t="s">
        <v>561</v>
      </c>
      <c r="G182" s="6" t="s">
        <v>49</v>
      </c>
      <c r="H182" s="11" t="s">
        <v>39</v>
      </c>
      <c r="I182" s="11" t="s">
        <v>72</v>
      </c>
      <c r="J182" s="44" t="s">
        <v>22</v>
      </c>
      <c r="K182" s="38" t="s">
        <v>562</v>
      </c>
      <c r="L182" s="38" t="s">
        <v>563</v>
      </c>
      <c r="M182" s="39" t="s">
        <v>564</v>
      </c>
      <c r="N182" s="40" t="s">
        <v>820</v>
      </c>
      <c r="O182" s="40"/>
      <c r="P182" s="42">
        <v>0</v>
      </c>
      <c r="Q182" s="39" t="s">
        <v>24</v>
      </c>
      <c r="R182" s="7">
        <v>0</v>
      </c>
      <c r="S182" s="8">
        <f>SUM(R182*200)</f>
        <v>0</v>
      </c>
    </row>
    <row r="183" spans="1:19" ht="147.6" customHeight="1" x14ac:dyDescent="0.3">
      <c r="A183" s="43">
        <v>159</v>
      </c>
      <c r="B183" s="6" t="s">
        <v>214</v>
      </c>
      <c r="C183" s="44">
        <v>1011019</v>
      </c>
      <c r="D183" s="44">
        <v>1011018</v>
      </c>
      <c r="E183" s="11" t="s">
        <v>565</v>
      </c>
      <c r="F183" s="11" t="s">
        <v>566</v>
      </c>
      <c r="G183" s="6" t="s">
        <v>49</v>
      </c>
      <c r="H183" s="11" t="s">
        <v>39</v>
      </c>
      <c r="I183" s="11" t="s">
        <v>72</v>
      </c>
      <c r="J183" s="44" t="s">
        <v>22</v>
      </c>
      <c r="K183" s="38" t="s">
        <v>562</v>
      </c>
      <c r="L183" s="38" t="s">
        <v>563</v>
      </c>
      <c r="M183" s="39" t="s">
        <v>567</v>
      </c>
      <c r="N183" s="40" t="s">
        <v>767</v>
      </c>
      <c r="O183" s="40"/>
      <c r="P183" s="42">
        <v>0</v>
      </c>
      <c r="Q183" s="39" t="s">
        <v>24</v>
      </c>
      <c r="R183" s="7">
        <v>0</v>
      </c>
      <c r="S183" s="8">
        <f>SUM(R183*200)</f>
        <v>0</v>
      </c>
    </row>
    <row r="184" spans="1:19" ht="197.4" customHeight="1" x14ac:dyDescent="0.3">
      <c r="A184" s="43">
        <v>160</v>
      </c>
      <c r="B184" s="6" t="s">
        <v>36</v>
      </c>
      <c r="C184" s="44">
        <v>1011103</v>
      </c>
      <c r="D184" s="44">
        <v>1011105</v>
      </c>
      <c r="E184" s="11" t="s">
        <v>568</v>
      </c>
      <c r="F184" s="11" t="s">
        <v>569</v>
      </c>
      <c r="G184" s="6" t="s">
        <v>19</v>
      </c>
      <c r="H184" s="11" t="s">
        <v>39</v>
      </c>
      <c r="I184" s="11" t="s">
        <v>72</v>
      </c>
      <c r="J184" s="44" t="s">
        <v>22</v>
      </c>
      <c r="K184" s="38">
        <v>6000</v>
      </c>
      <c r="L184" s="41">
        <v>263475</v>
      </c>
      <c r="M184" s="39" t="s">
        <v>570</v>
      </c>
      <c r="N184" s="40" t="s">
        <v>768</v>
      </c>
      <c r="O184" s="40"/>
      <c r="P184" s="42">
        <v>718750</v>
      </c>
      <c r="Q184" s="39" t="s">
        <v>88</v>
      </c>
      <c r="R184" s="7">
        <v>3750</v>
      </c>
      <c r="S184" s="8">
        <f>SUM(R184*179)</f>
        <v>671250</v>
      </c>
    </row>
    <row r="185" spans="1:19" ht="265.95" customHeight="1" x14ac:dyDescent="0.3">
      <c r="A185" s="43">
        <v>161</v>
      </c>
      <c r="B185" s="6" t="s">
        <v>36</v>
      </c>
      <c r="C185" s="44">
        <v>1011110</v>
      </c>
      <c r="D185" s="44">
        <v>1011112</v>
      </c>
      <c r="E185" s="11" t="s">
        <v>571</v>
      </c>
      <c r="F185" s="11" t="s">
        <v>572</v>
      </c>
      <c r="G185" s="6" t="s">
        <v>19</v>
      </c>
      <c r="H185" s="11" t="s">
        <v>39</v>
      </c>
      <c r="I185" s="11" t="s">
        <v>72</v>
      </c>
      <c r="J185" s="44" t="s">
        <v>22</v>
      </c>
      <c r="K185" s="38">
        <v>6608</v>
      </c>
      <c r="L185" s="41">
        <v>302080</v>
      </c>
      <c r="M185" s="39" t="s">
        <v>573</v>
      </c>
      <c r="N185" s="40" t="s">
        <v>769</v>
      </c>
      <c r="O185" s="40"/>
      <c r="P185" s="42">
        <v>405216</v>
      </c>
      <c r="Q185" s="39" t="s">
        <v>88</v>
      </c>
      <c r="R185" s="7">
        <v>6608</v>
      </c>
      <c r="S185" s="8">
        <f>SUM(R185*179)</f>
        <v>1182832</v>
      </c>
    </row>
    <row r="186" spans="1:19" ht="162" customHeight="1" x14ac:dyDescent="0.3">
      <c r="A186" s="43">
        <v>162</v>
      </c>
      <c r="B186" s="6" t="s">
        <v>36</v>
      </c>
      <c r="C186" s="44">
        <v>1011110</v>
      </c>
      <c r="D186" s="44">
        <v>1011112</v>
      </c>
      <c r="E186" s="11" t="s">
        <v>574</v>
      </c>
      <c r="F186" s="11" t="s">
        <v>575</v>
      </c>
      <c r="G186" s="6" t="s">
        <v>19</v>
      </c>
      <c r="H186" s="11" t="s">
        <v>39</v>
      </c>
      <c r="I186" s="11" t="s">
        <v>72</v>
      </c>
      <c r="J186" s="44" t="s">
        <v>221</v>
      </c>
      <c r="K186" s="38">
        <v>6100</v>
      </c>
      <c r="L186" s="41">
        <v>277329</v>
      </c>
      <c r="M186" s="39" t="s">
        <v>576</v>
      </c>
      <c r="N186" s="40" t="s">
        <v>770</v>
      </c>
      <c r="O186" s="40"/>
      <c r="P186" s="42">
        <v>0</v>
      </c>
      <c r="Q186" s="39" t="s">
        <v>24</v>
      </c>
      <c r="R186" s="7">
        <v>6100</v>
      </c>
      <c r="S186" s="8">
        <f>SUM(R186*200)</f>
        <v>1220000</v>
      </c>
    </row>
    <row r="187" spans="1:19" ht="49.2" customHeight="1" x14ac:dyDescent="0.3">
      <c r="A187" s="43">
        <v>163</v>
      </c>
      <c r="B187" s="6" t="s">
        <v>36</v>
      </c>
      <c r="C187" s="44">
        <v>1011110</v>
      </c>
      <c r="D187" s="44">
        <v>1011112</v>
      </c>
      <c r="E187" s="11" t="s">
        <v>577</v>
      </c>
      <c r="F187" s="11" t="s">
        <v>578</v>
      </c>
      <c r="G187" s="6" t="s">
        <v>19</v>
      </c>
      <c r="H187" s="11" t="s">
        <v>39</v>
      </c>
      <c r="I187" s="11" t="s">
        <v>72</v>
      </c>
      <c r="J187" s="44" t="s">
        <v>579</v>
      </c>
      <c r="K187" s="38">
        <v>5880</v>
      </c>
      <c r="L187" s="41">
        <v>263916</v>
      </c>
      <c r="M187" s="39" t="s">
        <v>576</v>
      </c>
      <c r="N187" s="40" t="s">
        <v>580</v>
      </c>
      <c r="O187" s="40"/>
      <c r="P187" s="42"/>
      <c r="Q187" s="39"/>
      <c r="R187" s="7"/>
      <c r="S187" s="8"/>
    </row>
    <row r="188" spans="1:19" ht="141.6" customHeight="1" x14ac:dyDescent="0.3">
      <c r="A188" s="43">
        <v>164</v>
      </c>
      <c r="B188" s="6" t="s">
        <v>36</v>
      </c>
      <c r="C188" s="44">
        <v>1011110</v>
      </c>
      <c r="D188" s="44">
        <v>1011112</v>
      </c>
      <c r="E188" s="11" t="s">
        <v>581</v>
      </c>
      <c r="F188" s="11" t="s">
        <v>582</v>
      </c>
      <c r="G188" s="6" t="s">
        <v>19</v>
      </c>
      <c r="H188" s="11" t="s">
        <v>39</v>
      </c>
      <c r="I188" s="11" t="s">
        <v>72</v>
      </c>
      <c r="J188" s="44" t="s">
        <v>22</v>
      </c>
      <c r="K188" s="38">
        <v>6100</v>
      </c>
      <c r="L188" s="41">
        <v>277329</v>
      </c>
      <c r="M188" s="39" t="s">
        <v>576</v>
      </c>
      <c r="N188" s="40" t="s">
        <v>771</v>
      </c>
      <c r="O188" s="40"/>
      <c r="P188" s="42">
        <v>0</v>
      </c>
      <c r="Q188" s="39" t="s">
        <v>24</v>
      </c>
      <c r="R188" s="7">
        <v>6100</v>
      </c>
      <c r="S188" s="8">
        <f>SUM(R188*200)</f>
        <v>1220000</v>
      </c>
    </row>
    <row r="189" spans="1:19" ht="121.95" customHeight="1" x14ac:dyDescent="0.3">
      <c r="A189" s="43">
        <v>165</v>
      </c>
      <c r="B189" s="6" t="s">
        <v>36</v>
      </c>
      <c r="C189" s="44">
        <v>1011116</v>
      </c>
      <c r="D189" s="44">
        <v>1011116</v>
      </c>
      <c r="E189" s="11" t="s">
        <v>583</v>
      </c>
      <c r="F189" s="11" t="s">
        <v>584</v>
      </c>
      <c r="G189" s="6" t="s">
        <v>49</v>
      </c>
      <c r="H189" s="11" t="s">
        <v>39</v>
      </c>
      <c r="I189" s="11" t="s">
        <v>72</v>
      </c>
      <c r="J189" s="44" t="s">
        <v>22</v>
      </c>
      <c r="K189" s="38" t="s">
        <v>562</v>
      </c>
      <c r="L189" s="38" t="s">
        <v>585</v>
      </c>
      <c r="M189" s="39" t="s">
        <v>586</v>
      </c>
      <c r="N189" s="40" t="s">
        <v>772</v>
      </c>
      <c r="O189" s="40"/>
      <c r="P189" s="42"/>
      <c r="Q189" s="39" t="s">
        <v>24</v>
      </c>
      <c r="R189" s="7">
        <v>7120</v>
      </c>
      <c r="S189" s="8">
        <f>SUM(R189*200)</f>
        <v>1424000</v>
      </c>
    </row>
    <row r="190" spans="1:19" ht="93.6" customHeight="1" x14ac:dyDescent="0.3">
      <c r="A190" s="43">
        <v>166</v>
      </c>
      <c r="B190" s="6" t="s">
        <v>36</v>
      </c>
      <c r="C190" s="44">
        <v>1011130</v>
      </c>
      <c r="D190" s="44">
        <v>1011130</v>
      </c>
      <c r="E190" s="11" t="s">
        <v>587</v>
      </c>
      <c r="F190" s="11" t="s">
        <v>588</v>
      </c>
      <c r="G190" s="6" t="s">
        <v>330</v>
      </c>
      <c r="H190" s="11" t="s">
        <v>589</v>
      </c>
      <c r="I190" s="11" t="s">
        <v>72</v>
      </c>
      <c r="J190" s="44" t="s">
        <v>590</v>
      </c>
      <c r="K190" s="38">
        <v>9312</v>
      </c>
      <c r="L190" s="41">
        <v>325510</v>
      </c>
      <c r="M190" s="39" t="s">
        <v>591</v>
      </c>
      <c r="N190" s="40" t="s">
        <v>592</v>
      </c>
      <c r="O190" s="40"/>
      <c r="P190" s="42"/>
      <c r="Q190" s="39" t="s">
        <v>171</v>
      </c>
      <c r="R190" s="7">
        <v>0</v>
      </c>
      <c r="S190" s="8">
        <f>SUM(R190*195)</f>
        <v>0</v>
      </c>
    </row>
    <row r="191" spans="1:19" ht="79.2" customHeight="1" x14ac:dyDescent="0.3">
      <c r="A191" s="43">
        <v>167</v>
      </c>
      <c r="B191" s="6" t="s">
        <v>36</v>
      </c>
      <c r="C191" s="44">
        <v>1011130</v>
      </c>
      <c r="D191" s="44">
        <v>1011130</v>
      </c>
      <c r="E191" s="11" t="s">
        <v>593</v>
      </c>
      <c r="F191" s="11" t="s">
        <v>594</v>
      </c>
      <c r="G191" s="6" t="s">
        <v>49</v>
      </c>
      <c r="H191" s="11" t="s">
        <v>39</v>
      </c>
      <c r="I191" s="11" t="s">
        <v>72</v>
      </c>
      <c r="J191" s="44" t="s">
        <v>221</v>
      </c>
      <c r="K191" s="38" t="s">
        <v>595</v>
      </c>
      <c r="L191" s="38" t="s">
        <v>596</v>
      </c>
      <c r="M191" s="39" t="s">
        <v>591</v>
      </c>
      <c r="N191" s="40" t="s">
        <v>597</v>
      </c>
      <c r="O191" s="40"/>
      <c r="P191" s="42"/>
      <c r="Q191" s="39"/>
      <c r="R191" s="7"/>
      <c r="S191" s="8"/>
    </row>
    <row r="192" spans="1:19" ht="179.4" customHeight="1" x14ac:dyDescent="0.3">
      <c r="A192" s="43">
        <v>168</v>
      </c>
      <c r="B192" s="6" t="s">
        <v>36</v>
      </c>
      <c r="C192" s="44">
        <v>1011207</v>
      </c>
      <c r="D192" s="44">
        <v>1011207</v>
      </c>
      <c r="E192" s="11" t="s">
        <v>598</v>
      </c>
      <c r="F192" s="11" t="s">
        <v>599</v>
      </c>
      <c r="G192" s="6" t="s">
        <v>19</v>
      </c>
      <c r="H192" s="11" t="s">
        <v>39</v>
      </c>
      <c r="I192" s="11" t="s">
        <v>72</v>
      </c>
      <c r="J192" s="44" t="s">
        <v>65</v>
      </c>
      <c r="K192" s="38">
        <v>6000</v>
      </c>
      <c r="L192" s="41">
        <v>262530</v>
      </c>
      <c r="M192" s="39" t="s">
        <v>600</v>
      </c>
      <c r="N192" s="40" t="s">
        <v>601</v>
      </c>
      <c r="O192" s="40"/>
      <c r="P192" s="42"/>
      <c r="Q192" s="39" t="s">
        <v>171</v>
      </c>
      <c r="R192" s="7">
        <v>0</v>
      </c>
      <c r="S192" s="8">
        <f>SUM(R192*195)</f>
        <v>0</v>
      </c>
    </row>
    <row r="193" spans="1:19" ht="136.19999999999999" customHeight="1" x14ac:dyDescent="0.3">
      <c r="A193" s="43">
        <v>169</v>
      </c>
      <c r="B193" s="6" t="s">
        <v>36</v>
      </c>
      <c r="C193" s="44">
        <v>1011207</v>
      </c>
      <c r="D193" s="44">
        <v>1011207</v>
      </c>
      <c r="E193" s="11" t="s">
        <v>602</v>
      </c>
      <c r="F193" s="11" t="s">
        <v>603</v>
      </c>
      <c r="G193" s="6" t="s">
        <v>19</v>
      </c>
      <c r="H193" s="11" t="s">
        <v>39</v>
      </c>
      <c r="I193" s="11" t="s">
        <v>72</v>
      </c>
      <c r="J193" s="44" t="s">
        <v>22</v>
      </c>
      <c r="K193" s="38">
        <v>6100</v>
      </c>
      <c r="L193" s="41">
        <v>276240</v>
      </c>
      <c r="M193" s="39" t="s">
        <v>600</v>
      </c>
      <c r="N193" s="40" t="s">
        <v>773</v>
      </c>
      <c r="O193" s="40"/>
      <c r="P193" s="42"/>
      <c r="Q193" s="39" t="s">
        <v>24</v>
      </c>
      <c r="R193" s="7">
        <v>6100</v>
      </c>
      <c r="S193" s="8">
        <f>SUM(R193*200)</f>
        <v>1220000</v>
      </c>
    </row>
    <row r="194" spans="1:19" ht="64.2" customHeight="1" x14ac:dyDescent="0.3">
      <c r="A194" s="43">
        <v>170</v>
      </c>
      <c r="B194" s="6" t="s">
        <v>36</v>
      </c>
      <c r="C194" s="44">
        <v>1011214</v>
      </c>
      <c r="D194" s="44">
        <v>1011214</v>
      </c>
      <c r="E194" s="11" t="s">
        <v>604</v>
      </c>
      <c r="F194" s="11" t="s">
        <v>605</v>
      </c>
      <c r="G194" s="6" t="s">
        <v>49</v>
      </c>
      <c r="H194" s="11" t="s">
        <v>39</v>
      </c>
      <c r="I194" s="11" t="s">
        <v>72</v>
      </c>
      <c r="J194" s="44" t="s">
        <v>221</v>
      </c>
      <c r="K194" s="38" t="s">
        <v>562</v>
      </c>
      <c r="L194" s="38" t="s">
        <v>606</v>
      </c>
      <c r="M194" s="39" t="s">
        <v>607</v>
      </c>
      <c r="N194" s="40" t="s">
        <v>608</v>
      </c>
      <c r="O194" s="40"/>
      <c r="P194" s="42"/>
      <c r="Q194" s="39"/>
      <c r="R194" s="7"/>
      <c r="S194" s="8"/>
    </row>
    <row r="195" spans="1:19" ht="229.2" customHeight="1" x14ac:dyDescent="0.3">
      <c r="A195" s="43">
        <v>171</v>
      </c>
      <c r="B195" s="6" t="s">
        <v>36</v>
      </c>
      <c r="C195" s="44">
        <v>1011222</v>
      </c>
      <c r="D195" s="44">
        <v>1011222</v>
      </c>
      <c r="E195" s="11" t="s">
        <v>609</v>
      </c>
      <c r="F195" s="11" t="s">
        <v>610</v>
      </c>
      <c r="G195" s="6" t="s">
        <v>19</v>
      </c>
      <c r="H195" s="11" t="s">
        <v>39</v>
      </c>
      <c r="I195" s="11" t="s">
        <v>72</v>
      </c>
      <c r="J195" s="44" t="s">
        <v>221</v>
      </c>
      <c r="K195" s="38">
        <v>10050</v>
      </c>
      <c r="L195" s="41">
        <v>493015</v>
      </c>
      <c r="M195" s="39" t="s">
        <v>611</v>
      </c>
      <c r="N195" s="40" t="s">
        <v>774</v>
      </c>
      <c r="O195" s="40"/>
      <c r="P195" s="42">
        <v>767100</v>
      </c>
      <c r="Q195" s="39" t="s">
        <v>88</v>
      </c>
      <c r="R195" s="7">
        <v>10050</v>
      </c>
      <c r="S195" s="8">
        <f>SUM(R195*179)</f>
        <v>1798950</v>
      </c>
    </row>
    <row r="196" spans="1:19" ht="66.599999999999994" customHeight="1" x14ac:dyDescent="0.3">
      <c r="A196" s="43">
        <v>172</v>
      </c>
      <c r="B196" s="6" t="s">
        <v>36</v>
      </c>
      <c r="C196" s="44">
        <v>1011228</v>
      </c>
      <c r="D196" s="44">
        <v>1011228</v>
      </c>
      <c r="E196" s="11" t="s">
        <v>612</v>
      </c>
      <c r="F196" s="11" t="s">
        <v>613</v>
      </c>
      <c r="G196" s="6" t="s">
        <v>49</v>
      </c>
      <c r="H196" s="11" t="s">
        <v>39</v>
      </c>
      <c r="I196" s="11" t="s">
        <v>72</v>
      </c>
      <c r="J196" s="44" t="s">
        <v>221</v>
      </c>
      <c r="K196" s="38" t="s">
        <v>614</v>
      </c>
      <c r="L196" s="38" t="s">
        <v>615</v>
      </c>
      <c r="M196" s="39" t="s">
        <v>616</v>
      </c>
      <c r="N196" s="40" t="s">
        <v>617</v>
      </c>
      <c r="O196" s="40"/>
      <c r="P196" s="42"/>
      <c r="Q196" s="39"/>
      <c r="R196" s="7"/>
      <c r="S196" s="8"/>
    </row>
    <row r="197" spans="1:19" ht="109.95" customHeight="1" thickBot="1" x14ac:dyDescent="0.35">
      <c r="A197" s="46">
        <v>173</v>
      </c>
      <c r="B197" s="13" t="s">
        <v>36</v>
      </c>
      <c r="C197" s="48">
        <v>1020105</v>
      </c>
      <c r="D197" s="48">
        <v>1020107</v>
      </c>
      <c r="E197" s="14" t="s">
        <v>618</v>
      </c>
      <c r="F197" s="14" t="s">
        <v>619</v>
      </c>
      <c r="G197" s="13" t="s">
        <v>49</v>
      </c>
      <c r="H197" s="14" t="s">
        <v>39</v>
      </c>
      <c r="I197" s="14" t="s">
        <v>72</v>
      </c>
      <c r="J197" s="47" t="s">
        <v>620</v>
      </c>
      <c r="K197" s="15" t="s">
        <v>105</v>
      </c>
      <c r="L197" s="15" t="s">
        <v>621</v>
      </c>
      <c r="M197" s="47" t="s">
        <v>622</v>
      </c>
      <c r="N197" s="16" t="s">
        <v>623</v>
      </c>
      <c r="O197" s="16"/>
      <c r="P197" s="17"/>
      <c r="Q197" s="47" t="s">
        <v>482</v>
      </c>
      <c r="R197" s="18" t="s">
        <v>624</v>
      </c>
      <c r="S197" s="19"/>
    </row>
    <row r="198" spans="1:19" ht="58.2" customHeight="1" x14ac:dyDescent="0.3">
      <c r="A198" s="65" t="s">
        <v>625</v>
      </c>
      <c r="B198" s="68" t="s">
        <v>626</v>
      </c>
      <c r="C198" s="68"/>
      <c r="D198" s="68"/>
      <c r="E198" s="68"/>
      <c r="F198" s="68"/>
      <c r="G198" s="68"/>
      <c r="H198" s="68"/>
      <c r="I198" s="68"/>
      <c r="J198" s="68"/>
      <c r="K198" s="68"/>
      <c r="L198" s="68"/>
      <c r="M198" s="68"/>
      <c r="N198" s="68"/>
      <c r="O198" s="69"/>
      <c r="P198" s="1">
        <f>SUBTOTAL(9,P8:P13,P16:P17,P19:P20,P28,P34:P36,P46,P54,P63,P91:P92,P97,P101:P103,P106,P108,P120,P132,P133,P173,P178:P179,P184:P193,P194,P195,P196,P197)</f>
        <v>24239701</v>
      </c>
      <c r="Q198" s="49" t="s">
        <v>807</v>
      </c>
      <c r="R198" s="2">
        <f>SUBTOTAL(9,R21:R22,R47,R57:R58,R73,R75,R88,R90,R101,R111,R114,R126,R128,R134,R140,R142,R145,R149,R152,R155,R157,R160,R163,R169,R184:R185,R195)-510</f>
        <v>126527</v>
      </c>
      <c r="S198" s="3">
        <f>SUM(R198*188)</f>
        <v>23787076</v>
      </c>
    </row>
    <row r="199" spans="1:19" ht="58.2" customHeight="1" x14ac:dyDescent="0.3">
      <c r="A199" s="66"/>
      <c r="B199" s="70" t="s">
        <v>627</v>
      </c>
      <c r="C199" s="70"/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1"/>
      <c r="P199" s="20">
        <v>43181421</v>
      </c>
      <c r="Q199" s="39" t="s">
        <v>628</v>
      </c>
      <c r="R199" s="52">
        <f>SUBTOTAL(9,R18,R27,R34,R45,R49,R62,R82,R97,R110,R127,R148,R165,R174)-3.2</f>
        <v>61544.800000000003</v>
      </c>
      <c r="S199" s="53">
        <f>SUM(R199*213)</f>
        <v>13109042.4</v>
      </c>
    </row>
    <row r="200" spans="1:19" ht="63.6" customHeight="1" x14ac:dyDescent="0.3">
      <c r="A200" s="66"/>
      <c r="B200" s="72" t="s">
        <v>629</v>
      </c>
      <c r="C200" s="72"/>
      <c r="D200" s="72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2"/>
      <c r="P200" s="42">
        <f>SUBTOTAL(9,P3:P7,P14:P15,P21:P24,P29:P33,P37:P45,P47,P49,P50:P53,P55:P59,P61:P62,P65:P68,P71:P72,P77,P78,P80,P82:P83,P85:P87,P93,P95:P96,P98,P99,P104,P115:P118,P121:P123,P150,P168:P169,P170,P171,P172)</f>
        <v>67406070</v>
      </c>
      <c r="Q200" s="39" t="s">
        <v>630</v>
      </c>
      <c r="R200" s="21">
        <f>SUBTOTAL(9,R3:R5,R8:R11,R13:R17,R19,R25:R26,R29:R30,R32:R33,R35,R38:R41,R43:R44,R46,R50,R52,R54:R55,R60,R63,R64,R66:R71,R74,R76,R78:R80,R84,R89,R94:R96,R100,R104:R105,R107:R108,R112,R117:R118)+SUBTOTAL(9,R121,R122,R124,R125,R129,R131,R135,R137,R138,R143,R144,R147,R151,R158,R161,R162,R166,R168,R170,R177,R179,R181,R182,R183,R186,R188,R189,R193,R172)-16632</f>
        <v>482645.8</v>
      </c>
      <c r="S200" s="8">
        <f>SUM(R200*200)</f>
        <v>96529160</v>
      </c>
    </row>
    <row r="201" spans="1:19" ht="52.2" customHeight="1" x14ac:dyDescent="0.3">
      <c r="A201" s="66"/>
      <c r="B201" s="72" t="s">
        <v>631</v>
      </c>
      <c r="C201" s="72"/>
      <c r="D201" s="72"/>
      <c r="E201" s="72"/>
      <c r="F201" s="72"/>
      <c r="G201" s="72"/>
      <c r="H201" s="72"/>
      <c r="I201" s="72"/>
      <c r="J201" s="72"/>
      <c r="K201" s="72"/>
      <c r="L201" s="72"/>
      <c r="M201" s="72"/>
      <c r="N201" s="72"/>
      <c r="O201" s="72"/>
      <c r="P201" s="42">
        <f>SUBTOTAL(9,P18,P25,P26)</f>
        <v>3525751</v>
      </c>
      <c r="Q201" s="55" t="s">
        <v>632</v>
      </c>
      <c r="R201" s="57">
        <f>SUBTOTAL(9,R48,R81,R102,R103,R109,R113,R116,R119,R130,R136,R139,R141,R146,R156,R159,R164,R167,R173,R175,R178,R190,R192)-21612</f>
        <v>56931</v>
      </c>
      <c r="S201" s="59">
        <f>SUM(R201*195)</f>
        <v>11101545</v>
      </c>
    </row>
    <row r="202" spans="1:19" ht="44.4" customHeight="1" thickBot="1" x14ac:dyDescent="0.35">
      <c r="A202" s="67"/>
      <c r="B202" s="61" t="s">
        <v>633</v>
      </c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22">
        <f>SUM(P3:P197)</f>
        <v>137432508</v>
      </c>
      <c r="Q202" s="56"/>
      <c r="R202" s="58"/>
      <c r="S202" s="60"/>
    </row>
    <row r="203" spans="1:19" ht="109.5" customHeight="1" thickBot="1" x14ac:dyDescent="0.35">
      <c r="A203" s="51" t="s">
        <v>808</v>
      </c>
      <c r="B203" s="62" t="s">
        <v>810</v>
      </c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4"/>
    </row>
    <row r="205" spans="1:19" x14ac:dyDescent="0.3">
      <c r="O205" s="31"/>
    </row>
  </sheetData>
  <mergeCells count="433">
    <mergeCell ref="A80:A81"/>
    <mergeCell ref="A1:S1"/>
    <mergeCell ref="K3:K5"/>
    <mergeCell ref="L3:L5"/>
    <mergeCell ref="M3:M5"/>
    <mergeCell ref="N3:N5"/>
    <mergeCell ref="M6:M7"/>
    <mergeCell ref="N6:N7"/>
    <mergeCell ref="K14:K15"/>
    <mergeCell ref="L14:L15"/>
    <mergeCell ref="M14:M15"/>
    <mergeCell ref="N14:N15"/>
    <mergeCell ref="K16:K17"/>
    <mergeCell ref="L16:L17"/>
    <mergeCell ref="M16:M17"/>
    <mergeCell ref="N16:N17"/>
    <mergeCell ref="K9:K10"/>
    <mergeCell ref="L9:L10"/>
    <mergeCell ref="M9:M10"/>
    <mergeCell ref="N9:N10"/>
    <mergeCell ref="K11:K12"/>
    <mergeCell ref="L11:L12"/>
    <mergeCell ref="M11:M12"/>
    <mergeCell ref="N11:N12"/>
    <mergeCell ref="O26:O27"/>
    <mergeCell ref="P26:P27"/>
    <mergeCell ref="A26:A27"/>
    <mergeCell ref="B26:B27"/>
    <mergeCell ref="C26:C27"/>
    <mergeCell ref="D26:D27"/>
    <mergeCell ref="E26:E27"/>
    <mergeCell ref="F26:F27"/>
    <mergeCell ref="K21:K23"/>
    <mergeCell ref="L21:L23"/>
    <mergeCell ref="M21:M23"/>
    <mergeCell ref="N21:N23"/>
    <mergeCell ref="K25:K27"/>
    <mergeCell ref="L25:L27"/>
    <mergeCell ref="M25:M27"/>
    <mergeCell ref="N25:N27"/>
    <mergeCell ref="K29:K30"/>
    <mergeCell ref="L29:L30"/>
    <mergeCell ref="M29:M30"/>
    <mergeCell ref="N29:N30"/>
    <mergeCell ref="M32:M33"/>
    <mergeCell ref="N32:N33"/>
    <mergeCell ref="G26:G27"/>
    <mergeCell ref="H26:H27"/>
    <mergeCell ref="I26:I27"/>
    <mergeCell ref="J26:J27"/>
    <mergeCell ref="N40:N41"/>
    <mergeCell ref="K43:K44"/>
    <mergeCell ref="L43:L44"/>
    <mergeCell ref="M43:M44"/>
    <mergeCell ref="N43:N44"/>
    <mergeCell ref="K34:K35"/>
    <mergeCell ref="L34:L35"/>
    <mergeCell ref="M34:M35"/>
    <mergeCell ref="N34:N35"/>
    <mergeCell ref="K38:K39"/>
    <mergeCell ref="L38:L39"/>
    <mergeCell ref="M38:M39"/>
    <mergeCell ref="N38:N39"/>
    <mergeCell ref="A47:A48"/>
    <mergeCell ref="B47:B48"/>
    <mergeCell ref="C47:C48"/>
    <mergeCell ref="D47:D48"/>
    <mergeCell ref="E47:E48"/>
    <mergeCell ref="F47:F48"/>
    <mergeCell ref="K40:K41"/>
    <mergeCell ref="L40:L41"/>
    <mergeCell ref="M40:M41"/>
    <mergeCell ref="O47:O48"/>
    <mergeCell ref="P47:P48"/>
    <mergeCell ref="K57:K58"/>
    <mergeCell ref="L57:L58"/>
    <mergeCell ref="M57:M58"/>
    <mergeCell ref="N57:N58"/>
    <mergeCell ref="G47:G48"/>
    <mergeCell ref="H47:H48"/>
    <mergeCell ref="I47:I48"/>
    <mergeCell ref="J47:J48"/>
    <mergeCell ref="K47:K49"/>
    <mergeCell ref="L47:L49"/>
    <mergeCell ref="K61:K62"/>
    <mergeCell ref="L61:L62"/>
    <mergeCell ref="M61:M62"/>
    <mergeCell ref="N61:N62"/>
    <mergeCell ref="K66:K68"/>
    <mergeCell ref="L66:L68"/>
    <mergeCell ref="M66:M68"/>
    <mergeCell ref="N66:N68"/>
    <mergeCell ref="M47:M49"/>
    <mergeCell ref="N47:N49"/>
    <mergeCell ref="N74:N76"/>
    <mergeCell ref="K77:K78"/>
    <mergeCell ref="L77:L78"/>
    <mergeCell ref="M77:M78"/>
    <mergeCell ref="N77:N78"/>
    <mergeCell ref="K69:K70"/>
    <mergeCell ref="L69:L70"/>
    <mergeCell ref="M69:M70"/>
    <mergeCell ref="N69:N70"/>
    <mergeCell ref="K71:K72"/>
    <mergeCell ref="L71:L72"/>
    <mergeCell ref="M71:M72"/>
    <mergeCell ref="N71:N72"/>
    <mergeCell ref="B80:B81"/>
    <mergeCell ref="C80:C81"/>
    <mergeCell ref="D80:D81"/>
    <mergeCell ref="E80:E81"/>
    <mergeCell ref="F80:F81"/>
    <mergeCell ref="G80:G81"/>
    <mergeCell ref="K74:K76"/>
    <mergeCell ref="L74:L76"/>
    <mergeCell ref="M74:M76"/>
    <mergeCell ref="N80:N82"/>
    <mergeCell ref="O80:O81"/>
    <mergeCell ref="P80:P81"/>
    <mergeCell ref="K85:K87"/>
    <mergeCell ref="L85:L87"/>
    <mergeCell ref="M85:M87"/>
    <mergeCell ref="N85:N87"/>
    <mergeCell ref="H80:H81"/>
    <mergeCell ref="I80:I81"/>
    <mergeCell ref="J80:J81"/>
    <mergeCell ref="K80:K82"/>
    <mergeCell ref="L80:L82"/>
    <mergeCell ref="M80:M82"/>
    <mergeCell ref="K95:K96"/>
    <mergeCell ref="L95:L96"/>
    <mergeCell ref="M95:M96"/>
    <mergeCell ref="N95:N96"/>
    <mergeCell ref="K98:K99"/>
    <mergeCell ref="L98:L99"/>
    <mergeCell ref="M98:M99"/>
    <mergeCell ref="N98:N99"/>
    <mergeCell ref="K89:K90"/>
    <mergeCell ref="L89:L90"/>
    <mergeCell ref="M89:M90"/>
    <mergeCell ref="N89:N90"/>
    <mergeCell ref="K91:K92"/>
    <mergeCell ref="L91:L92"/>
    <mergeCell ref="M91:M92"/>
    <mergeCell ref="N91:N92"/>
    <mergeCell ref="K101:K103"/>
    <mergeCell ref="L101:L103"/>
    <mergeCell ref="M101:M103"/>
    <mergeCell ref="A109:A111"/>
    <mergeCell ref="B109:B111"/>
    <mergeCell ref="C109:C111"/>
    <mergeCell ref="D109:D111"/>
    <mergeCell ref="E109:E111"/>
    <mergeCell ref="F109:F111"/>
    <mergeCell ref="G109:G111"/>
    <mergeCell ref="O113:O114"/>
    <mergeCell ref="P113:P114"/>
    <mergeCell ref="A113:A114"/>
    <mergeCell ref="B113:B114"/>
    <mergeCell ref="C113:C114"/>
    <mergeCell ref="D113:D114"/>
    <mergeCell ref="E113:E114"/>
    <mergeCell ref="F113:F114"/>
    <mergeCell ref="N109:N111"/>
    <mergeCell ref="O109:O111"/>
    <mergeCell ref="P109:P111"/>
    <mergeCell ref="K112:K114"/>
    <mergeCell ref="L112:L114"/>
    <mergeCell ref="M112:M114"/>
    <mergeCell ref="N112:N114"/>
    <mergeCell ref="H109:H111"/>
    <mergeCell ref="I109:I111"/>
    <mergeCell ref="J109:J111"/>
    <mergeCell ref="K109:K111"/>
    <mergeCell ref="L109:L111"/>
    <mergeCell ref="M109:M111"/>
    <mergeCell ref="K116:K118"/>
    <mergeCell ref="L116:L118"/>
    <mergeCell ref="M116:M118"/>
    <mergeCell ref="N116:N118"/>
    <mergeCell ref="K121:K122"/>
    <mergeCell ref="L121:L122"/>
    <mergeCell ref="M121:M122"/>
    <mergeCell ref="N121:N122"/>
    <mergeCell ref="G113:G114"/>
    <mergeCell ref="H113:H114"/>
    <mergeCell ref="I113:I114"/>
    <mergeCell ref="J113:J114"/>
    <mergeCell ref="O125:O127"/>
    <mergeCell ref="P125:P127"/>
    <mergeCell ref="A128:A129"/>
    <mergeCell ref="B128:B129"/>
    <mergeCell ref="C128:C129"/>
    <mergeCell ref="D128:D129"/>
    <mergeCell ref="E128:E129"/>
    <mergeCell ref="F128:F129"/>
    <mergeCell ref="G125:G127"/>
    <mergeCell ref="H125:H127"/>
    <mergeCell ref="I125:I127"/>
    <mergeCell ref="J125:J127"/>
    <mergeCell ref="K125:K127"/>
    <mergeCell ref="L125:L127"/>
    <mergeCell ref="A125:A127"/>
    <mergeCell ref="B125:B127"/>
    <mergeCell ref="C125:C127"/>
    <mergeCell ref="D125:D127"/>
    <mergeCell ref="E125:E127"/>
    <mergeCell ref="F125:F127"/>
    <mergeCell ref="J128:J129"/>
    <mergeCell ref="K128:K131"/>
    <mergeCell ref="L128:L131"/>
    <mergeCell ref="G130:G131"/>
    <mergeCell ref="H130:H131"/>
    <mergeCell ref="I130:I131"/>
    <mergeCell ref="J130:J131"/>
    <mergeCell ref="M125:M127"/>
    <mergeCell ref="N125:N127"/>
    <mergeCell ref="A130:A131"/>
    <mergeCell ref="B130:B131"/>
    <mergeCell ref="C130:C131"/>
    <mergeCell ref="D130:D131"/>
    <mergeCell ref="E130:E131"/>
    <mergeCell ref="F130:F131"/>
    <mergeCell ref="G128:G129"/>
    <mergeCell ref="H128:H129"/>
    <mergeCell ref="I128:I129"/>
    <mergeCell ref="N130:N131"/>
    <mergeCell ref="O130:O131"/>
    <mergeCell ref="P130:P131"/>
    <mergeCell ref="K132:K133"/>
    <mergeCell ref="L132:L133"/>
    <mergeCell ref="M132:M133"/>
    <mergeCell ref="N132:N133"/>
    <mergeCell ref="M128:M131"/>
    <mergeCell ref="N128:N129"/>
    <mergeCell ref="O128:O129"/>
    <mergeCell ref="P128:P129"/>
    <mergeCell ref="K134:K137"/>
    <mergeCell ref="L134:L137"/>
    <mergeCell ref="G136:G137"/>
    <mergeCell ref="H136:H137"/>
    <mergeCell ref="I136:I137"/>
    <mergeCell ref="J136:J137"/>
    <mergeCell ref="A134:A135"/>
    <mergeCell ref="B134:B135"/>
    <mergeCell ref="C134:C135"/>
    <mergeCell ref="D134:D135"/>
    <mergeCell ref="E134:E135"/>
    <mergeCell ref="F134:F135"/>
    <mergeCell ref="O136:O137"/>
    <mergeCell ref="P136:P137"/>
    <mergeCell ref="K138:K140"/>
    <mergeCell ref="A139:A140"/>
    <mergeCell ref="B139:B140"/>
    <mergeCell ref="C139:C140"/>
    <mergeCell ref="D139:D140"/>
    <mergeCell ref="E139:E140"/>
    <mergeCell ref="F139:F140"/>
    <mergeCell ref="G139:G140"/>
    <mergeCell ref="M134:M137"/>
    <mergeCell ref="N134:N137"/>
    <mergeCell ref="O134:O135"/>
    <mergeCell ref="P134:P135"/>
    <mergeCell ref="A136:A137"/>
    <mergeCell ref="B136:B137"/>
    <mergeCell ref="C136:C137"/>
    <mergeCell ref="D136:D137"/>
    <mergeCell ref="E136:E137"/>
    <mergeCell ref="F136:F137"/>
    <mergeCell ref="G134:G135"/>
    <mergeCell ref="H134:H135"/>
    <mergeCell ref="I134:I135"/>
    <mergeCell ref="J134:J135"/>
    <mergeCell ref="I141:I142"/>
    <mergeCell ref="O139:O140"/>
    <mergeCell ref="P139:P140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H139:H140"/>
    <mergeCell ref="I139:I140"/>
    <mergeCell ref="J139:J140"/>
    <mergeCell ref="L139:L140"/>
    <mergeCell ref="M139:M140"/>
    <mergeCell ref="N139:N140"/>
    <mergeCell ref="O141:O142"/>
    <mergeCell ref="P141:P142"/>
    <mergeCell ref="J141:J142"/>
    <mergeCell ref="K141:K143"/>
    <mergeCell ref="L141:L143"/>
    <mergeCell ref="M141:M143"/>
    <mergeCell ref="N141:N142"/>
    <mergeCell ref="O144:O145"/>
    <mergeCell ref="P144:P145"/>
    <mergeCell ref="A146:A148"/>
    <mergeCell ref="B146:B148"/>
    <mergeCell ref="C146:C148"/>
    <mergeCell ref="D146:D148"/>
    <mergeCell ref="E146:E148"/>
    <mergeCell ref="F146:F148"/>
    <mergeCell ref="G146:G148"/>
    <mergeCell ref="H146:H148"/>
    <mergeCell ref="I144:I145"/>
    <mergeCell ref="J144:J145"/>
    <mergeCell ref="K144:K145"/>
    <mergeCell ref="L144:L145"/>
    <mergeCell ref="M144:M145"/>
    <mergeCell ref="N144:N145"/>
    <mergeCell ref="A144:A145"/>
    <mergeCell ref="B144:B145"/>
    <mergeCell ref="C144:C145"/>
    <mergeCell ref="D144:D145"/>
    <mergeCell ref="E144:E145"/>
    <mergeCell ref="F144:F145"/>
    <mergeCell ref="G144:G145"/>
    <mergeCell ref="H144:H145"/>
    <mergeCell ref="I151:I152"/>
    <mergeCell ref="J151:J152"/>
    <mergeCell ref="K151:K152"/>
    <mergeCell ref="L151:L152"/>
    <mergeCell ref="M151:M152"/>
    <mergeCell ref="N151:N152"/>
    <mergeCell ref="O146:O148"/>
    <mergeCell ref="P146:P148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46:I148"/>
    <mergeCell ref="J146:J148"/>
    <mergeCell ref="K146:K149"/>
    <mergeCell ref="L146:L149"/>
    <mergeCell ref="M146:M149"/>
    <mergeCell ref="N146:N148"/>
    <mergeCell ref="K156:K158"/>
    <mergeCell ref="L156:L158"/>
    <mergeCell ref="M156:M158"/>
    <mergeCell ref="K159:K161"/>
    <mergeCell ref="L159:L161"/>
    <mergeCell ref="M159:M161"/>
    <mergeCell ref="O151:O152"/>
    <mergeCell ref="P151:P152"/>
    <mergeCell ref="K153:K154"/>
    <mergeCell ref="L153:L154"/>
    <mergeCell ref="M153:M154"/>
    <mergeCell ref="N153:N154"/>
    <mergeCell ref="M162:M163"/>
    <mergeCell ref="N162:N163"/>
    <mergeCell ref="O162:O163"/>
    <mergeCell ref="P162:P163"/>
    <mergeCell ref="A164:A165"/>
    <mergeCell ref="B164:B165"/>
    <mergeCell ref="C164:C165"/>
    <mergeCell ref="D164:D165"/>
    <mergeCell ref="E164:E165"/>
    <mergeCell ref="F164:F165"/>
    <mergeCell ref="G162:G163"/>
    <mergeCell ref="H162:H163"/>
    <mergeCell ref="I162:I163"/>
    <mergeCell ref="J162:J163"/>
    <mergeCell ref="K162:K163"/>
    <mergeCell ref="L162:L163"/>
    <mergeCell ref="A162:A163"/>
    <mergeCell ref="B162:B163"/>
    <mergeCell ref="C162:C163"/>
    <mergeCell ref="D162:D163"/>
    <mergeCell ref="E162:E163"/>
    <mergeCell ref="F162:F163"/>
    <mergeCell ref="M164:M165"/>
    <mergeCell ref="N164:N165"/>
    <mergeCell ref="O164:O165"/>
    <mergeCell ref="P164:P165"/>
    <mergeCell ref="K166:K167"/>
    <mergeCell ref="L166:L167"/>
    <mergeCell ref="G164:G165"/>
    <mergeCell ref="H164:H165"/>
    <mergeCell ref="I164:I165"/>
    <mergeCell ref="J164:J165"/>
    <mergeCell ref="K164:K165"/>
    <mergeCell ref="L164:L165"/>
    <mergeCell ref="K168:K169"/>
    <mergeCell ref="L168:L169"/>
    <mergeCell ref="M168:M169"/>
    <mergeCell ref="A173:A174"/>
    <mergeCell ref="B173:B174"/>
    <mergeCell ref="C173:C174"/>
    <mergeCell ref="D173:D174"/>
    <mergeCell ref="E173:E174"/>
    <mergeCell ref="F173:F174"/>
    <mergeCell ref="G173:G174"/>
    <mergeCell ref="A175:A176"/>
    <mergeCell ref="B175:B176"/>
    <mergeCell ref="C175:C176"/>
    <mergeCell ref="D175:D176"/>
    <mergeCell ref="E175:E176"/>
    <mergeCell ref="F175:F176"/>
    <mergeCell ref="G175:G176"/>
    <mergeCell ref="H173:H174"/>
    <mergeCell ref="I173:I174"/>
    <mergeCell ref="H175:H176"/>
    <mergeCell ref="I175:I176"/>
    <mergeCell ref="J175:J176"/>
    <mergeCell ref="K175:K177"/>
    <mergeCell ref="L175:L177"/>
    <mergeCell ref="M175:M177"/>
    <mergeCell ref="N173:N174"/>
    <mergeCell ref="O173:O174"/>
    <mergeCell ref="P173:P174"/>
    <mergeCell ref="J173:J174"/>
    <mergeCell ref="K173:K174"/>
    <mergeCell ref="L173:L174"/>
    <mergeCell ref="M173:M174"/>
    <mergeCell ref="N175:N176"/>
    <mergeCell ref="O175:O176"/>
    <mergeCell ref="Q201:Q202"/>
    <mergeCell ref="R201:R202"/>
    <mergeCell ref="S201:S202"/>
    <mergeCell ref="B202:O202"/>
    <mergeCell ref="B203:S203"/>
    <mergeCell ref="A198:A202"/>
    <mergeCell ref="B198:O198"/>
    <mergeCell ref="B199:O199"/>
    <mergeCell ref="B200:O200"/>
    <mergeCell ref="B201:O201"/>
  </mergeCells>
  <phoneticPr fontId="1" type="noConversion"/>
  <printOptions gridLines="1"/>
  <pageMargins left="0.51181102362204722" right="0.51181102362204722" top="0.78740157480314965" bottom="0.78740157480314965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</dc:creator>
  <cp:lastModifiedBy>jdy</cp:lastModifiedBy>
  <cp:lastPrinted>2017-07-25T05:02:22Z</cp:lastPrinted>
  <dcterms:created xsi:type="dcterms:W3CDTF">2017-06-08T06:45:59Z</dcterms:created>
  <dcterms:modified xsi:type="dcterms:W3CDTF">2019-10-27T09:33:17Z</dcterms:modified>
</cp:coreProperties>
</file>