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" windowWidth="12384" windowHeight="9312"/>
  </bookViews>
  <sheets>
    <sheet name="附表1" sheetId="7" r:id="rId1"/>
    <sheet name="附表2" sheetId="8" r:id="rId2"/>
    <sheet name="附表3" sheetId="9" r:id="rId3"/>
  </sheets>
  <definedNames>
    <definedName name="_xlnm.Print_Titles" localSheetId="0">附表1!$1:$4</definedName>
    <definedName name="_xlnm.Print_Titles" localSheetId="1">附表2!$1:$3</definedName>
    <definedName name="_xlnm.Print_Titles" localSheetId="2">附表3!$1:$3</definedName>
  </definedNames>
  <calcPr calcId="162913"/>
</workbook>
</file>

<file path=xl/calcChain.xml><?xml version="1.0" encoding="utf-8"?>
<calcChain xmlns="http://schemas.openxmlformats.org/spreadsheetml/2006/main">
  <c r="M58" i="9" l="1"/>
  <c r="M56" i="9"/>
  <c r="M53" i="9"/>
  <c r="G56" i="9"/>
  <c r="D56" i="9"/>
  <c r="M76" i="8"/>
  <c r="J82" i="8"/>
  <c r="J71" i="8"/>
  <c r="G78" i="8"/>
  <c r="G51" i="8"/>
  <c r="D80" i="8"/>
  <c r="D77" i="8"/>
  <c r="L29" i="7" l="1"/>
  <c r="L28" i="7"/>
  <c r="I39" i="7"/>
  <c r="F39" i="7"/>
  <c r="I30" i="7"/>
  <c r="F29" i="7"/>
  <c r="F28" i="7"/>
  <c r="F26" i="7"/>
  <c r="L25" i="7"/>
  <c r="L26" i="7" s="1"/>
  <c r="I25" i="7"/>
  <c r="I26" i="7" s="1"/>
  <c r="F25" i="7"/>
  <c r="L22" i="7"/>
  <c r="I22" i="7"/>
  <c r="F22" i="7"/>
  <c r="L21" i="7"/>
  <c r="I21" i="7"/>
  <c r="F21" i="7"/>
  <c r="L20" i="7"/>
  <c r="I20" i="7"/>
  <c r="F20" i="7"/>
  <c r="L19" i="7"/>
  <c r="L23" i="7" s="1"/>
  <c r="I19" i="7"/>
  <c r="I23" i="7" s="1"/>
  <c r="F19" i="7"/>
  <c r="F23" i="7" s="1"/>
  <c r="L16" i="7"/>
  <c r="I16" i="7"/>
  <c r="F16" i="7"/>
  <c r="L15" i="7"/>
  <c r="I15" i="7"/>
  <c r="F15" i="7"/>
  <c r="L14" i="7"/>
  <c r="I14" i="7"/>
  <c r="F14" i="7"/>
  <c r="L13" i="7"/>
  <c r="L17" i="7" s="1"/>
  <c r="I13" i="7"/>
  <c r="I17" i="7" s="1"/>
  <c r="F13" i="7"/>
  <c r="F17" i="7" s="1"/>
  <c r="L10" i="7"/>
  <c r="I10" i="7"/>
  <c r="F10" i="7"/>
  <c r="L9" i="7"/>
  <c r="I9" i="7"/>
  <c r="F9" i="7"/>
  <c r="L8" i="7"/>
  <c r="I8" i="7"/>
  <c r="F8" i="7"/>
  <c r="L7" i="7"/>
  <c r="L11" i="7" s="1"/>
  <c r="I7" i="7"/>
  <c r="I11" i="7" s="1"/>
  <c r="F7" i="7"/>
  <c r="F11" i="7" s="1"/>
  <c r="F30" i="7" l="1"/>
  <c r="L30" i="7"/>
  <c r="M33" i="9"/>
  <c r="P58" i="9" l="1"/>
  <c r="J53" i="9" l="1"/>
  <c r="J54" i="9" s="1"/>
  <c r="J55" i="9" s="1"/>
  <c r="J56" i="9" s="1"/>
  <c r="D45" i="9"/>
  <c r="D46" i="9" s="1"/>
  <c r="D47" i="9" s="1"/>
  <c r="D48" i="9" s="1"/>
  <c r="D49" i="9" s="1"/>
  <c r="D50" i="9" s="1"/>
  <c r="D51" i="9" s="1"/>
  <c r="D52" i="9" s="1"/>
  <c r="D53" i="9" s="1"/>
  <c r="D57" i="9" s="1"/>
  <c r="M59" i="9"/>
  <c r="M60" i="9" s="1"/>
  <c r="M61" i="9" s="1"/>
  <c r="M62" i="9" s="1"/>
  <c r="M63" i="9" s="1"/>
  <c r="M64" i="9" s="1"/>
  <c r="M65" i="9" s="1"/>
  <c r="M66" i="9" s="1"/>
  <c r="G4" i="9"/>
  <c r="G5" i="9" s="1"/>
  <c r="G6" i="9" s="1"/>
  <c r="G7" i="9" s="1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57" i="9" s="1"/>
  <c r="G58" i="9" s="1"/>
  <c r="M70" i="8"/>
  <c r="G34" i="8"/>
  <c r="G35" i="8" s="1"/>
  <c r="G36" i="8" s="1"/>
  <c r="G37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9" i="8" s="1"/>
  <c r="J34" i="8"/>
  <c r="J72" i="8" s="1"/>
  <c r="J73" i="8" s="1"/>
  <c r="J74" i="8" s="1"/>
  <c r="J75" i="8" s="1"/>
  <c r="D4" i="8"/>
  <c r="D5" i="8" s="1"/>
  <c r="D6" i="8" s="1"/>
  <c r="D7" i="8" s="1"/>
  <c r="D8" i="8" s="1"/>
  <c r="D9" i="8" s="1"/>
  <c r="D10" i="8" s="1"/>
  <c r="D11" i="8" s="1"/>
  <c r="D12" i="8" s="1"/>
  <c r="D13" i="8" s="1"/>
  <c r="D14" i="8" s="1"/>
  <c r="D15" i="8" s="1"/>
  <c r="D16" i="8" s="1"/>
  <c r="D17" i="8" s="1"/>
  <c r="D18" i="8" s="1"/>
  <c r="D19" i="8" s="1"/>
  <c r="D20" i="8" s="1"/>
  <c r="D21" i="8" s="1"/>
  <c r="D22" i="8" s="1"/>
  <c r="D23" i="8" s="1"/>
  <c r="D24" i="8" s="1"/>
  <c r="D25" i="8" s="1"/>
  <c r="D26" i="8" s="1"/>
  <c r="D27" i="8" s="1"/>
  <c r="D28" i="8" s="1"/>
  <c r="D29" i="8" s="1"/>
  <c r="D30" i="8" s="1"/>
  <c r="D31" i="8" s="1"/>
  <c r="D32" i="8" s="1"/>
  <c r="D33" i="8" s="1"/>
  <c r="D34" i="8" s="1"/>
  <c r="D38" i="8" s="1"/>
  <c r="D39" i="8" s="1"/>
  <c r="D40" i="8" s="1"/>
  <c r="D41" i="8" s="1"/>
  <c r="D42" i="8" s="1"/>
  <c r="D43" i="8" s="1"/>
  <c r="D44" i="8" s="1"/>
  <c r="D45" i="8" s="1"/>
  <c r="D46" i="8" s="1"/>
  <c r="D47" i="8" s="1"/>
  <c r="D48" i="8" s="1"/>
  <c r="D49" i="8" s="1"/>
  <c r="D50" i="8" s="1"/>
  <c r="D51" i="8" s="1"/>
  <c r="D52" i="8" s="1"/>
  <c r="D53" i="8" s="1"/>
  <c r="D54" i="8" s="1"/>
  <c r="D55" i="8" s="1"/>
  <c r="D56" i="8" s="1"/>
  <c r="D57" i="8" s="1"/>
  <c r="D58" i="8" s="1"/>
  <c r="D59" i="8" s="1"/>
  <c r="D60" i="8" s="1"/>
  <c r="D61" i="8" s="1"/>
  <c r="D62" i="8" s="1"/>
  <c r="D63" i="8" s="1"/>
  <c r="D64" i="8" s="1"/>
  <c r="D65" i="8" s="1"/>
  <c r="D78" i="8" s="1"/>
  <c r="D81" i="8" s="1"/>
  <c r="D82" i="8" s="1"/>
  <c r="F32" i="7" l="1"/>
  <c r="F34" i="7" s="1"/>
  <c r="L32" i="7" l="1"/>
  <c r="L36" i="7" s="1"/>
  <c r="L39" i="7" s="1"/>
  <c r="L34" i="7" l="1"/>
  <c r="L33" i="7"/>
  <c r="I33" i="7"/>
  <c r="L40" i="7" l="1"/>
  <c r="I32" i="7" l="1"/>
  <c r="I34" i="7" s="1"/>
  <c r="I40" i="7" s="1"/>
</calcChain>
</file>

<file path=xl/sharedStrings.xml><?xml version="1.0" encoding="utf-8"?>
<sst xmlns="http://schemas.openxmlformats.org/spreadsheetml/2006/main" count="319" uniqueCount="223">
  <si>
    <t>地坪</t>
    <phoneticPr fontId="1" type="noConversion"/>
  </si>
  <si>
    <t>樓梯</t>
    <phoneticPr fontId="1" type="noConversion"/>
  </si>
  <si>
    <t>異質磚</t>
    <phoneticPr fontId="1" type="noConversion"/>
  </si>
  <si>
    <t>門檻</t>
    <phoneticPr fontId="1" type="noConversion"/>
  </si>
  <si>
    <t>單位</t>
    <phoneticPr fontId="1" type="noConversion"/>
  </si>
  <si>
    <r>
      <t>M</t>
    </r>
    <r>
      <rPr>
        <vertAlign val="superscript"/>
        <sz val="12"/>
        <rFont val="新細明體"/>
        <family val="1"/>
        <charset val="136"/>
      </rPr>
      <t>2</t>
    </r>
    <phoneticPr fontId="1" type="noConversion"/>
  </si>
  <si>
    <t>M</t>
    <phoneticPr fontId="1" type="noConversion"/>
  </si>
  <si>
    <t>隔熱磚</t>
    <phoneticPr fontId="1" type="noConversion"/>
  </si>
  <si>
    <t>教學大樓_60CM</t>
    <phoneticPr fontId="1" type="noConversion"/>
  </si>
  <si>
    <t>圖資行政_60CM</t>
    <phoneticPr fontId="1" type="noConversion"/>
  </si>
  <si>
    <t>宿舍_60CM</t>
    <phoneticPr fontId="1" type="noConversion"/>
  </si>
  <si>
    <t>宿舍_50CM</t>
    <phoneticPr fontId="1" type="noConversion"/>
  </si>
  <si>
    <t>其他</t>
    <phoneticPr fontId="1" type="noConversion"/>
  </si>
  <si>
    <t>點工</t>
    <phoneticPr fontId="1" type="noConversion"/>
  </si>
  <si>
    <t>工</t>
    <phoneticPr fontId="1" type="noConversion"/>
  </si>
  <si>
    <t>片</t>
    <phoneticPr fontId="1" type="noConversion"/>
  </si>
  <si>
    <t>營業稅</t>
    <phoneticPr fontId="1" type="noConversion"/>
  </si>
  <si>
    <t>原告主張</t>
    <phoneticPr fontId="1" type="noConversion"/>
  </si>
  <si>
    <t>原告本件請求工程款</t>
    <phoneticPr fontId="1" type="noConversion"/>
  </si>
  <si>
    <t>單價</t>
    <phoneticPr fontId="1" type="noConversion"/>
  </si>
  <si>
    <t>數量</t>
    <phoneticPr fontId="1" type="noConversion"/>
  </si>
  <si>
    <t>複價</t>
    <phoneticPr fontId="1" type="noConversion"/>
  </si>
  <si>
    <t>A</t>
    <phoneticPr fontId="1" type="noConversion"/>
  </si>
  <si>
    <t>B</t>
    <phoneticPr fontId="1" type="noConversion"/>
  </si>
  <si>
    <t>C=A*B</t>
    <phoneticPr fontId="1" type="noConversion"/>
  </si>
  <si>
    <t>備註</t>
    <phoneticPr fontId="1" type="noConversion"/>
  </si>
  <si>
    <t>D</t>
    <phoneticPr fontId="1" type="noConversion"/>
  </si>
  <si>
    <t>內容</t>
    <phoneticPr fontId="1" type="noConversion"/>
  </si>
  <si>
    <t>項次</t>
    <phoneticPr fontId="1" type="noConversion"/>
  </si>
  <si>
    <t>一</t>
    <phoneticPr fontId="1" type="noConversion"/>
  </si>
  <si>
    <t>四</t>
    <phoneticPr fontId="1" type="noConversion"/>
  </si>
  <si>
    <t>七</t>
    <phoneticPr fontId="1" type="noConversion"/>
  </si>
  <si>
    <t>項次一_小計</t>
    <phoneticPr fontId="1" type="noConversion"/>
  </si>
  <si>
    <t>項次二_小計</t>
    <phoneticPr fontId="1" type="noConversion"/>
  </si>
  <si>
    <t>項次三_小計</t>
    <phoneticPr fontId="1" type="noConversion"/>
  </si>
  <si>
    <t>項次四_小計</t>
    <phoneticPr fontId="1" type="noConversion"/>
  </si>
  <si>
    <t>項次五_小計</t>
    <phoneticPr fontId="1" type="noConversion"/>
  </si>
  <si>
    <t>卷二第83頁之附表</t>
    <phoneticPr fontId="1" type="noConversion"/>
  </si>
  <si>
    <t>被告主張</t>
    <phoneticPr fontId="1" type="noConversion"/>
  </si>
  <si>
    <t>貳</t>
    <phoneticPr fontId="1" type="noConversion"/>
  </si>
  <si>
    <t>複價</t>
    <phoneticPr fontId="1" type="noConversion"/>
  </si>
  <si>
    <t>E=A*D</t>
    <phoneticPr fontId="1" type="noConversion"/>
  </si>
  <si>
    <t>卷一137</t>
    <phoneticPr fontId="1" type="noConversion"/>
  </si>
  <si>
    <t>被證1</t>
    <phoneticPr fontId="1" type="noConversion"/>
  </si>
  <si>
    <t>原證3</t>
    <phoneticPr fontId="1" type="noConversion"/>
  </si>
  <si>
    <t>八</t>
    <phoneticPr fontId="1" type="noConversion"/>
  </si>
  <si>
    <t>本院認定</t>
    <phoneticPr fontId="1" type="noConversion"/>
  </si>
  <si>
    <t>兩造不爭執</t>
    <phoneticPr fontId="1" type="noConversion"/>
  </si>
  <si>
    <t>1.原證2
2.另更正金額詳卷二253</t>
    <phoneticPr fontId="1" type="noConversion"/>
  </si>
  <si>
    <t>壹</t>
    <phoneticPr fontId="1" type="noConversion"/>
  </si>
  <si>
    <t>二</t>
    <phoneticPr fontId="1" type="noConversion"/>
  </si>
  <si>
    <t>三</t>
    <phoneticPr fontId="1" type="noConversion"/>
  </si>
  <si>
    <t>五</t>
    <phoneticPr fontId="1" type="noConversion"/>
  </si>
  <si>
    <t>六</t>
    <phoneticPr fontId="1" type="noConversion"/>
  </si>
  <si>
    <t>九</t>
    <phoneticPr fontId="1" type="noConversion"/>
  </si>
  <si>
    <t>參</t>
    <phoneticPr fontId="1" type="noConversion"/>
  </si>
  <si>
    <t>各期估驗之扣款</t>
    <phoneticPr fontId="1" type="noConversion"/>
  </si>
  <si>
    <t>教學大樓逾期違約金</t>
    <phoneticPr fontId="1" type="noConversion"/>
  </si>
  <si>
    <t>宿舍大樓逾期違約金</t>
    <phoneticPr fontId="1" type="noConversion"/>
  </si>
  <si>
    <t>被告主張扣款及抵銷抗辯</t>
    <phoneticPr fontId="1" type="noConversion"/>
  </si>
  <si>
    <t>原證22</t>
    <phoneticPr fontId="1" type="noConversion"/>
  </si>
  <si>
    <t>被告已付工程款</t>
    <phoneticPr fontId="1" type="noConversion"/>
  </si>
  <si>
    <t>兩造不爭執</t>
    <phoneticPr fontId="1" type="noConversion"/>
  </si>
  <si>
    <t>101.10.31</t>
    <phoneticPr fontId="1" type="noConversion"/>
  </si>
  <si>
    <t>101.11.15</t>
    <phoneticPr fontId="1" type="noConversion"/>
  </si>
  <si>
    <t>101.11.7</t>
    <phoneticPr fontId="1" type="noConversion"/>
  </si>
  <si>
    <t>101.11.8</t>
  </si>
  <si>
    <t>101.11.9</t>
  </si>
  <si>
    <t>101.11.10</t>
  </si>
  <si>
    <t>101.11.11</t>
  </si>
  <si>
    <t>101.11.12</t>
  </si>
  <si>
    <t>101.11.13</t>
  </si>
  <si>
    <t>101.11.14</t>
  </si>
  <si>
    <t>101.11.16</t>
  </si>
  <si>
    <t>101.11.17</t>
  </si>
  <si>
    <t>101.11.19</t>
    <phoneticPr fontId="1" type="noConversion"/>
  </si>
  <si>
    <t>101.11.20</t>
  </si>
  <si>
    <t>101.11.21</t>
  </si>
  <si>
    <t>101.11.22</t>
  </si>
  <si>
    <t>101.11.23</t>
  </si>
  <si>
    <t>101.11.24</t>
  </si>
  <si>
    <t>101.11.24</t>
    <phoneticPr fontId="1" type="noConversion"/>
  </si>
  <si>
    <t>101.11.25</t>
  </si>
  <si>
    <t>101.11.26</t>
  </si>
  <si>
    <t>101.11.26</t>
    <phoneticPr fontId="1" type="noConversion"/>
  </si>
  <si>
    <t>101.12.1</t>
    <phoneticPr fontId="1" type="noConversion"/>
  </si>
  <si>
    <t>101.12.2</t>
  </si>
  <si>
    <t>101.12.8</t>
    <phoneticPr fontId="1" type="noConversion"/>
  </si>
  <si>
    <t>101.12.16</t>
    <phoneticPr fontId="1" type="noConversion"/>
  </si>
  <si>
    <t>101.12.17</t>
  </si>
  <si>
    <t>101.12.18</t>
    <phoneticPr fontId="1" type="noConversion"/>
  </si>
  <si>
    <t>101.12.20</t>
    <phoneticPr fontId="1" type="noConversion"/>
  </si>
  <si>
    <t>101.12.22</t>
    <phoneticPr fontId="1" type="noConversion"/>
  </si>
  <si>
    <t>101.12.23</t>
  </si>
  <si>
    <t>101.12.27</t>
  </si>
  <si>
    <t>101.12.27</t>
    <phoneticPr fontId="1" type="noConversion"/>
  </si>
  <si>
    <t>101.12.28</t>
  </si>
  <si>
    <t>101.12.29</t>
  </si>
  <si>
    <t>101.12.30</t>
  </si>
  <si>
    <t>101.12.31</t>
  </si>
  <si>
    <t>日期</t>
    <phoneticPr fontId="1" type="noConversion"/>
  </si>
  <si>
    <t>102.2.1</t>
    <phoneticPr fontId="1" type="noConversion"/>
  </si>
  <si>
    <t>102.2.2</t>
  </si>
  <si>
    <t>102.2.3</t>
  </si>
  <si>
    <t>102.2.16</t>
    <phoneticPr fontId="1" type="noConversion"/>
  </si>
  <si>
    <t>102.2.17</t>
  </si>
  <si>
    <t>102.2.18</t>
  </si>
  <si>
    <t>102.2.19</t>
  </si>
  <si>
    <t>102.2.20</t>
  </si>
  <si>
    <t>102.2.21</t>
  </si>
  <si>
    <t>102.2.22</t>
  </si>
  <si>
    <t>102.2.23</t>
  </si>
  <si>
    <t>102.2.24</t>
  </si>
  <si>
    <t>102.2.25</t>
  </si>
  <si>
    <t>102.2.26</t>
  </si>
  <si>
    <t>102.2.27</t>
  </si>
  <si>
    <t>102.2.28</t>
  </si>
  <si>
    <t>102.3.1</t>
    <phoneticPr fontId="1" type="noConversion"/>
  </si>
  <si>
    <t>102.3.2</t>
  </si>
  <si>
    <t>102.3.3</t>
  </si>
  <si>
    <t>102.3.4</t>
  </si>
  <si>
    <t>102.3.5</t>
  </si>
  <si>
    <t>102.3.6</t>
  </si>
  <si>
    <t>102.3.7</t>
  </si>
  <si>
    <t>102.3.8</t>
  </si>
  <si>
    <t>102.3.9</t>
  </si>
  <si>
    <t>102.3.10</t>
  </si>
  <si>
    <t>102.3.11</t>
  </si>
  <si>
    <t>102.3.12</t>
  </si>
  <si>
    <t>102.3.13</t>
  </si>
  <si>
    <t>102.3.14</t>
  </si>
  <si>
    <t>102.3.15</t>
  </si>
  <si>
    <t>102.3.16</t>
  </si>
  <si>
    <t>102.3.17</t>
  </si>
  <si>
    <t>102.3.18</t>
  </si>
  <si>
    <t>102.3.19</t>
  </si>
  <si>
    <t>102.4.9</t>
    <phoneticPr fontId="1" type="noConversion"/>
  </si>
  <si>
    <t>102.4.17</t>
    <phoneticPr fontId="1" type="noConversion"/>
  </si>
  <si>
    <t>102.4.18</t>
  </si>
  <si>
    <t>102.4.19</t>
  </si>
  <si>
    <t>102.4.20</t>
  </si>
  <si>
    <t>102.4.21</t>
  </si>
  <si>
    <t>102.4.28</t>
    <phoneticPr fontId="1" type="noConversion"/>
  </si>
  <si>
    <t>102.5.3</t>
    <phoneticPr fontId="1" type="noConversion"/>
  </si>
  <si>
    <t>102.5.16</t>
    <phoneticPr fontId="1" type="noConversion"/>
  </si>
  <si>
    <t>102.6.4</t>
    <phoneticPr fontId="1" type="noConversion"/>
  </si>
  <si>
    <t>102.6.7</t>
    <phoneticPr fontId="1" type="noConversion"/>
  </si>
  <si>
    <t>102.6.8</t>
  </si>
  <si>
    <t>102.6.9</t>
  </si>
  <si>
    <t>附表1</t>
    <phoneticPr fontId="1" type="noConversion"/>
  </si>
  <si>
    <t>壹.甲.三.45「F12-全透心磨石子地磚」</t>
    <phoneticPr fontId="1" type="noConversion"/>
  </si>
  <si>
    <t>壹.甲.三.46「F13-透心磨石樓梯磚」</t>
    <phoneticPr fontId="1" type="noConversion"/>
  </si>
  <si>
    <t>壹.甲.三.50「異質介面地坪」</t>
    <phoneticPr fontId="1" type="noConversion"/>
  </si>
  <si>
    <t>壹.丙.三.8「F6-透心磨石樓梯磚」</t>
    <phoneticPr fontId="1" type="noConversion"/>
  </si>
  <si>
    <t>壹.丙.三.9「F7-全透心磨石子地磚」</t>
    <phoneticPr fontId="1" type="noConversion"/>
  </si>
  <si>
    <t>壹.丙.三.10「F8-全透心磨石子地磚（門檻-深色系）」</t>
    <phoneticPr fontId="1" type="noConversion"/>
  </si>
  <si>
    <t>壹.甲.三.48「F15-全透心磨石子地磚（門檻-深色系）」</t>
    <phoneticPr fontId="1" type="noConversion"/>
  </si>
  <si>
    <t>壹.丙.三.14「異質介面地坪」</t>
    <phoneticPr fontId="1" type="noConversion"/>
  </si>
  <si>
    <t>壹.丙.三.11「F9-全透心磨石子地磚（戶外型）」</t>
    <phoneticPr fontId="1" type="noConversion"/>
  </si>
  <si>
    <t>101.11.14</t>
    <phoneticPr fontId="1" type="noConversion"/>
  </si>
  <si>
    <t>101.11.19</t>
    <phoneticPr fontId="1" type="noConversion"/>
  </si>
  <si>
    <t>101.11.27</t>
  </si>
  <si>
    <t>101.11.28</t>
  </si>
  <si>
    <t>101.11.29</t>
  </si>
  <si>
    <t>101.11.30</t>
  </si>
  <si>
    <t>101.12.1</t>
    <phoneticPr fontId="1" type="noConversion"/>
  </si>
  <si>
    <t>101.12.5</t>
    <phoneticPr fontId="1" type="noConversion"/>
  </si>
  <si>
    <t>101.12.6</t>
  </si>
  <si>
    <t>101.12.7</t>
  </si>
  <si>
    <t>101.12.13</t>
    <phoneticPr fontId="1" type="noConversion"/>
  </si>
  <si>
    <t>101.12.16</t>
    <phoneticPr fontId="1" type="noConversion"/>
  </si>
  <si>
    <t>101.12.22</t>
    <phoneticPr fontId="1" type="noConversion"/>
  </si>
  <si>
    <t>101.12.26</t>
    <phoneticPr fontId="1" type="noConversion"/>
  </si>
  <si>
    <t>101.12.31</t>
    <phoneticPr fontId="1" type="noConversion"/>
  </si>
  <si>
    <t>101.12.30</t>
    <phoneticPr fontId="1" type="noConversion"/>
  </si>
  <si>
    <t>102.3.17</t>
    <phoneticPr fontId="1" type="noConversion"/>
  </si>
  <si>
    <t>102.3.20</t>
  </si>
  <si>
    <t>102.3.21</t>
  </si>
  <si>
    <t>102.3.22</t>
  </si>
  <si>
    <t>102.3.23</t>
  </si>
  <si>
    <t>102.3.24</t>
  </si>
  <si>
    <t>102.3.25</t>
  </si>
  <si>
    <t>102.3.26</t>
  </si>
  <si>
    <t>102.3.27</t>
  </si>
  <si>
    <t>102.4.19</t>
    <phoneticPr fontId="1" type="noConversion"/>
  </si>
  <si>
    <t>102.4.22</t>
  </si>
  <si>
    <t>102.4.23</t>
  </si>
  <si>
    <t>102.4.24</t>
  </si>
  <si>
    <t>102.4.25</t>
  </si>
  <si>
    <t>102.4.26</t>
  </si>
  <si>
    <t>102.5.23</t>
    <phoneticPr fontId="1" type="noConversion"/>
  </si>
  <si>
    <t>102.6.10</t>
    <phoneticPr fontId="1" type="noConversion"/>
  </si>
  <si>
    <t>102.7.4</t>
    <phoneticPr fontId="1" type="noConversion"/>
  </si>
  <si>
    <t>102.8.15</t>
    <phoneticPr fontId="1" type="noConversion"/>
  </si>
  <si>
    <t>102.9.6</t>
    <phoneticPr fontId="1" type="noConversion"/>
  </si>
  <si>
    <t>102.9.7</t>
  </si>
  <si>
    <t>102.9.8</t>
  </si>
  <si>
    <t>102.9.9</t>
  </si>
  <si>
    <t>102.9.10</t>
  </si>
  <si>
    <t>102.9.11</t>
  </si>
  <si>
    <t>102.9.12</t>
  </si>
  <si>
    <t>102.9.13</t>
  </si>
  <si>
    <t>102.9.14</t>
  </si>
  <si>
    <t>102.9.15</t>
  </si>
  <si>
    <t>施作數量</t>
    <phoneticPr fontId="1" type="noConversion"/>
  </si>
  <si>
    <t>累計施作數量</t>
    <phoneticPr fontId="1" type="noConversion"/>
  </si>
  <si>
    <t>累計施作數量</t>
    <phoneticPr fontId="1" type="noConversion"/>
  </si>
  <si>
    <t>附表3 宿舍大樓工程部分</t>
    <phoneticPr fontId="1" type="noConversion"/>
  </si>
  <si>
    <t>附表2 教學大樓工程部分</t>
    <phoneticPr fontId="1" type="noConversion"/>
  </si>
  <si>
    <t>施工日數</t>
    <phoneticPr fontId="1" type="noConversion"/>
  </si>
  <si>
    <t>施工日數</t>
    <phoneticPr fontId="1" type="noConversion"/>
  </si>
  <si>
    <t>施作
數量</t>
    <phoneticPr fontId="1" type="noConversion"/>
  </si>
  <si>
    <t>累計施
作數量</t>
    <phoneticPr fontId="1" type="noConversion"/>
  </si>
  <si>
    <t>已無工程款得以請求</t>
    <phoneticPr fontId="1" type="noConversion"/>
  </si>
  <si>
    <t>1.同意按總工程款之3/1000計算，應負擔之保險費為44,953元(14,984,435*0.003=44,953，卷一119)。
2.保險金額應工程款金額隨之調整(卷三27)。</t>
  </si>
  <si>
    <t>未付工程款(項次七-八)</t>
  </si>
  <si>
    <t>1.更正為83工(卷二253)。
2.彙整如卷二第135頁之附表。</t>
  </si>
  <si>
    <t>第4、8至11、13及14期之工程估驗請款單明細表(見卷二第459、475、479、483、489、497、503頁)</t>
  </si>
  <si>
    <t>材料(磨石磚)</t>
  </si>
  <si>
    <t>第9期之工程估驗請款單明細表(見卷二第479頁)</t>
  </si>
  <si>
    <t>項次壹_合計(項次一至六)</t>
  </si>
  <si>
    <t>項次貳_合計(項次一+二+三)</t>
  </si>
  <si>
    <t>經扣款及抵銷後，原告尚得請求之工程款金額(項次壹-貳)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</si>
</sst>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.00_ ;[Red]\-#,##0.00\ 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vertAlign val="superscript"/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i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4" fontId="2" fillId="0" borderId="0" xfId="1" applyNumberFormat="1" applyAlignment="1">
      <alignment vertical="center" shrinkToFit="1"/>
    </xf>
    <xf numFmtId="0" fontId="2" fillId="0" borderId="0" xfId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2" fillId="0" borderId="1" xfId="1" applyBorder="1" applyAlignment="1">
      <alignment horizontal="center" vertical="center" wrapText="1"/>
    </xf>
    <xf numFmtId="3" fontId="2" fillId="0" borderId="1" xfId="1" applyNumberFormat="1" applyBorder="1" applyAlignment="1">
      <alignment horizontal="center" vertical="center" shrinkToFit="1"/>
    </xf>
    <xf numFmtId="4" fontId="2" fillId="0" borderId="1" xfId="1" applyNumberFormat="1" applyBorder="1" applyAlignment="1">
      <alignment horizontal="center" vertical="center" shrinkToFit="1"/>
    </xf>
    <xf numFmtId="0" fontId="4" fillId="0" borderId="1" xfId="1" applyFont="1" applyBorder="1" applyAlignment="1">
      <alignment vertical="center" wrapText="1"/>
    </xf>
    <xf numFmtId="3" fontId="2" fillId="0" borderId="1" xfId="1" applyNumberFormat="1" applyBorder="1" applyAlignment="1">
      <alignment vertical="center" shrinkToFit="1"/>
    </xf>
    <xf numFmtId="4" fontId="2" fillId="0" borderId="1" xfId="1" applyNumberFormat="1" applyBorder="1" applyAlignment="1">
      <alignment vertical="center" shrinkToFit="1"/>
    </xf>
    <xf numFmtId="0" fontId="2" fillId="0" borderId="1" xfId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3" fontId="4" fillId="0" borderId="1" xfId="1" applyNumberFormat="1" applyFont="1" applyBorder="1" applyAlignment="1">
      <alignment vertical="center" shrinkToFit="1"/>
    </xf>
    <xf numFmtId="4" fontId="4" fillId="0" borderId="1" xfId="1" applyNumberFormat="1" applyFont="1" applyBorder="1" applyAlignment="1">
      <alignment vertical="center" shrinkToFit="1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3" fontId="2" fillId="0" borderId="1" xfId="1" applyNumberFormat="1" applyFont="1" applyBorder="1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2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shrinkToFi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shrinkToFit="1"/>
    </xf>
    <xf numFmtId="176" fontId="5" fillId="0" borderId="1" xfId="0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 shrinkToFit="1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3" fontId="2" fillId="0" borderId="1" xfId="1" applyNumberFormat="1" applyBorder="1" applyAlignment="1">
      <alignment horizontal="center" vertical="center" wrapText="1" shrinkToFit="1"/>
    </xf>
    <xf numFmtId="0" fontId="2" fillId="0" borderId="1" xfId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Border="1" applyAlignment="1">
      <alignment vertical="center" wrapText="1"/>
    </xf>
    <xf numFmtId="3" fontId="2" fillId="0" borderId="1" xfId="1" applyNumberFormat="1" applyBorder="1" applyAlignment="1">
      <alignment horizontal="center" vertical="center" shrinkToFit="1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zoomScale="90" zoomScaleNormal="90" workbookViewId="0">
      <selection activeCell="Q7" sqref="Q7"/>
    </sheetView>
  </sheetViews>
  <sheetFormatPr defaultRowHeight="16.2" x14ac:dyDescent="0.3"/>
  <cols>
    <col min="1" max="1" width="5.5546875" style="16" customWidth="1"/>
    <col min="2" max="2" width="22.21875" style="1" customWidth="1"/>
    <col min="3" max="3" width="5.88671875" style="4" customWidth="1"/>
    <col min="4" max="4" width="7" style="2" customWidth="1"/>
    <col min="5" max="5" width="9.5546875" style="3" customWidth="1"/>
    <col min="6" max="6" width="12.109375" style="2" bestFit="1" customWidth="1"/>
    <col min="7" max="7" width="16" style="16" customWidth="1"/>
    <col min="8" max="8" width="9.5546875" style="1" customWidth="1"/>
    <col min="9" max="9" width="12.109375" style="2" bestFit="1" customWidth="1"/>
    <col min="10" max="10" width="14.44140625" style="16" customWidth="1"/>
    <col min="11" max="11" width="9.77734375" style="1" customWidth="1"/>
    <col min="12" max="12" width="12.109375" style="1" bestFit="1" customWidth="1"/>
    <col min="13" max="13" width="17.88671875" style="16" customWidth="1"/>
    <col min="14" max="258" width="8.88671875" style="1"/>
    <col min="259" max="259" width="20" style="1" customWidth="1"/>
    <col min="260" max="514" width="8.88671875" style="1"/>
    <col min="515" max="515" width="20" style="1" customWidth="1"/>
    <col min="516" max="770" width="8.88671875" style="1"/>
    <col min="771" max="771" width="20" style="1" customWidth="1"/>
    <col min="772" max="1026" width="8.88671875" style="1"/>
    <col min="1027" max="1027" width="20" style="1" customWidth="1"/>
    <col min="1028" max="1282" width="8.88671875" style="1"/>
    <col min="1283" max="1283" width="20" style="1" customWidth="1"/>
    <col min="1284" max="1538" width="8.88671875" style="1"/>
    <col min="1539" max="1539" width="20" style="1" customWidth="1"/>
    <col min="1540" max="1794" width="8.88671875" style="1"/>
    <col min="1795" max="1795" width="20" style="1" customWidth="1"/>
    <col min="1796" max="2050" width="8.88671875" style="1"/>
    <col min="2051" max="2051" width="20" style="1" customWidth="1"/>
    <col min="2052" max="2306" width="8.88671875" style="1"/>
    <col min="2307" max="2307" width="20" style="1" customWidth="1"/>
    <col min="2308" max="2562" width="8.88671875" style="1"/>
    <col min="2563" max="2563" width="20" style="1" customWidth="1"/>
    <col min="2564" max="2818" width="8.88671875" style="1"/>
    <col min="2819" max="2819" width="20" style="1" customWidth="1"/>
    <col min="2820" max="3074" width="8.88671875" style="1"/>
    <col min="3075" max="3075" width="20" style="1" customWidth="1"/>
    <col min="3076" max="3330" width="8.88671875" style="1"/>
    <col min="3331" max="3331" width="20" style="1" customWidth="1"/>
    <col min="3332" max="3586" width="8.88671875" style="1"/>
    <col min="3587" max="3587" width="20" style="1" customWidth="1"/>
    <col min="3588" max="3842" width="8.88671875" style="1"/>
    <col min="3843" max="3843" width="20" style="1" customWidth="1"/>
    <col min="3844" max="4098" width="8.88671875" style="1"/>
    <col min="4099" max="4099" width="20" style="1" customWidth="1"/>
    <col min="4100" max="4354" width="8.88671875" style="1"/>
    <col min="4355" max="4355" width="20" style="1" customWidth="1"/>
    <col min="4356" max="4610" width="8.88671875" style="1"/>
    <col min="4611" max="4611" width="20" style="1" customWidth="1"/>
    <col min="4612" max="4866" width="8.88671875" style="1"/>
    <col min="4867" max="4867" width="20" style="1" customWidth="1"/>
    <col min="4868" max="5122" width="8.88671875" style="1"/>
    <col min="5123" max="5123" width="20" style="1" customWidth="1"/>
    <col min="5124" max="5378" width="8.88671875" style="1"/>
    <col min="5379" max="5379" width="20" style="1" customWidth="1"/>
    <col min="5380" max="5634" width="8.88671875" style="1"/>
    <col min="5635" max="5635" width="20" style="1" customWidth="1"/>
    <col min="5636" max="5890" width="8.88671875" style="1"/>
    <col min="5891" max="5891" width="20" style="1" customWidth="1"/>
    <col min="5892" max="6146" width="8.88671875" style="1"/>
    <col min="6147" max="6147" width="20" style="1" customWidth="1"/>
    <col min="6148" max="6402" width="8.88671875" style="1"/>
    <col min="6403" max="6403" width="20" style="1" customWidth="1"/>
    <col min="6404" max="6658" width="8.88671875" style="1"/>
    <col min="6659" max="6659" width="20" style="1" customWidth="1"/>
    <col min="6660" max="6914" width="8.88671875" style="1"/>
    <col min="6915" max="6915" width="20" style="1" customWidth="1"/>
    <col min="6916" max="7170" width="8.88671875" style="1"/>
    <col min="7171" max="7171" width="20" style="1" customWidth="1"/>
    <col min="7172" max="7426" width="8.88671875" style="1"/>
    <col min="7427" max="7427" width="20" style="1" customWidth="1"/>
    <col min="7428" max="7682" width="8.88671875" style="1"/>
    <col min="7683" max="7683" width="20" style="1" customWidth="1"/>
    <col min="7684" max="7938" width="8.88671875" style="1"/>
    <col min="7939" max="7939" width="20" style="1" customWidth="1"/>
    <col min="7940" max="8194" width="8.88671875" style="1"/>
    <col min="8195" max="8195" width="20" style="1" customWidth="1"/>
    <col min="8196" max="8450" width="8.88671875" style="1"/>
    <col min="8451" max="8451" width="20" style="1" customWidth="1"/>
    <col min="8452" max="8706" width="8.88671875" style="1"/>
    <col min="8707" max="8707" width="20" style="1" customWidth="1"/>
    <col min="8708" max="8962" width="8.88671875" style="1"/>
    <col min="8963" max="8963" width="20" style="1" customWidth="1"/>
    <col min="8964" max="9218" width="8.88671875" style="1"/>
    <col min="9219" max="9219" width="20" style="1" customWidth="1"/>
    <col min="9220" max="9474" width="8.88671875" style="1"/>
    <col min="9475" max="9475" width="20" style="1" customWidth="1"/>
    <col min="9476" max="9730" width="8.88671875" style="1"/>
    <col min="9731" max="9731" width="20" style="1" customWidth="1"/>
    <col min="9732" max="9986" width="8.88671875" style="1"/>
    <col min="9987" max="9987" width="20" style="1" customWidth="1"/>
    <col min="9988" max="10242" width="8.88671875" style="1"/>
    <col min="10243" max="10243" width="20" style="1" customWidth="1"/>
    <col min="10244" max="10498" width="8.88671875" style="1"/>
    <col min="10499" max="10499" width="20" style="1" customWidth="1"/>
    <col min="10500" max="10754" width="8.88671875" style="1"/>
    <col min="10755" max="10755" width="20" style="1" customWidth="1"/>
    <col min="10756" max="11010" width="8.88671875" style="1"/>
    <col min="11011" max="11011" width="20" style="1" customWidth="1"/>
    <col min="11012" max="11266" width="8.88671875" style="1"/>
    <col min="11267" max="11267" width="20" style="1" customWidth="1"/>
    <col min="11268" max="11522" width="8.88671875" style="1"/>
    <col min="11523" max="11523" width="20" style="1" customWidth="1"/>
    <col min="11524" max="11778" width="8.88671875" style="1"/>
    <col min="11779" max="11779" width="20" style="1" customWidth="1"/>
    <col min="11780" max="12034" width="8.88671875" style="1"/>
    <col min="12035" max="12035" width="20" style="1" customWidth="1"/>
    <col min="12036" max="12290" width="8.88671875" style="1"/>
    <col min="12291" max="12291" width="20" style="1" customWidth="1"/>
    <col min="12292" max="12546" width="8.88671875" style="1"/>
    <col min="12547" max="12547" width="20" style="1" customWidth="1"/>
    <col min="12548" max="12802" width="8.88671875" style="1"/>
    <col min="12803" max="12803" width="20" style="1" customWidth="1"/>
    <col min="12804" max="13058" width="8.88671875" style="1"/>
    <col min="13059" max="13059" width="20" style="1" customWidth="1"/>
    <col min="13060" max="13314" width="8.88671875" style="1"/>
    <col min="13315" max="13315" width="20" style="1" customWidth="1"/>
    <col min="13316" max="13570" width="8.88671875" style="1"/>
    <col min="13571" max="13571" width="20" style="1" customWidth="1"/>
    <col min="13572" max="13826" width="8.88671875" style="1"/>
    <col min="13827" max="13827" width="20" style="1" customWidth="1"/>
    <col min="13828" max="14082" width="8.88671875" style="1"/>
    <col min="14083" max="14083" width="20" style="1" customWidth="1"/>
    <col min="14084" max="14338" width="8.88671875" style="1"/>
    <col min="14339" max="14339" width="20" style="1" customWidth="1"/>
    <col min="14340" max="14594" width="8.88671875" style="1"/>
    <col min="14595" max="14595" width="20" style="1" customWidth="1"/>
    <col min="14596" max="14850" width="8.88671875" style="1"/>
    <col min="14851" max="14851" width="20" style="1" customWidth="1"/>
    <col min="14852" max="15106" width="8.88671875" style="1"/>
    <col min="15107" max="15107" width="20" style="1" customWidth="1"/>
    <col min="15108" max="15362" width="8.88671875" style="1"/>
    <col min="15363" max="15363" width="20" style="1" customWidth="1"/>
    <col min="15364" max="15618" width="8.88671875" style="1"/>
    <col min="15619" max="15619" width="20" style="1" customWidth="1"/>
    <col min="15620" max="15874" width="8.88671875" style="1"/>
    <col min="15875" max="15875" width="20" style="1" customWidth="1"/>
    <col min="15876" max="16130" width="8.88671875" style="1"/>
    <col min="16131" max="16131" width="20" style="1" customWidth="1"/>
    <col min="16132" max="16384" width="8.88671875" style="1"/>
  </cols>
  <sheetData>
    <row r="1" spans="1:13" x14ac:dyDescent="0.3">
      <c r="A1" s="44" t="s">
        <v>149</v>
      </c>
      <c r="B1" s="44"/>
    </row>
    <row r="2" spans="1:13" s="4" customFormat="1" ht="24" customHeight="1" x14ac:dyDescent="0.3">
      <c r="A2" s="43" t="s">
        <v>28</v>
      </c>
      <c r="B2" s="41" t="s">
        <v>27</v>
      </c>
      <c r="C2" s="45" t="s">
        <v>17</v>
      </c>
      <c r="D2" s="45"/>
      <c r="E2" s="45"/>
      <c r="F2" s="45"/>
      <c r="G2" s="45"/>
      <c r="H2" s="40" t="s">
        <v>38</v>
      </c>
      <c r="I2" s="40"/>
      <c r="J2" s="40"/>
      <c r="K2" s="46" t="s">
        <v>46</v>
      </c>
      <c r="L2" s="47"/>
      <c r="M2" s="48"/>
    </row>
    <row r="3" spans="1:13" s="4" customFormat="1" x14ac:dyDescent="0.3">
      <c r="A3" s="43"/>
      <c r="B3" s="41"/>
      <c r="C3" s="41" t="s">
        <v>4</v>
      </c>
      <c r="D3" s="7" t="s">
        <v>19</v>
      </c>
      <c r="E3" s="8" t="s">
        <v>20</v>
      </c>
      <c r="F3" s="7" t="s">
        <v>21</v>
      </c>
      <c r="G3" s="42" t="s">
        <v>25</v>
      </c>
      <c r="H3" s="8" t="s">
        <v>20</v>
      </c>
      <c r="I3" s="7" t="s">
        <v>40</v>
      </c>
      <c r="J3" s="42" t="s">
        <v>25</v>
      </c>
      <c r="K3" s="8" t="s">
        <v>20</v>
      </c>
      <c r="L3" s="7" t="s">
        <v>40</v>
      </c>
      <c r="M3" s="42" t="s">
        <v>25</v>
      </c>
    </row>
    <row r="4" spans="1:13" s="4" customFormat="1" x14ac:dyDescent="0.3">
      <c r="A4" s="43"/>
      <c r="B4" s="41"/>
      <c r="C4" s="41"/>
      <c r="D4" s="7" t="s">
        <v>22</v>
      </c>
      <c r="E4" s="8" t="s">
        <v>23</v>
      </c>
      <c r="F4" s="7" t="s">
        <v>24</v>
      </c>
      <c r="G4" s="42"/>
      <c r="H4" s="8" t="s">
        <v>26</v>
      </c>
      <c r="I4" s="7" t="s">
        <v>41</v>
      </c>
      <c r="J4" s="42"/>
      <c r="K4" s="8" t="s">
        <v>26</v>
      </c>
      <c r="L4" s="7" t="s">
        <v>41</v>
      </c>
      <c r="M4" s="42"/>
    </row>
    <row r="5" spans="1:13" ht="48.6" x14ac:dyDescent="0.3">
      <c r="A5" s="9" t="s">
        <v>49</v>
      </c>
      <c r="B5" s="9" t="s">
        <v>18</v>
      </c>
      <c r="C5" s="6"/>
      <c r="D5" s="10"/>
      <c r="E5" s="11"/>
      <c r="F5" s="10"/>
      <c r="G5" s="19" t="s">
        <v>48</v>
      </c>
      <c r="H5" s="12"/>
      <c r="I5" s="10"/>
      <c r="J5" s="17" t="s">
        <v>37</v>
      </c>
      <c r="K5" s="12"/>
      <c r="L5" s="12"/>
      <c r="M5" s="17"/>
    </row>
    <row r="6" spans="1:13" s="5" customFormat="1" x14ac:dyDescent="0.3">
      <c r="A6" s="38" t="s">
        <v>29</v>
      </c>
      <c r="B6" s="37" t="s">
        <v>8</v>
      </c>
      <c r="C6" s="13"/>
      <c r="D6" s="14"/>
      <c r="E6" s="15"/>
      <c r="F6" s="14"/>
      <c r="G6" s="17"/>
      <c r="H6" s="9"/>
      <c r="I6" s="14"/>
      <c r="J6" s="17"/>
      <c r="K6" s="9"/>
      <c r="L6" s="9"/>
      <c r="M6" s="9"/>
    </row>
    <row r="7" spans="1:13" ht="18.600000000000001" x14ac:dyDescent="0.3">
      <c r="A7" s="17">
        <v>1</v>
      </c>
      <c r="B7" s="12" t="s">
        <v>0</v>
      </c>
      <c r="C7" s="6" t="s">
        <v>5</v>
      </c>
      <c r="D7" s="10">
        <v>670</v>
      </c>
      <c r="E7" s="11">
        <v>8972.2199999999993</v>
      </c>
      <c r="F7" s="10">
        <f>ROUND(D7*E7,0)</f>
        <v>6011387</v>
      </c>
      <c r="G7" s="17"/>
      <c r="H7" s="11">
        <v>8972.2199999999993</v>
      </c>
      <c r="I7" s="10">
        <f>ROUND(D7*H7,0)</f>
        <v>6011387</v>
      </c>
      <c r="J7" s="17"/>
      <c r="K7" s="11">
        <v>8972.2199999999993</v>
      </c>
      <c r="L7" s="10">
        <f>ROUND(D7*K7,0)</f>
        <v>6011387</v>
      </c>
      <c r="M7" s="39" t="s">
        <v>47</v>
      </c>
    </row>
    <row r="8" spans="1:13" ht="18.600000000000001" x14ac:dyDescent="0.3">
      <c r="A8" s="17">
        <v>2</v>
      </c>
      <c r="B8" s="12" t="s">
        <v>1</v>
      </c>
      <c r="C8" s="6" t="s">
        <v>5</v>
      </c>
      <c r="D8" s="10">
        <v>1250</v>
      </c>
      <c r="E8" s="11">
        <v>967.89</v>
      </c>
      <c r="F8" s="10">
        <f>ROUND(D8*E8,0)</f>
        <v>1209863</v>
      </c>
      <c r="G8" s="17"/>
      <c r="H8" s="11">
        <v>967.89</v>
      </c>
      <c r="I8" s="10">
        <f>ROUND(D8*H8,0)</f>
        <v>1209863</v>
      </c>
      <c r="J8" s="17"/>
      <c r="K8" s="11">
        <v>967.89</v>
      </c>
      <c r="L8" s="10">
        <f>ROUND(D8*K8,0)</f>
        <v>1209863</v>
      </c>
      <c r="M8" s="39"/>
    </row>
    <row r="9" spans="1:13" ht="18.600000000000001" x14ac:dyDescent="0.3">
      <c r="A9" s="17">
        <v>3</v>
      </c>
      <c r="B9" s="12" t="s">
        <v>2</v>
      </c>
      <c r="C9" s="6" t="s">
        <v>5</v>
      </c>
      <c r="D9" s="10">
        <v>1000</v>
      </c>
      <c r="E9" s="11">
        <v>50.94</v>
      </c>
      <c r="F9" s="10">
        <f>ROUND(D9*E9,0)</f>
        <v>50940</v>
      </c>
      <c r="G9" s="17"/>
      <c r="H9" s="11">
        <v>50.94</v>
      </c>
      <c r="I9" s="10">
        <f>ROUND(D9*H9,0)</f>
        <v>50940</v>
      </c>
      <c r="J9" s="17"/>
      <c r="K9" s="11">
        <v>50.94</v>
      </c>
      <c r="L9" s="10">
        <f>ROUND(D9*K9,0)</f>
        <v>50940</v>
      </c>
      <c r="M9" s="39"/>
    </row>
    <row r="10" spans="1:13" x14ac:dyDescent="0.3">
      <c r="A10" s="17">
        <v>4</v>
      </c>
      <c r="B10" s="12" t="s">
        <v>3</v>
      </c>
      <c r="C10" s="6" t="s">
        <v>6</v>
      </c>
      <c r="D10" s="10">
        <v>120</v>
      </c>
      <c r="E10" s="11">
        <v>190.46</v>
      </c>
      <c r="F10" s="10">
        <f>ROUND(D10*E10,0)</f>
        <v>22855</v>
      </c>
      <c r="G10" s="17"/>
      <c r="H10" s="11">
        <v>190.46</v>
      </c>
      <c r="I10" s="10">
        <f>ROUND(D10*H10,0)</f>
        <v>22855</v>
      </c>
      <c r="J10" s="17"/>
      <c r="K10" s="11">
        <v>190.46</v>
      </c>
      <c r="L10" s="10">
        <f>ROUND(D10*K10,0)</f>
        <v>22855</v>
      </c>
      <c r="M10" s="39"/>
    </row>
    <row r="11" spans="1:13" x14ac:dyDescent="0.3">
      <c r="A11" s="17">
        <v>5</v>
      </c>
      <c r="B11" s="12" t="s">
        <v>32</v>
      </c>
      <c r="C11" s="6"/>
      <c r="D11" s="10"/>
      <c r="E11" s="11"/>
      <c r="F11" s="10">
        <f>SUM(F7:F10)</f>
        <v>7295045</v>
      </c>
      <c r="G11" s="17"/>
      <c r="H11" s="11"/>
      <c r="I11" s="10">
        <f>SUM(I7:I10)</f>
        <v>7295045</v>
      </c>
      <c r="J11" s="17"/>
      <c r="K11" s="11"/>
      <c r="L11" s="10">
        <f>SUM(L7:L10)</f>
        <v>7295045</v>
      </c>
      <c r="M11" s="39"/>
    </row>
    <row r="12" spans="1:13" s="5" customFormat="1" x14ac:dyDescent="0.3">
      <c r="A12" s="38" t="s">
        <v>50</v>
      </c>
      <c r="B12" s="37" t="s">
        <v>9</v>
      </c>
      <c r="C12" s="13"/>
      <c r="D12" s="14"/>
      <c r="E12" s="15"/>
      <c r="F12" s="14"/>
      <c r="G12" s="17"/>
      <c r="H12" s="15"/>
      <c r="I12" s="14"/>
      <c r="J12" s="17"/>
      <c r="K12" s="9"/>
      <c r="L12" s="9"/>
      <c r="M12" s="17"/>
    </row>
    <row r="13" spans="1:13" ht="18.600000000000001" x14ac:dyDescent="0.3">
      <c r="A13" s="17">
        <v>1</v>
      </c>
      <c r="B13" s="12" t="s">
        <v>0</v>
      </c>
      <c r="C13" s="6" t="s">
        <v>5</v>
      </c>
      <c r="D13" s="10">
        <v>670</v>
      </c>
      <c r="E13" s="11">
        <v>410.6</v>
      </c>
      <c r="F13" s="10">
        <f>ROUND(D13*E13,0)</f>
        <v>275102</v>
      </c>
      <c r="G13" s="17"/>
      <c r="H13" s="11">
        <v>410.6</v>
      </c>
      <c r="I13" s="10">
        <f>ROUND(D13*H13,0)</f>
        <v>275102</v>
      </c>
      <c r="J13" s="17"/>
      <c r="K13" s="11">
        <v>410.6</v>
      </c>
      <c r="L13" s="10">
        <f>ROUND(D13*K13,0)</f>
        <v>275102</v>
      </c>
      <c r="M13" s="39" t="s">
        <v>47</v>
      </c>
    </row>
    <row r="14" spans="1:13" ht="18.600000000000001" x14ac:dyDescent="0.3">
      <c r="A14" s="17">
        <v>2</v>
      </c>
      <c r="B14" s="12" t="s">
        <v>2</v>
      </c>
      <c r="C14" s="6" t="s">
        <v>5</v>
      </c>
      <c r="D14" s="10">
        <v>1000</v>
      </c>
      <c r="E14" s="11">
        <v>4.16</v>
      </c>
      <c r="F14" s="10">
        <f>ROUND(D14*E14,0)</f>
        <v>4160</v>
      </c>
      <c r="G14" s="17"/>
      <c r="H14" s="11">
        <v>4.16</v>
      </c>
      <c r="I14" s="10">
        <f>ROUND(D14*H14,0)</f>
        <v>4160</v>
      </c>
      <c r="J14" s="17"/>
      <c r="K14" s="11">
        <v>4.16</v>
      </c>
      <c r="L14" s="10">
        <f>ROUND(D14*K14,0)</f>
        <v>4160</v>
      </c>
      <c r="M14" s="39"/>
    </row>
    <row r="15" spans="1:13" x14ac:dyDescent="0.3">
      <c r="A15" s="17">
        <v>3</v>
      </c>
      <c r="B15" s="12" t="s">
        <v>3</v>
      </c>
      <c r="C15" s="6" t="s">
        <v>6</v>
      </c>
      <c r="D15" s="10">
        <v>120</v>
      </c>
      <c r="E15" s="11">
        <v>45.63</v>
      </c>
      <c r="F15" s="10">
        <f>ROUND(D15*E15,0)</f>
        <v>5476</v>
      </c>
      <c r="G15" s="17"/>
      <c r="H15" s="11">
        <v>45.63</v>
      </c>
      <c r="I15" s="10">
        <f>ROUND(D15*H15,0)</f>
        <v>5476</v>
      </c>
      <c r="J15" s="17"/>
      <c r="K15" s="11">
        <v>45.63</v>
      </c>
      <c r="L15" s="10">
        <f>ROUND(D15*K15,0)</f>
        <v>5476</v>
      </c>
      <c r="M15" s="39"/>
    </row>
    <row r="16" spans="1:13" ht="18.600000000000001" x14ac:dyDescent="0.3">
      <c r="A16" s="17">
        <v>4</v>
      </c>
      <c r="B16" s="12" t="s">
        <v>7</v>
      </c>
      <c r="C16" s="6" t="s">
        <v>5</v>
      </c>
      <c r="D16" s="10">
        <v>550</v>
      </c>
      <c r="E16" s="11">
        <v>1246.5</v>
      </c>
      <c r="F16" s="10">
        <f>ROUND(D16*E16,0)</f>
        <v>685575</v>
      </c>
      <c r="G16" s="17"/>
      <c r="H16" s="11">
        <v>1246.5</v>
      </c>
      <c r="I16" s="10">
        <f>ROUND(D16*H16,0)</f>
        <v>685575</v>
      </c>
      <c r="J16" s="17"/>
      <c r="K16" s="11">
        <v>1246.5</v>
      </c>
      <c r="L16" s="10">
        <f>ROUND(D16*K16,0)</f>
        <v>685575</v>
      </c>
      <c r="M16" s="39"/>
    </row>
    <row r="17" spans="1:13" x14ac:dyDescent="0.3">
      <c r="A17" s="17">
        <v>5</v>
      </c>
      <c r="B17" s="12" t="s">
        <v>33</v>
      </c>
      <c r="C17" s="6"/>
      <c r="D17" s="10"/>
      <c r="E17" s="11"/>
      <c r="F17" s="10">
        <f>SUM(F13:F16)</f>
        <v>970313</v>
      </c>
      <c r="G17" s="17"/>
      <c r="H17" s="11"/>
      <c r="I17" s="10">
        <f>SUM(I13:I16)</f>
        <v>970313</v>
      </c>
      <c r="J17" s="17"/>
      <c r="K17" s="11"/>
      <c r="L17" s="10">
        <f>SUM(L13:L16)</f>
        <v>970313</v>
      </c>
      <c r="M17" s="39"/>
    </row>
    <row r="18" spans="1:13" s="5" customFormat="1" x14ac:dyDescent="0.3">
      <c r="A18" s="38" t="s">
        <v>51</v>
      </c>
      <c r="B18" s="37" t="s">
        <v>10</v>
      </c>
      <c r="C18" s="13"/>
      <c r="D18" s="14"/>
      <c r="E18" s="15"/>
      <c r="F18" s="14"/>
      <c r="G18" s="17"/>
      <c r="H18" s="15"/>
      <c r="I18" s="14"/>
      <c r="J18" s="17"/>
      <c r="K18" s="15"/>
      <c r="L18" s="14"/>
      <c r="M18" s="17"/>
    </row>
    <row r="19" spans="1:13" ht="18.600000000000001" x14ac:dyDescent="0.3">
      <c r="A19" s="17">
        <v>1</v>
      </c>
      <c r="B19" s="12" t="s">
        <v>0</v>
      </c>
      <c r="C19" s="6" t="s">
        <v>5</v>
      </c>
      <c r="D19" s="10">
        <v>670</v>
      </c>
      <c r="E19" s="11">
        <v>4786.18</v>
      </c>
      <c r="F19" s="10">
        <f>ROUND(D19*E19,0)</f>
        <v>3206741</v>
      </c>
      <c r="G19" s="17"/>
      <c r="H19" s="11">
        <v>4786.18</v>
      </c>
      <c r="I19" s="10">
        <f>ROUND(D19*H19,0)</f>
        <v>3206741</v>
      </c>
      <c r="J19" s="17"/>
      <c r="K19" s="11">
        <v>4786.18</v>
      </c>
      <c r="L19" s="10">
        <f>ROUND(D19*K19,0)</f>
        <v>3206741</v>
      </c>
      <c r="M19" s="39" t="s">
        <v>47</v>
      </c>
    </row>
    <row r="20" spans="1:13" ht="18.600000000000001" x14ac:dyDescent="0.3">
      <c r="A20" s="17">
        <v>2</v>
      </c>
      <c r="B20" s="12" t="s">
        <v>1</v>
      </c>
      <c r="C20" s="6" t="s">
        <v>5</v>
      </c>
      <c r="D20" s="10">
        <v>1250</v>
      </c>
      <c r="E20" s="11">
        <v>721.25</v>
      </c>
      <c r="F20" s="10">
        <f>ROUND(D20*E20,0)</f>
        <v>901563</v>
      </c>
      <c r="G20" s="17"/>
      <c r="H20" s="11">
        <v>721.25</v>
      </c>
      <c r="I20" s="10">
        <f>ROUND(D20*H20,0)</f>
        <v>901563</v>
      </c>
      <c r="J20" s="17"/>
      <c r="K20" s="11">
        <v>721.25</v>
      </c>
      <c r="L20" s="10">
        <f>ROUND(D20*K20,0)</f>
        <v>901563</v>
      </c>
      <c r="M20" s="39"/>
    </row>
    <row r="21" spans="1:13" ht="18.600000000000001" x14ac:dyDescent="0.3">
      <c r="A21" s="17">
        <v>3</v>
      </c>
      <c r="B21" s="12" t="s">
        <v>2</v>
      </c>
      <c r="C21" s="6" t="s">
        <v>5</v>
      </c>
      <c r="D21" s="10">
        <v>1000</v>
      </c>
      <c r="E21" s="11">
        <v>30.71</v>
      </c>
      <c r="F21" s="10">
        <f>ROUND(D21*E21,0)</f>
        <v>30710</v>
      </c>
      <c r="G21" s="17"/>
      <c r="H21" s="11">
        <v>30.71</v>
      </c>
      <c r="I21" s="10">
        <f>ROUND(D21*H21,0)</f>
        <v>30710</v>
      </c>
      <c r="J21" s="17"/>
      <c r="K21" s="11">
        <v>30.71</v>
      </c>
      <c r="L21" s="10">
        <f>ROUND(D21*K21,0)</f>
        <v>30710</v>
      </c>
      <c r="M21" s="39"/>
    </row>
    <row r="22" spans="1:13" x14ac:dyDescent="0.3">
      <c r="A22" s="17">
        <v>4</v>
      </c>
      <c r="B22" s="12" t="s">
        <v>3</v>
      </c>
      <c r="C22" s="6" t="s">
        <v>6</v>
      </c>
      <c r="D22" s="10">
        <v>120</v>
      </c>
      <c r="E22" s="11">
        <v>267.62</v>
      </c>
      <c r="F22" s="10">
        <f>ROUND(D22*E22,0)</f>
        <v>32114</v>
      </c>
      <c r="G22" s="17"/>
      <c r="H22" s="11">
        <v>267.62</v>
      </c>
      <c r="I22" s="10">
        <f>ROUND(D22*H22,0)</f>
        <v>32114</v>
      </c>
      <c r="J22" s="17"/>
      <c r="K22" s="11">
        <v>267.62</v>
      </c>
      <c r="L22" s="10">
        <f>ROUND(D22*K22,0)</f>
        <v>32114</v>
      </c>
      <c r="M22" s="39"/>
    </row>
    <row r="23" spans="1:13" x14ac:dyDescent="0.3">
      <c r="A23" s="17">
        <v>5</v>
      </c>
      <c r="B23" s="12" t="s">
        <v>34</v>
      </c>
      <c r="C23" s="6"/>
      <c r="D23" s="10"/>
      <c r="E23" s="11"/>
      <c r="F23" s="10">
        <f>SUM(F19:F22)</f>
        <v>4171128</v>
      </c>
      <c r="G23" s="17"/>
      <c r="H23" s="11"/>
      <c r="I23" s="10">
        <f>SUM(I19:I22)</f>
        <v>4171128</v>
      </c>
      <c r="J23" s="17"/>
      <c r="K23" s="11"/>
      <c r="L23" s="10">
        <f>SUM(L19:L22)</f>
        <v>4171128</v>
      </c>
      <c r="M23" s="39"/>
    </row>
    <row r="24" spans="1:13" s="5" customFormat="1" x14ac:dyDescent="0.3">
      <c r="A24" s="38" t="s">
        <v>30</v>
      </c>
      <c r="B24" s="37" t="s">
        <v>11</v>
      </c>
      <c r="C24" s="13"/>
      <c r="D24" s="14"/>
      <c r="E24" s="15"/>
      <c r="F24" s="14"/>
      <c r="G24" s="17"/>
      <c r="H24" s="15"/>
      <c r="I24" s="14"/>
      <c r="J24" s="17"/>
      <c r="K24" s="15"/>
      <c r="L24" s="14"/>
      <c r="M24" s="17"/>
    </row>
    <row r="25" spans="1:13" ht="18.600000000000001" x14ac:dyDescent="0.3">
      <c r="A25" s="17">
        <v>1</v>
      </c>
      <c r="B25" s="12" t="s">
        <v>0</v>
      </c>
      <c r="C25" s="6" t="s">
        <v>5</v>
      </c>
      <c r="D25" s="10">
        <v>550</v>
      </c>
      <c r="E25" s="11">
        <v>3087.53</v>
      </c>
      <c r="F25" s="10">
        <f>ROUND(D25*E25,0)</f>
        <v>1698142</v>
      </c>
      <c r="G25" s="17"/>
      <c r="H25" s="11">
        <v>3087.53</v>
      </c>
      <c r="I25" s="10">
        <f>ROUND(D25*H25,0)</f>
        <v>1698142</v>
      </c>
      <c r="J25" s="17"/>
      <c r="K25" s="11">
        <v>3087.53</v>
      </c>
      <c r="L25" s="10">
        <f>ROUND(D25*K25,0)</f>
        <v>1698142</v>
      </c>
      <c r="M25" s="39" t="s">
        <v>47</v>
      </c>
    </row>
    <row r="26" spans="1:13" x14ac:dyDescent="0.3">
      <c r="A26" s="17">
        <v>2</v>
      </c>
      <c r="B26" s="12" t="s">
        <v>35</v>
      </c>
      <c r="C26" s="6"/>
      <c r="D26" s="10"/>
      <c r="E26" s="11"/>
      <c r="F26" s="10">
        <f>SUM(F25)</f>
        <v>1698142</v>
      </c>
      <c r="G26" s="17"/>
      <c r="H26" s="11"/>
      <c r="I26" s="10">
        <f>SUM(I25)</f>
        <v>1698142</v>
      </c>
      <c r="J26" s="17"/>
      <c r="K26" s="11"/>
      <c r="L26" s="10">
        <f>SUM(L25)</f>
        <v>1698142</v>
      </c>
      <c r="M26" s="39"/>
    </row>
    <row r="27" spans="1:13" s="5" customFormat="1" x14ac:dyDescent="0.3">
      <c r="A27" s="38" t="s">
        <v>52</v>
      </c>
      <c r="B27" s="37" t="s">
        <v>12</v>
      </c>
      <c r="C27" s="13"/>
      <c r="D27" s="14"/>
      <c r="E27" s="15"/>
      <c r="F27" s="14"/>
      <c r="G27" s="17"/>
      <c r="H27" s="15"/>
      <c r="I27" s="14"/>
      <c r="J27" s="17"/>
      <c r="K27" s="15"/>
      <c r="L27" s="14"/>
      <c r="M27" s="17"/>
    </row>
    <row r="28" spans="1:13" ht="97.2" x14ac:dyDescent="0.3">
      <c r="A28" s="17">
        <v>1</v>
      </c>
      <c r="B28" s="12" t="s">
        <v>13</v>
      </c>
      <c r="C28" s="6" t="s">
        <v>14</v>
      </c>
      <c r="D28" s="10">
        <v>2500</v>
      </c>
      <c r="E28" s="11">
        <v>83</v>
      </c>
      <c r="F28" s="10">
        <f>ROUND(D28*E28,0)</f>
        <v>207500</v>
      </c>
      <c r="G28" s="19" t="s">
        <v>216</v>
      </c>
      <c r="H28" s="11"/>
      <c r="I28" s="10">
        <v>0</v>
      </c>
      <c r="J28" s="10"/>
      <c r="K28" s="11">
        <v>83</v>
      </c>
      <c r="L28" s="10">
        <f>ROUND(D28*K28,0)</f>
        <v>207500</v>
      </c>
      <c r="M28" s="17" t="s">
        <v>217</v>
      </c>
    </row>
    <row r="29" spans="1:13" ht="48.6" x14ac:dyDescent="0.3">
      <c r="A29" s="17">
        <v>2</v>
      </c>
      <c r="B29" s="12" t="s">
        <v>218</v>
      </c>
      <c r="C29" s="6" t="s">
        <v>15</v>
      </c>
      <c r="D29" s="10">
        <v>90</v>
      </c>
      <c r="E29" s="11">
        <v>280</v>
      </c>
      <c r="F29" s="10">
        <f>ROUND(D29*E29,0)</f>
        <v>25200</v>
      </c>
      <c r="G29" s="17"/>
      <c r="H29" s="11"/>
      <c r="I29" s="10">
        <v>0</v>
      </c>
      <c r="J29" s="10"/>
      <c r="K29" s="11">
        <v>280</v>
      </c>
      <c r="L29" s="10">
        <f>ROUND(D29*K29,0)</f>
        <v>25200</v>
      </c>
      <c r="M29" s="20" t="s">
        <v>219</v>
      </c>
    </row>
    <row r="30" spans="1:13" x14ac:dyDescent="0.3">
      <c r="A30" s="17">
        <v>3</v>
      </c>
      <c r="B30" s="12" t="s">
        <v>36</v>
      </c>
      <c r="C30" s="6"/>
      <c r="D30" s="10"/>
      <c r="E30" s="11"/>
      <c r="F30" s="10">
        <f>SUM(F28:F29)</f>
        <v>232700</v>
      </c>
      <c r="G30" s="17"/>
      <c r="H30" s="11"/>
      <c r="I30" s="10">
        <f>SUM(I28:I29)</f>
        <v>0</v>
      </c>
      <c r="J30" s="17"/>
      <c r="K30" s="11"/>
      <c r="L30" s="10">
        <f>SUM(L28:L29)</f>
        <v>232700</v>
      </c>
      <c r="M30" s="17"/>
    </row>
    <row r="31" spans="1:13" x14ac:dyDescent="0.3">
      <c r="A31" s="38" t="s">
        <v>53</v>
      </c>
      <c r="B31" s="37" t="s">
        <v>16</v>
      </c>
      <c r="C31" s="6"/>
      <c r="D31" s="10"/>
      <c r="E31" s="11"/>
      <c r="F31" s="10">
        <v>603862</v>
      </c>
      <c r="G31" s="17" t="s">
        <v>60</v>
      </c>
      <c r="H31" s="11"/>
      <c r="I31" s="10">
        <v>603862</v>
      </c>
      <c r="J31" s="17"/>
      <c r="K31" s="11"/>
      <c r="L31" s="10">
        <v>603862</v>
      </c>
      <c r="M31" s="17" t="s">
        <v>62</v>
      </c>
    </row>
    <row r="32" spans="1:13" s="5" customFormat="1" ht="32.4" x14ac:dyDescent="0.3">
      <c r="A32" s="38" t="s">
        <v>31</v>
      </c>
      <c r="B32" s="37" t="s">
        <v>220</v>
      </c>
      <c r="C32" s="13"/>
      <c r="D32" s="14"/>
      <c r="E32" s="15"/>
      <c r="F32" s="14">
        <f>F11+F17+F23+F26+F30+F31</f>
        <v>14971190</v>
      </c>
      <c r="G32" s="19"/>
      <c r="H32" s="15"/>
      <c r="I32" s="14">
        <f>I11+I17+I23+I26+I30+I31</f>
        <v>14738490</v>
      </c>
      <c r="J32" s="17"/>
      <c r="K32" s="15"/>
      <c r="L32" s="14">
        <f>L11+L17+L23+L26+L30+L31</f>
        <v>14971190</v>
      </c>
      <c r="M32" s="17"/>
    </row>
    <row r="33" spans="1:13" s="5" customFormat="1" x14ac:dyDescent="0.3">
      <c r="A33" s="38" t="s">
        <v>45</v>
      </c>
      <c r="B33" s="37" t="s">
        <v>61</v>
      </c>
      <c r="C33" s="13"/>
      <c r="D33" s="14"/>
      <c r="E33" s="15"/>
      <c r="F33" s="14">
        <v>12984396</v>
      </c>
      <c r="G33" s="17" t="s">
        <v>44</v>
      </c>
      <c r="H33" s="15"/>
      <c r="I33" s="14">
        <f>F33</f>
        <v>12984396</v>
      </c>
      <c r="J33" s="17"/>
      <c r="K33" s="15"/>
      <c r="L33" s="14">
        <f>I33</f>
        <v>12984396</v>
      </c>
      <c r="M33" s="17" t="s">
        <v>47</v>
      </c>
    </row>
    <row r="34" spans="1:13" s="5" customFormat="1" ht="32.4" x14ac:dyDescent="0.3">
      <c r="A34" s="38" t="s">
        <v>54</v>
      </c>
      <c r="B34" s="37" t="s">
        <v>215</v>
      </c>
      <c r="C34" s="13"/>
      <c r="D34" s="14"/>
      <c r="E34" s="15"/>
      <c r="F34" s="14">
        <f>F32-F33</f>
        <v>1986794</v>
      </c>
      <c r="G34" s="19"/>
      <c r="H34" s="15"/>
      <c r="I34" s="14">
        <f>I32-I33</f>
        <v>1754094</v>
      </c>
      <c r="J34" s="17"/>
      <c r="K34" s="15"/>
      <c r="L34" s="14">
        <f>L32-L33</f>
        <v>1986794</v>
      </c>
      <c r="M34" s="17"/>
    </row>
    <row r="35" spans="1:13" s="5" customFormat="1" ht="32.4" x14ac:dyDescent="0.3">
      <c r="A35" s="9" t="s">
        <v>39</v>
      </c>
      <c r="B35" s="9" t="s">
        <v>59</v>
      </c>
      <c r="C35" s="13"/>
      <c r="D35" s="14"/>
      <c r="E35" s="15"/>
      <c r="F35" s="14"/>
      <c r="G35" s="17"/>
      <c r="H35" s="9"/>
      <c r="I35" s="14"/>
      <c r="J35" s="21"/>
      <c r="K35" s="9"/>
      <c r="L35" s="9"/>
      <c r="M35" s="17"/>
    </row>
    <row r="36" spans="1:13" ht="162" x14ac:dyDescent="0.3">
      <c r="A36" s="18" t="s">
        <v>29</v>
      </c>
      <c r="B36" s="19" t="s">
        <v>56</v>
      </c>
      <c r="C36" s="6"/>
      <c r="D36" s="10"/>
      <c r="E36" s="11"/>
      <c r="F36" s="10">
        <v>44953</v>
      </c>
      <c r="G36" s="17" t="s">
        <v>214</v>
      </c>
      <c r="H36" s="12"/>
      <c r="I36" s="10">
        <v>633970</v>
      </c>
      <c r="J36" s="17" t="s">
        <v>43</v>
      </c>
      <c r="K36" s="12"/>
      <c r="L36" s="10">
        <f>ROUND(L32*3/1000,0)</f>
        <v>44914</v>
      </c>
      <c r="M36" s="17"/>
    </row>
    <row r="37" spans="1:13" x14ac:dyDescent="0.3">
      <c r="A37" s="18" t="s">
        <v>50</v>
      </c>
      <c r="B37" s="19" t="s">
        <v>57</v>
      </c>
      <c r="C37" s="6"/>
      <c r="D37" s="10"/>
      <c r="E37" s="11"/>
      <c r="F37" s="10">
        <v>0</v>
      </c>
      <c r="G37" s="17"/>
      <c r="H37" s="12"/>
      <c r="I37" s="10">
        <v>1466295</v>
      </c>
      <c r="J37" s="17" t="s">
        <v>42</v>
      </c>
      <c r="K37" s="12"/>
      <c r="L37" s="10">
        <v>0</v>
      </c>
      <c r="M37" s="17"/>
    </row>
    <row r="38" spans="1:13" x14ac:dyDescent="0.3">
      <c r="A38" s="18" t="s">
        <v>51</v>
      </c>
      <c r="B38" s="19" t="s">
        <v>58</v>
      </c>
      <c r="C38" s="6"/>
      <c r="D38" s="10"/>
      <c r="E38" s="11"/>
      <c r="F38" s="10">
        <v>0</v>
      </c>
      <c r="G38" s="17"/>
      <c r="H38" s="12"/>
      <c r="I38" s="10">
        <v>4125888</v>
      </c>
      <c r="J38" s="17" t="s">
        <v>42</v>
      </c>
      <c r="K38" s="12"/>
      <c r="L38" s="10">
        <v>0</v>
      </c>
      <c r="M38" s="17"/>
    </row>
    <row r="39" spans="1:13" ht="32.4" x14ac:dyDescent="0.3">
      <c r="A39" s="18" t="s">
        <v>30</v>
      </c>
      <c r="B39" s="19" t="s">
        <v>221</v>
      </c>
      <c r="C39" s="6"/>
      <c r="D39" s="10"/>
      <c r="E39" s="11"/>
      <c r="F39" s="10">
        <f>SUM(F36:F38)</f>
        <v>44953</v>
      </c>
      <c r="G39" s="17"/>
      <c r="H39" s="12"/>
      <c r="I39" s="10">
        <f>SUM(I36:I38)</f>
        <v>6226153</v>
      </c>
      <c r="J39" s="17"/>
      <c r="K39" s="12"/>
      <c r="L39" s="10">
        <f>SUM(L36:L38)</f>
        <v>44914</v>
      </c>
      <c r="M39" s="17"/>
    </row>
    <row r="40" spans="1:13" s="5" customFormat="1" ht="48.6" x14ac:dyDescent="0.3">
      <c r="A40" s="9" t="s">
        <v>55</v>
      </c>
      <c r="B40" s="9" t="s">
        <v>222</v>
      </c>
      <c r="C40" s="13"/>
      <c r="D40" s="14"/>
      <c r="E40" s="15"/>
      <c r="F40" s="14"/>
      <c r="G40" s="9"/>
      <c r="H40" s="9"/>
      <c r="I40" s="14">
        <f>I34-I39</f>
        <v>-4472059</v>
      </c>
      <c r="J40" s="28" t="s">
        <v>213</v>
      </c>
      <c r="K40" s="9"/>
      <c r="L40" s="14">
        <f>L34-L39</f>
        <v>1941880</v>
      </c>
      <c r="M40" s="17"/>
    </row>
  </sheetData>
  <mergeCells count="14">
    <mergeCell ref="B2:B4"/>
    <mergeCell ref="A2:A4"/>
    <mergeCell ref="A1:B1"/>
    <mergeCell ref="C2:G2"/>
    <mergeCell ref="K2:M2"/>
    <mergeCell ref="M13:M17"/>
    <mergeCell ref="M19:M23"/>
    <mergeCell ref="M25:M26"/>
    <mergeCell ref="H2:J2"/>
    <mergeCell ref="C3:C4"/>
    <mergeCell ref="G3:G4"/>
    <mergeCell ref="J3:J4"/>
    <mergeCell ref="M3:M4"/>
    <mergeCell ref="M7:M11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90" orientation="landscape" r:id="rId1"/>
  <headerFooter alignWithMargins="0">
    <oddFooter>&amp;C&amp;A,第&amp;P頁,共&amp;N頁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workbookViewId="0">
      <pane xSplit="1" ySplit="3" topLeftCell="B73" activePane="bottomRight" state="frozen"/>
      <selection pane="topRight" activeCell="C1" sqref="C1"/>
      <selection pane="bottomLeft" activeCell="A4" sqref="A4"/>
      <selection pane="bottomRight" activeCell="M77" sqref="M77"/>
    </sheetView>
  </sheetViews>
  <sheetFormatPr defaultRowHeight="16.2" x14ac:dyDescent="0.3"/>
  <cols>
    <col min="1" max="1" width="5.109375" customWidth="1"/>
    <col min="2" max="2" width="8.88671875" customWidth="1"/>
    <col min="3" max="3" width="7.44140625" customWidth="1"/>
    <col min="4" max="4" width="9.109375" style="22" customWidth="1"/>
    <col min="5" max="5" width="9" customWidth="1"/>
    <col min="6" max="6" width="8.6640625" customWidth="1"/>
    <col min="7" max="7" width="9.109375" style="22" customWidth="1"/>
    <col min="8" max="8" width="8.6640625" customWidth="1"/>
    <col min="9" max="9" width="8.21875" customWidth="1"/>
    <col min="10" max="10" width="11.21875" style="22" customWidth="1"/>
    <col min="11" max="11" width="8.6640625" bestFit="1" customWidth="1"/>
    <col min="12" max="12" width="8.44140625" customWidth="1"/>
    <col min="13" max="13" width="9.44140625" style="22" customWidth="1"/>
  </cols>
  <sheetData>
    <row r="1" spans="1:13" x14ac:dyDescent="0.3">
      <c r="A1" s="49" t="s">
        <v>208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s="23" customFormat="1" ht="39.6" customHeight="1" x14ac:dyDescent="0.3">
      <c r="A2" s="51" t="s">
        <v>210</v>
      </c>
      <c r="B2" s="50" t="s">
        <v>150</v>
      </c>
      <c r="C2" s="50"/>
      <c r="D2" s="50"/>
      <c r="E2" s="50" t="s">
        <v>151</v>
      </c>
      <c r="F2" s="50"/>
      <c r="G2" s="50"/>
      <c r="H2" s="50" t="s">
        <v>156</v>
      </c>
      <c r="I2" s="50"/>
      <c r="J2" s="50"/>
      <c r="K2" s="50" t="s">
        <v>152</v>
      </c>
      <c r="L2" s="50"/>
      <c r="M2" s="50"/>
    </row>
    <row r="3" spans="1:13" s="23" customFormat="1" ht="40.200000000000003" customHeight="1" x14ac:dyDescent="0.3">
      <c r="A3" s="52"/>
      <c r="B3" s="24" t="s">
        <v>100</v>
      </c>
      <c r="C3" s="24" t="s">
        <v>211</v>
      </c>
      <c r="D3" s="25" t="s">
        <v>206</v>
      </c>
      <c r="E3" s="24" t="s">
        <v>100</v>
      </c>
      <c r="F3" s="29" t="s">
        <v>211</v>
      </c>
      <c r="G3" s="25" t="s">
        <v>206</v>
      </c>
      <c r="H3" s="24" t="s">
        <v>100</v>
      </c>
      <c r="I3" s="29" t="s">
        <v>211</v>
      </c>
      <c r="J3" s="25" t="s">
        <v>212</v>
      </c>
      <c r="K3" s="24" t="s">
        <v>100</v>
      </c>
      <c r="L3" s="29" t="s">
        <v>211</v>
      </c>
      <c r="M3" s="25" t="s">
        <v>206</v>
      </c>
    </row>
    <row r="4" spans="1:13" x14ac:dyDescent="0.3">
      <c r="A4" s="26">
        <v>1</v>
      </c>
      <c r="B4" s="26" t="s">
        <v>63</v>
      </c>
      <c r="C4" s="26">
        <v>428</v>
      </c>
      <c r="D4" s="27">
        <f>C4</f>
        <v>428</v>
      </c>
      <c r="E4" s="26"/>
      <c r="F4" s="26"/>
      <c r="G4" s="27"/>
      <c r="H4" s="26"/>
      <c r="I4" s="26"/>
      <c r="J4" s="27"/>
      <c r="K4" s="26"/>
      <c r="L4" s="26"/>
      <c r="M4" s="27"/>
    </row>
    <row r="5" spans="1:13" x14ac:dyDescent="0.3">
      <c r="A5" s="26">
        <v>2</v>
      </c>
      <c r="B5" s="26" t="s">
        <v>65</v>
      </c>
      <c r="C5" s="26">
        <v>50</v>
      </c>
      <c r="D5" s="27">
        <f>D4+C5</f>
        <v>478</v>
      </c>
      <c r="E5" s="26"/>
      <c r="F5" s="26"/>
      <c r="G5" s="27"/>
      <c r="H5" s="26"/>
      <c r="I5" s="26"/>
      <c r="J5" s="27"/>
      <c r="K5" s="26"/>
      <c r="L5" s="26"/>
      <c r="M5" s="27"/>
    </row>
    <row r="6" spans="1:13" x14ac:dyDescent="0.3">
      <c r="A6" s="26">
        <v>3</v>
      </c>
      <c r="B6" s="26" t="s">
        <v>66</v>
      </c>
      <c r="C6" s="26">
        <v>55</v>
      </c>
      <c r="D6" s="27">
        <f t="shared" ref="D6:D65" si="0">D5+C6</f>
        <v>533</v>
      </c>
      <c r="E6" s="26"/>
      <c r="F6" s="26"/>
      <c r="G6" s="27"/>
      <c r="H6" s="26"/>
      <c r="I6" s="26"/>
      <c r="J6" s="27"/>
      <c r="K6" s="26"/>
      <c r="L6" s="26"/>
      <c r="M6" s="27"/>
    </row>
    <row r="7" spans="1:13" x14ac:dyDescent="0.3">
      <c r="A7" s="26">
        <v>4</v>
      </c>
      <c r="B7" s="26" t="s">
        <v>67</v>
      </c>
      <c r="C7" s="26">
        <v>60</v>
      </c>
      <c r="D7" s="27">
        <f t="shared" si="0"/>
        <v>593</v>
      </c>
      <c r="E7" s="26"/>
      <c r="F7" s="26"/>
      <c r="G7" s="27"/>
      <c r="H7" s="26"/>
      <c r="I7" s="26"/>
      <c r="J7" s="27"/>
      <c r="K7" s="26"/>
      <c r="L7" s="26"/>
      <c r="M7" s="27"/>
    </row>
    <row r="8" spans="1:13" x14ac:dyDescent="0.3">
      <c r="A8" s="26">
        <v>5</v>
      </c>
      <c r="B8" s="26" t="s">
        <v>68</v>
      </c>
      <c r="C8" s="26">
        <v>560</v>
      </c>
      <c r="D8" s="27">
        <f t="shared" si="0"/>
        <v>1153</v>
      </c>
      <c r="E8" s="26"/>
      <c r="F8" s="26"/>
      <c r="G8" s="27"/>
      <c r="H8" s="26"/>
      <c r="I8" s="26"/>
      <c r="J8" s="27"/>
      <c r="K8" s="26"/>
      <c r="L8" s="26"/>
      <c r="M8" s="27"/>
    </row>
    <row r="9" spans="1:13" x14ac:dyDescent="0.3">
      <c r="A9" s="26">
        <v>6</v>
      </c>
      <c r="B9" s="26" t="s">
        <v>69</v>
      </c>
      <c r="C9" s="26">
        <v>350</v>
      </c>
      <c r="D9" s="27">
        <f t="shared" si="0"/>
        <v>1503</v>
      </c>
      <c r="E9" s="26"/>
      <c r="F9" s="26"/>
      <c r="G9" s="27"/>
      <c r="H9" s="26"/>
      <c r="I9" s="26"/>
      <c r="J9" s="27"/>
      <c r="K9" s="26"/>
      <c r="L9" s="26"/>
      <c r="M9" s="27"/>
    </row>
    <row r="10" spans="1:13" x14ac:dyDescent="0.3">
      <c r="A10" s="26">
        <v>7</v>
      </c>
      <c r="B10" s="26" t="s">
        <v>70</v>
      </c>
      <c r="C10" s="26">
        <v>260</v>
      </c>
      <c r="D10" s="27">
        <f t="shared" si="0"/>
        <v>1763</v>
      </c>
      <c r="E10" s="26"/>
      <c r="F10" s="26"/>
      <c r="G10" s="27"/>
      <c r="H10" s="26"/>
      <c r="I10" s="26"/>
      <c r="J10" s="27"/>
      <c r="K10" s="26"/>
      <c r="L10" s="26"/>
      <c r="M10" s="27"/>
    </row>
    <row r="11" spans="1:13" x14ac:dyDescent="0.3">
      <c r="A11" s="26">
        <v>8</v>
      </c>
      <c r="B11" s="26" t="s">
        <v>71</v>
      </c>
      <c r="C11" s="26">
        <v>330</v>
      </c>
      <c r="D11" s="27">
        <f t="shared" si="0"/>
        <v>2093</v>
      </c>
      <c r="E11" s="26"/>
      <c r="F11" s="26"/>
      <c r="G11" s="27"/>
      <c r="H11" s="26"/>
      <c r="I11" s="26"/>
      <c r="J11" s="27"/>
      <c r="K11" s="26"/>
      <c r="L11" s="26"/>
      <c r="M11" s="27"/>
    </row>
    <row r="12" spans="1:13" x14ac:dyDescent="0.3">
      <c r="A12" s="26">
        <v>9</v>
      </c>
      <c r="B12" s="26" t="s">
        <v>72</v>
      </c>
      <c r="C12" s="26">
        <v>300</v>
      </c>
      <c r="D12" s="27">
        <f t="shared" si="0"/>
        <v>2393</v>
      </c>
      <c r="E12" s="26"/>
      <c r="F12" s="26"/>
      <c r="G12" s="27"/>
      <c r="H12" s="26"/>
      <c r="I12" s="26"/>
      <c r="J12" s="27"/>
      <c r="K12" s="26"/>
      <c r="L12" s="26"/>
      <c r="M12" s="27"/>
    </row>
    <row r="13" spans="1:13" x14ac:dyDescent="0.3">
      <c r="A13" s="26">
        <v>10</v>
      </c>
      <c r="B13" s="26" t="s">
        <v>64</v>
      </c>
      <c r="C13" s="26">
        <v>350</v>
      </c>
      <c r="D13" s="27">
        <f t="shared" si="0"/>
        <v>2743</v>
      </c>
      <c r="E13" s="26"/>
      <c r="F13" s="26"/>
      <c r="G13" s="27"/>
      <c r="H13" s="26"/>
      <c r="I13" s="26"/>
      <c r="J13" s="27"/>
      <c r="K13" s="26"/>
      <c r="L13" s="26"/>
      <c r="M13" s="27"/>
    </row>
    <row r="14" spans="1:13" x14ac:dyDescent="0.3">
      <c r="A14" s="26">
        <v>11</v>
      </c>
      <c r="B14" s="26" t="s">
        <v>73</v>
      </c>
      <c r="C14" s="26">
        <v>80</v>
      </c>
      <c r="D14" s="27">
        <f t="shared" si="0"/>
        <v>2823</v>
      </c>
      <c r="E14" s="26"/>
      <c r="F14" s="26"/>
      <c r="G14" s="27"/>
      <c r="H14" s="26"/>
      <c r="I14" s="26"/>
      <c r="J14" s="27"/>
      <c r="K14" s="26"/>
      <c r="L14" s="26"/>
      <c r="M14" s="27"/>
    </row>
    <row r="15" spans="1:13" x14ac:dyDescent="0.3">
      <c r="A15" s="26">
        <v>12</v>
      </c>
      <c r="B15" s="26" t="s">
        <v>74</v>
      </c>
      <c r="C15" s="26">
        <v>50</v>
      </c>
      <c r="D15" s="27">
        <f t="shared" si="0"/>
        <v>2873</v>
      </c>
      <c r="E15" s="26"/>
      <c r="F15" s="26"/>
      <c r="G15" s="27"/>
      <c r="H15" s="26"/>
      <c r="I15" s="26"/>
      <c r="J15" s="27"/>
      <c r="K15" s="26"/>
      <c r="L15" s="26"/>
      <c r="M15" s="27"/>
    </row>
    <row r="16" spans="1:13" x14ac:dyDescent="0.3">
      <c r="A16" s="26">
        <v>13</v>
      </c>
      <c r="B16" s="26" t="s">
        <v>75</v>
      </c>
      <c r="C16" s="26">
        <v>50</v>
      </c>
      <c r="D16" s="27">
        <f t="shared" si="0"/>
        <v>2923</v>
      </c>
      <c r="E16" s="26"/>
      <c r="F16" s="26"/>
      <c r="G16" s="27"/>
      <c r="H16" s="26"/>
      <c r="I16" s="26"/>
      <c r="J16" s="27"/>
      <c r="K16" s="26"/>
      <c r="L16" s="26"/>
      <c r="M16" s="27"/>
    </row>
    <row r="17" spans="1:13" x14ac:dyDescent="0.3">
      <c r="A17" s="26">
        <v>14</v>
      </c>
      <c r="B17" s="26" t="s">
        <v>76</v>
      </c>
      <c r="C17" s="26">
        <v>200</v>
      </c>
      <c r="D17" s="27">
        <f t="shared" si="0"/>
        <v>3123</v>
      </c>
      <c r="E17" s="26"/>
      <c r="F17" s="26"/>
      <c r="G17" s="27"/>
      <c r="H17" s="26"/>
      <c r="I17" s="26"/>
      <c r="J17" s="27"/>
      <c r="K17" s="26"/>
      <c r="L17" s="26"/>
      <c r="M17" s="27"/>
    </row>
    <row r="18" spans="1:13" x14ac:dyDescent="0.3">
      <c r="A18" s="26">
        <v>15</v>
      </c>
      <c r="B18" s="26" t="s">
        <v>77</v>
      </c>
      <c r="C18" s="26">
        <v>30</v>
      </c>
      <c r="D18" s="27">
        <f t="shared" si="0"/>
        <v>3153</v>
      </c>
      <c r="E18" s="26"/>
      <c r="F18" s="26"/>
      <c r="G18" s="27"/>
      <c r="H18" s="26"/>
      <c r="I18" s="26"/>
      <c r="J18" s="27"/>
      <c r="K18" s="26"/>
      <c r="L18" s="26"/>
      <c r="M18" s="27"/>
    </row>
    <row r="19" spans="1:13" x14ac:dyDescent="0.3">
      <c r="A19" s="26">
        <v>16</v>
      </c>
      <c r="B19" s="26" t="s">
        <v>78</v>
      </c>
      <c r="C19" s="26">
        <v>35</v>
      </c>
      <c r="D19" s="27">
        <f t="shared" si="0"/>
        <v>3188</v>
      </c>
      <c r="E19" s="26"/>
      <c r="F19" s="26"/>
      <c r="G19" s="27"/>
      <c r="H19" s="26"/>
      <c r="I19" s="26"/>
      <c r="J19" s="27"/>
      <c r="K19" s="26"/>
      <c r="L19" s="26"/>
      <c r="M19" s="27"/>
    </row>
    <row r="20" spans="1:13" x14ac:dyDescent="0.3">
      <c r="A20" s="26">
        <v>17</v>
      </c>
      <c r="B20" s="26" t="s">
        <v>81</v>
      </c>
      <c r="C20" s="26">
        <v>65</v>
      </c>
      <c r="D20" s="27">
        <f t="shared" si="0"/>
        <v>3253</v>
      </c>
      <c r="E20" s="26"/>
      <c r="F20" s="26"/>
      <c r="G20" s="27"/>
      <c r="H20" s="26"/>
      <c r="I20" s="26"/>
      <c r="J20" s="27"/>
      <c r="K20" s="26"/>
      <c r="L20" s="26"/>
      <c r="M20" s="27"/>
    </row>
    <row r="21" spans="1:13" x14ac:dyDescent="0.3">
      <c r="A21" s="26">
        <v>18</v>
      </c>
      <c r="B21" s="26" t="s">
        <v>84</v>
      </c>
      <c r="C21" s="26">
        <v>60</v>
      </c>
      <c r="D21" s="27">
        <f t="shared" si="0"/>
        <v>3313</v>
      </c>
      <c r="E21" s="26"/>
      <c r="F21" s="26"/>
      <c r="G21" s="27"/>
      <c r="H21" s="26"/>
      <c r="I21" s="26"/>
      <c r="J21" s="27"/>
      <c r="K21" s="26"/>
      <c r="L21" s="26"/>
      <c r="M21" s="27"/>
    </row>
    <row r="22" spans="1:13" x14ac:dyDescent="0.3">
      <c r="A22" s="26">
        <v>19</v>
      </c>
      <c r="B22" s="26" t="s">
        <v>85</v>
      </c>
      <c r="C22" s="26">
        <v>500</v>
      </c>
      <c r="D22" s="27">
        <f t="shared" si="0"/>
        <v>3813</v>
      </c>
      <c r="E22" s="26"/>
      <c r="F22" s="26"/>
      <c r="G22" s="27"/>
      <c r="H22" s="26"/>
      <c r="I22" s="26"/>
      <c r="J22" s="27"/>
      <c r="K22" s="26"/>
      <c r="L22" s="26"/>
      <c r="M22" s="27"/>
    </row>
    <row r="23" spans="1:13" x14ac:dyDescent="0.3">
      <c r="A23" s="26">
        <v>20</v>
      </c>
      <c r="B23" s="26" t="s">
        <v>86</v>
      </c>
      <c r="C23" s="26">
        <v>200</v>
      </c>
      <c r="D23" s="27">
        <f t="shared" si="0"/>
        <v>4013</v>
      </c>
      <c r="E23" s="26"/>
      <c r="F23" s="26"/>
      <c r="G23" s="27"/>
      <c r="H23" s="26"/>
      <c r="I23" s="26"/>
      <c r="J23" s="27"/>
      <c r="K23" s="26"/>
      <c r="L23" s="26"/>
      <c r="M23" s="27"/>
    </row>
    <row r="24" spans="1:13" x14ac:dyDescent="0.3">
      <c r="A24" s="26">
        <v>21</v>
      </c>
      <c r="B24" s="26" t="s">
        <v>87</v>
      </c>
      <c r="C24" s="26">
        <v>200</v>
      </c>
      <c r="D24" s="27">
        <f t="shared" si="0"/>
        <v>4213</v>
      </c>
      <c r="E24" s="26"/>
      <c r="F24" s="26"/>
      <c r="G24" s="27"/>
      <c r="H24" s="26"/>
      <c r="I24" s="26"/>
      <c r="J24" s="27"/>
      <c r="K24" s="26"/>
      <c r="L24" s="26"/>
      <c r="M24" s="27"/>
    </row>
    <row r="25" spans="1:13" x14ac:dyDescent="0.3">
      <c r="A25" s="26">
        <v>22</v>
      </c>
      <c r="B25" s="26" t="s">
        <v>88</v>
      </c>
      <c r="C25" s="26">
        <v>300</v>
      </c>
      <c r="D25" s="27">
        <f t="shared" si="0"/>
        <v>4513</v>
      </c>
      <c r="E25" s="26"/>
      <c r="F25" s="26"/>
      <c r="G25" s="27"/>
      <c r="H25" s="26"/>
      <c r="I25" s="26"/>
      <c r="J25" s="27"/>
      <c r="K25" s="26"/>
      <c r="L25" s="26"/>
      <c r="M25" s="27"/>
    </row>
    <row r="26" spans="1:13" x14ac:dyDescent="0.3">
      <c r="A26" s="26">
        <v>23</v>
      </c>
      <c r="B26" s="26" t="s">
        <v>90</v>
      </c>
      <c r="C26" s="26">
        <v>62</v>
      </c>
      <c r="D26" s="27">
        <f t="shared" si="0"/>
        <v>4575</v>
      </c>
      <c r="E26" s="26"/>
      <c r="F26" s="26"/>
      <c r="G26" s="27"/>
      <c r="H26" s="26"/>
      <c r="I26" s="26"/>
      <c r="J26" s="27"/>
      <c r="K26" s="26"/>
      <c r="L26" s="26"/>
      <c r="M26" s="27"/>
    </row>
    <row r="27" spans="1:13" x14ac:dyDescent="0.3">
      <c r="A27" s="26">
        <v>24</v>
      </c>
      <c r="B27" s="26" t="s">
        <v>91</v>
      </c>
      <c r="C27" s="26">
        <v>61</v>
      </c>
      <c r="D27" s="27">
        <f t="shared" si="0"/>
        <v>4636</v>
      </c>
      <c r="E27" s="26"/>
      <c r="F27" s="26"/>
      <c r="G27" s="27"/>
      <c r="H27" s="26"/>
      <c r="I27" s="26"/>
      <c r="J27" s="27"/>
      <c r="K27" s="26"/>
      <c r="L27" s="26"/>
      <c r="M27" s="27"/>
    </row>
    <row r="28" spans="1:13" x14ac:dyDescent="0.3">
      <c r="A28" s="26">
        <v>25</v>
      </c>
      <c r="B28" s="26" t="s">
        <v>92</v>
      </c>
      <c r="C28" s="26">
        <v>361</v>
      </c>
      <c r="D28" s="27">
        <f t="shared" si="0"/>
        <v>4997</v>
      </c>
      <c r="E28" s="26"/>
      <c r="F28" s="26"/>
      <c r="G28" s="27"/>
      <c r="H28" s="26"/>
      <c r="I28" s="26"/>
      <c r="J28" s="27"/>
      <c r="K28" s="26"/>
      <c r="L28" s="26"/>
      <c r="M28" s="27"/>
    </row>
    <row r="29" spans="1:13" x14ac:dyDescent="0.3">
      <c r="A29" s="26">
        <v>26</v>
      </c>
      <c r="B29" s="26" t="s">
        <v>93</v>
      </c>
      <c r="C29" s="26">
        <v>364</v>
      </c>
      <c r="D29" s="27">
        <f t="shared" si="0"/>
        <v>5361</v>
      </c>
      <c r="E29" s="26"/>
      <c r="F29" s="26"/>
      <c r="G29" s="27"/>
      <c r="H29" s="26"/>
      <c r="I29" s="26"/>
      <c r="J29" s="27"/>
      <c r="K29" s="26"/>
      <c r="L29" s="26"/>
      <c r="M29" s="27"/>
    </row>
    <row r="30" spans="1:13" x14ac:dyDescent="0.3">
      <c r="A30" s="26">
        <v>27</v>
      </c>
      <c r="B30" s="26" t="s">
        <v>95</v>
      </c>
      <c r="C30" s="26">
        <v>286</v>
      </c>
      <c r="D30" s="27">
        <f t="shared" si="0"/>
        <v>5647</v>
      </c>
      <c r="E30" s="26"/>
      <c r="F30" s="26"/>
      <c r="G30" s="27"/>
      <c r="H30" s="26"/>
      <c r="I30" s="26"/>
      <c r="J30" s="27"/>
      <c r="K30" s="26"/>
      <c r="L30" s="26"/>
      <c r="M30" s="27"/>
    </row>
    <row r="31" spans="1:13" x14ac:dyDescent="0.3">
      <c r="A31" s="26">
        <v>28</v>
      </c>
      <c r="B31" s="26" t="s">
        <v>96</v>
      </c>
      <c r="C31" s="26">
        <v>150</v>
      </c>
      <c r="D31" s="27">
        <f t="shared" si="0"/>
        <v>5797</v>
      </c>
      <c r="E31" s="26"/>
      <c r="F31" s="26"/>
      <c r="G31" s="27"/>
      <c r="H31" s="26"/>
      <c r="I31" s="26"/>
      <c r="J31" s="27"/>
      <c r="K31" s="26"/>
      <c r="L31" s="26"/>
      <c r="M31" s="27"/>
    </row>
    <row r="32" spans="1:13" x14ac:dyDescent="0.3">
      <c r="A32" s="26">
        <v>29</v>
      </c>
      <c r="B32" s="26" t="s">
        <v>97</v>
      </c>
      <c r="C32" s="26">
        <v>630</v>
      </c>
      <c r="D32" s="27">
        <f t="shared" si="0"/>
        <v>6427</v>
      </c>
      <c r="E32" s="26"/>
      <c r="F32" s="26"/>
      <c r="G32" s="27"/>
      <c r="H32" s="26"/>
      <c r="I32" s="26"/>
      <c r="J32" s="27"/>
      <c r="K32" s="26"/>
      <c r="L32" s="26"/>
      <c r="M32" s="27"/>
    </row>
    <row r="33" spans="1:13" x14ac:dyDescent="0.3">
      <c r="A33" s="26">
        <v>30</v>
      </c>
      <c r="B33" s="26" t="s">
        <v>98</v>
      </c>
      <c r="C33" s="26">
        <v>300</v>
      </c>
      <c r="D33" s="27">
        <f t="shared" si="0"/>
        <v>6727</v>
      </c>
      <c r="E33" s="26"/>
      <c r="F33" s="26"/>
      <c r="G33" s="27"/>
      <c r="H33" s="26"/>
      <c r="I33" s="26"/>
      <c r="J33" s="27"/>
      <c r="K33" s="26"/>
      <c r="L33" s="26"/>
      <c r="M33" s="27"/>
    </row>
    <row r="34" spans="1:13" x14ac:dyDescent="0.3">
      <c r="A34" s="26">
        <v>31</v>
      </c>
      <c r="B34" s="26" t="s">
        <v>99</v>
      </c>
      <c r="C34" s="26">
        <v>2800</v>
      </c>
      <c r="D34" s="27">
        <f t="shared" si="0"/>
        <v>9527</v>
      </c>
      <c r="E34" s="26" t="s">
        <v>99</v>
      </c>
      <c r="F34" s="26">
        <v>500</v>
      </c>
      <c r="G34" s="27">
        <f>F34</f>
        <v>500</v>
      </c>
      <c r="H34" s="26" t="s">
        <v>99</v>
      </c>
      <c r="I34" s="26">
        <v>166</v>
      </c>
      <c r="J34" s="27">
        <f>I34</f>
        <v>166</v>
      </c>
      <c r="K34" s="26"/>
      <c r="L34" s="26"/>
      <c r="M34" s="27"/>
    </row>
    <row r="35" spans="1:13" x14ac:dyDescent="0.3">
      <c r="A35" s="26">
        <v>32</v>
      </c>
      <c r="B35" s="26"/>
      <c r="C35" s="26"/>
      <c r="D35" s="27"/>
      <c r="E35" s="26" t="s">
        <v>101</v>
      </c>
      <c r="F35" s="26">
        <v>30</v>
      </c>
      <c r="G35" s="27">
        <f>G34+F35</f>
        <v>530</v>
      </c>
      <c r="H35" s="26"/>
      <c r="I35" s="26"/>
      <c r="J35" s="27"/>
      <c r="K35" s="26"/>
      <c r="L35" s="26"/>
      <c r="M35" s="27"/>
    </row>
    <row r="36" spans="1:13" x14ac:dyDescent="0.3">
      <c r="A36" s="26">
        <v>33</v>
      </c>
      <c r="B36" s="26"/>
      <c r="C36" s="26"/>
      <c r="D36" s="27"/>
      <c r="E36" s="26" t="s">
        <v>102</v>
      </c>
      <c r="F36" s="26">
        <v>30</v>
      </c>
      <c r="G36" s="27">
        <f t="shared" ref="G36:G79" si="1">G35+F36</f>
        <v>560</v>
      </c>
      <c r="H36" s="26"/>
      <c r="I36" s="26"/>
      <c r="J36" s="27"/>
      <c r="K36" s="26"/>
      <c r="L36" s="26"/>
      <c r="M36" s="27"/>
    </row>
    <row r="37" spans="1:13" x14ac:dyDescent="0.3">
      <c r="A37" s="26">
        <v>34</v>
      </c>
      <c r="B37" s="26"/>
      <c r="C37" s="26"/>
      <c r="D37" s="27"/>
      <c r="E37" s="26" t="s">
        <v>103</v>
      </c>
      <c r="F37" s="26">
        <v>30</v>
      </c>
      <c r="G37" s="27">
        <f t="shared" si="1"/>
        <v>590</v>
      </c>
      <c r="H37" s="26"/>
      <c r="I37" s="26"/>
      <c r="J37" s="27"/>
      <c r="K37" s="26"/>
      <c r="L37" s="26"/>
      <c r="M37" s="27"/>
    </row>
    <row r="38" spans="1:13" x14ac:dyDescent="0.3">
      <c r="A38" s="26">
        <v>35</v>
      </c>
      <c r="B38" s="26" t="s">
        <v>104</v>
      </c>
      <c r="C38" s="26">
        <v>80</v>
      </c>
      <c r="D38" s="27">
        <f>D34+C38</f>
        <v>9607</v>
      </c>
      <c r="E38" s="26"/>
      <c r="F38" s="26"/>
      <c r="G38" s="27"/>
      <c r="H38" s="26"/>
      <c r="I38" s="26"/>
      <c r="J38" s="27"/>
      <c r="K38" s="26"/>
      <c r="L38" s="26"/>
      <c r="M38" s="27"/>
    </row>
    <row r="39" spans="1:13" x14ac:dyDescent="0.3">
      <c r="A39" s="26">
        <v>36</v>
      </c>
      <c r="B39" s="26" t="s">
        <v>105</v>
      </c>
      <c r="C39" s="26">
        <v>80</v>
      </c>
      <c r="D39" s="27">
        <f t="shared" si="0"/>
        <v>9687</v>
      </c>
      <c r="E39" s="26"/>
      <c r="F39" s="26"/>
      <c r="G39" s="27"/>
      <c r="H39" s="26"/>
      <c r="I39" s="26"/>
      <c r="J39" s="27"/>
      <c r="K39" s="26"/>
      <c r="L39" s="26"/>
      <c r="M39" s="27"/>
    </row>
    <row r="40" spans="1:13" x14ac:dyDescent="0.3">
      <c r="A40" s="26">
        <v>37</v>
      </c>
      <c r="B40" s="26" t="s">
        <v>106</v>
      </c>
      <c r="C40" s="26">
        <v>80</v>
      </c>
      <c r="D40" s="27">
        <f t="shared" si="0"/>
        <v>9767</v>
      </c>
      <c r="E40" s="26"/>
      <c r="F40" s="26"/>
      <c r="G40" s="27"/>
      <c r="H40" s="26"/>
      <c r="I40" s="26"/>
      <c r="J40" s="27"/>
      <c r="K40" s="26"/>
      <c r="L40" s="26"/>
      <c r="M40" s="27"/>
    </row>
    <row r="41" spans="1:13" x14ac:dyDescent="0.3">
      <c r="A41" s="26">
        <v>38</v>
      </c>
      <c r="B41" s="26" t="s">
        <v>107</v>
      </c>
      <c r="C41" s="26">
        <v>80</v>
      </c>
      <c r="D41" s="27">
        <f t="shared" si="0"/>
        <v>9847</v>
      </c>
      <c r="E41" s="26"/>
      <c r="F41" s="26"/>
      <c r="G41" s="27"/>
      <c r="H41" s="26"/>
      <c r="I41" s="26"/>
      <c r="J41" s="27"/>
      <c r="K41" s="26"/>
      <c r="L41" s="26"/>
      <c r="M41" s="27"/>
    </row>
    <row r="42" spans="1:13" x14ac:dyDescent="0.3">
      <c r="A42" s="26">
        <v>39</v>
      </c>
      <c r="B42" s="26" t="s">
        <v>108</v>
      </c>
      <c r="C42" s="26">
        <v>80</v>
      </c>
      <c r="D42" s="27">
        <f t="shared" si="0"/>
        <v>9927</v>
      </c>
      <c r="E42" s="26"/>
      <c r="F42" s="26"/>
      <c r="G42" s="27"/>
      <c r="H42" s="26"/>
      <c r="I42" s="26"/>
      <c r="J42" s="27"/>
      <c r="K42" s="26"/>
      <c r="L42" s="26"/>
      <c r="M42" s="27"/>
    </row>
    <row r="43" spans="1:13" x14ac:dyDescent="0.3">
      <c r="A43" s="26">
        <v>40</v>
      </c>
      <c r="B43" s="26" t="s">
        <v>109</v>
      </c>
      <c r="C43" s="26">
        <v>80</v>
      </c>
      <c r="D43" s="27">
        <f t="shared" si="0"/>
        <v>10007</v>
      </c>
      <c r="E43" s="26"/>
      <c r="F43" s="26"/>
      <c r="G43" s="27"/>
      <c r="H43" s="26"/>
      <c r="I43" s="26"/>
      <c r="J43" s="27"/>
      <c r="K43" s="26"/>
      <c r="L43" s="26"/>
      <c r="M43" s="27"/>
    </row>
    <row r="44" spans="1:13" x14ac:dyDescent="0.3">
      <c r="A44" s="26">
        <v>41</v>
      </c>
      <c r="B44" s="26" t="s">
        <v>110</v>
      </c>
      <c r="C44" s="26">
        <v>80</v>
      </c>
      <c r="D44" s="27">
        <f t="shared" si="0"/>
        <v>10087</v>
      </c>
      <c r="E44" s="26"/>
      <c r="F44" s="26"/>
      <c r="G44" s="27"/>
      <c r="H44" s="26"/>
      <c r="I44" s="26"/>
      <c r="J44" s="27"/>
      <c r="K44" s="26"/>
      <c r="L44" s="26"/>
      <c r="M44" s="27"/>
    </row>
    <row r="45" spans="1:13" x14ac:dyDescent="0.3">
      <c r="A45" s="26">
        <v>42</v>
      </c>
      <c r="B45" s="26" t="s">
        <v>111</v>
      </c>
      <c r="C45" s="26">
        <v>80</v>
      </c>
      <c r="D45" s="27">
        <f t="shared" si="0"/>
        <v>10167</v>
      </c>
      <c r="E45" s="26"/>
      <c r="F45" s="26"/>
      <c r="G45" s="27"/>
      <c r="H45" s="26"/>
      <c r="I45" s="26"/>
      <c r="J45" s="27"/>
      <c r="K45" s="26"/>
      <c r="L45" s="26"/>
      <c r="M45" s="27"/>
    </row>
    <row r="46" spans="1:13" x14ac:dyDescent="0.3">
      <c r="A46" s="26">
        <v>43</v>
      </c>
      <c r="B46" s="26" t="s">
        <v>112</v>
      </c>
      <c r="C46" s="26">
        <v>80</v>
      </c>
      <c r="D46" s="27">
        <f t="shared" si="0"/>
        <v>10247</v>
      </c>
      <c r="E46" s="26"/>
      <c r="F46" s="26"/>
      <c r="G46" s="27"/>
      <c r="H46" s="26"/>
      <c r="I46" s="26"/>
      <c r="J46" s="27"/>
      <c r="K46" s="26"/>
      <c r="L46" s="26"/>
      <c r="M46" s="27"/>
    </row>
    <row r="47" spans="1:13" x14ac:dyDescent="0.3">
      <c r="A47" s="26">
        <v>44</v>
      </c>
      <c r="B47" s="26" t="s">
        <v>113</v>
      </c>
      <c r="C47" s="26">
        <v>80</v>
      </c>
      <c r="D47" s="27">
        <f t="shared" si="0"/>
        <v>10327</v>
      </c>
      <c r="E47" s="26"/>
      <c r="F47" s="26"/>
      <c r="G47" s="27"/>
      <c r="H47" s="26"/>
      <c r="I47" s="26"/>
      <c r="J47" s="27"/>
      <c r="K47" s="26"/>
      <c r="L47" s="26"/>
      <c r="M47" s="27"/>
    </row>
    <row r="48" spans="1:13" x14ac:dyDescent="0.3">
      <c r="A48" s="26">
        <v>45</v>
      </c>
      <c r="B48" s="26" t="s">
        <v>114</v>
      </c>
      <c r="C48" s="26">
        <v>80</v>
      </c>
      <c r="D48" s="27">
        <f t="shared" si="0"/>
        <v>10407</v>
      </c>
      <c r="E48" s="26"/>
      <c r="F48" s="26"/>
      <c r="G48" s="27"/>
      <c r="H48" s="26"/>
      <c r="I48" s="26"/>
      <c r="J48" s="27"/>
      <c r="K48" s="26"/>
      <c r="L48" s="26"/>
      <c r="M48" s="27"/>
    </row>
    <row r="49" spans="1:13" x14ac:dyDescent="0.3">
      <c r="A49" s="26">
        <v>46</v>
      </c>
      <c r="B49" s="26" t="s">
        <v>115</v>
      </c>
      <c r="C49" s="26">
        <v>80</v>
      </c>
      <c r="D49" s="27">
        <f t="shared" si="0"/>
        <v>10487</v>
      </c>
      <c r="E49" s="26"/>
      <c r="F49" s="26"/>
      <c r="G49" s="27"/>
      <c r="H49" s="26"/>
      <c r="I49" s="26"/>
      <c r="J49" s="27"/>
      <c r="K49" s="26"/>
      <c r="L49" s="26"/>
      <c r="M49" s="27"/>
    </row>
    <row r="50" spans="1:13" x14ac:dyDescent="0.3">
      <c r="A50" s="26">
        <v>47</v>
      </c>
      <c r="B50" s="26" t="s">
        <v>116</v>
      </c>
      <c r="C50" s="26">
        <v>16</v>
      </c>
      <c r="D50" s="27">
        <f t="shared" si="0"/>
        <v>10503</v>
      </c>
      <c r="E50" s="26"/>
      <c r="F50" s="26"/>
      <c r="G50" s="27"/>
      <c r="H50" s="26"/>
      <c r="I50" s="26"/>
      <c r="J50" s="27"/>
      <c r="K50" s="26"/>
      <c r="L50" s="26"/>
      <c r="M50" s="27"/>
    </row>
    <row r="51" spans="1:13" x14ac:dyDescent="0.3">
      <c r="A51" s="26">
        <v>48</v>
      </c>
      <c r="B51" s="26" t="s">
        <v>117</v>
      </c>
      <c r="C51" s="26">
        <v>40</v>
      </c>
      <c r="D51" s="27">
        <f t="shared" si="0"/>
        <v>10543</v>
      </c>
      <c r="E51" s="26" t="s">
        <v>117</v>
      </c>
      <c r="F51" s="26">
        <v>24</v>
      </c>
      <c r="G51" s="27">
        <f>G37+F51</f>
        <v>614</v>
      </c>
      <c r="H51" s="26"/>
      <c r="I51" s="26"/>
      <c r="J51" s="27"/>
      <c r="K51" s="26"/>
      <c r="L51" s="26"/>
      <c r="M51" s="27"/>
    </row>
    <row r="52" spans="1:13" x14ac:dyDescent="0.3">
      <c r="A52" s="26">
        <v>49</v>
      </c>
      <c r="B52" s="26" t="s">
        <v>118</v>
      </c>
      <c r="C52" s="26">
        <v>40</v>
      </c>
      <c r="D52" s="27">
        <f t="shared" si="0"/>
        <v>10583</v>
      </c>
      <c r="E52" s="26" t="s">
        <v>118</v>
      </c>
      <c r="F52" s="26">
        <v>24</v>
      </c>
      <c r="G52" s="27">
        <f t="shared" si="1"/>
        <v>638</v>
      </c>
      <c r="H52" s="26"/>
      <c r="I52" s="26"/>
      <c r="J52" s="27"/>
      <c r="K52" s="26"/>
      <c r="L52" s="26"/>
      <c r="M52" s="27"/>
    </row>
    <row r="53" spans="1:13" x14ac:dyDescent="0.3">
      <c r="A53" s="26">
        <v>50</v>
      </c>
      <c r="B53" s="26" t="s">
        <v>119</v>
      </c>
      <c r="C53" s="26">
        <v>40</v>
      </c>
      <c r="D53" s="27">
        <f t="shared" si="0"/>
        <v>10623</v>
      </c>
      <c r="E53" s="26" t="s">
        <v>119</v>
      </c>
      <c r="F53" s="26">
        <v>24</v>
      </c>
      <c r="G53" s="27">
        <f t="shared" si="1"/>
        <v>662</v>
      </c>
      <c r="H53" s="26"/>
      <c r="I53" s="26"/>
      <c r="J53" s="27"/>
      <c r="K53" s="26"/>
      <c r="L53" s="26"/>
      <c r="M53" s="27"/>
    </row>
    <row r="54" spans="1:13" x14ac:dyDescent="0.3">
      <c r="A54" s="26">
        <v>51</v>
      </c>
      <c r="B54" s="26" t="s">
        <v>120</v>
      </c>
      <c r="C54" s="26">
        <v>40</v>
      </c>
      <c r="D54" s="27">
        <f t="shared" si="0"/>
        <v>10663</v>
      </c>
      <c r="E54" s="26" t="s">
        <v>120</v>
      </c>
      <c r="F54" s="26">
        <v>24</v>
      </c>
      <c r="G54" s="27">
        <f t="shared" si="1"/>
        <v>686</v>
      </c>
      <c r="H54" s="26"/>
      <c r="I54" s="26"/>
      <c r="J54" s="27"/>
      <c r="K54" s="26"/>
      <c r="L54" s="26"/>
      <c r="M54" s="27"/>
    </row>
    <row r="55" spans="1:13" x14ac:dyDescent="0.3">
      <c r="A55" s="26">
        <v>52</v>
      </c>
      <c r="B55" s="26" t="s">
        <v>121</v>
      </c>
      <c r="C55" s="26">
        <v>40</v>
      </c>
      <c r="D55" s="27">
        <f t="shared" si="0"/>
        <v>10703</v>
      </c>
      <c r="E55" s="26" t="s">
        <v>121</v>
      </c>
      <c r="F55" s="26">
        <v>24</v>
      </c>
      <c r="G55" s="27">
        <f t="shared" si="1"/>
        <v>710</v>
      </c>
      <c r="H55" s="26"/>
      <c r="I55" s="26"/>
      <c r="J55" s="27"/>
      <c r="K55" s="26"/>
      <c r="L55" s="26"/>
      <c r="M55" s="27"/>
    </row>
    <row r="56" spans="1:13" x14ac:dyDescent="0.3">
      <c r="A56" s="26">
        <v>53</v>
      </c>
      <c r="B56" s="26" t="s">
        <v>122</v>
      </c>
      <c r="C56" s="26">
        <v>40</v>
      </c>
      <c r="D56" s="27">
        <f t="shared" si="0"/>
        <v>10743</v>
      </c>
      <c r="E56" s="26" t="s">
        <v>122</v>
      </c>
      <c r="F56" s="26">
        <v>24</v>
      </c>
      <c r="G56" s="27">
        <f t="shared" si="1"/>
        <v>734</v>
      </c>
      <c r="H56" s="26"/>
      <c r="I56" s="26"/>
      <c r="J56" s="27"/>
      <c r="K56" s="26"/>
      <c r="L56" s="26"/>
      <c r="M56" s="27"/>
    </row>
    <row r="57" spans="1:13" x14ac:dyDescent="0.3">
      <c r="A57" s="26">
        <v>54</v>
      </c>
      <c r="B57" s="26" t="s">
        <v>123</v>
      </c>
      <c r="C57" s="26">
        <v>40</v>
      </c>
      <c r="D57" s="27">
        <f t="shared" si="0"/>
        <v>10783</v>
      </c>
      <c r="E57" s="26" t="s">
        <v>123</v>
      </c>
      <c r="F57" s="26">
        <v>24</v>
      </c>
      <c r="G57" s="27">
        <f t="shared" si="1"/>
        <v>758</v>
      </c>
      <c r="H57" s="26"/>
      <c r="I57" s="26"/>
      <c r="J57" s="27"/>
      <c r="K57" s="26"/>
      <c r="L57" s="26"/>
      <c r="M57" s="27"/>
    </row>
    <row r="58" spans="1:13" x14ac:dyDescent="0.3">
      <c r="A58" s="26">
        <v>55</v>
      </c>
      <c r="B58" s="26" t="s">
        <v>124</v>
      </c>
      <c r="C58" s="26">
        <v>40</v>
      </c>
      <c r="D58" s="27">
        <f t="shared" si="0"/>
        <v>10823</v>
      </c>
      <c r="E58" s="26" t="s">
        <v>124</v>
      </c>
      <c r="F58" s="26">
        <v>24</v>
      </c>
      <c r="G58" s="27">
        <f t="shared" si="1"/>
        <v>782</v>
      </c>
      <c r="H58" s="26"/>
      <c r="I58" s="26"/>
      <c r="J58" s="27"/>
      <c r="K58" s="26"/>
      <c r="L58" s="26"/>
      <c r="M58" s="27"/>
    </row>
    <row r="59" spans="1:13" x14ac:dyDescent="0.3">
      <c r="A59" s="26">
        <v>56</v>
      </c>
      <c r="B59" s="26" t="s">
        <v>125</v>
      </c>
      <c r="C59" s="26">
        <v>40</v>
      </c>
      <c r="D59" s="27">
        <f t="shared" si="0"/>
        <v>10863</v>
      </c>
      <c r="E59" s="26" t="s">
        <v>125</v>
      </c>
      <c r="F59" s="26">
        <v>24</v>
      </c>
      <c r="G59" s="27">
        <f t="shared" si="1"/>
        <v>806</v>
      </c>
      <c r="H59" s="26"/>
      <c r="I59" s="26"/>
      <c r="J59" s="27"/>
      <c r="K59" s="26"/>
      <c r="L59" s="26"/>
      <c r="M59" s="27"/>
    </row>
    <row r="60" spans="1:13" x14ac:dyDescent="0.3">
      <c r="A60" s="26">
        <v>57</v>
      </c>
      <c r="B60" s="26" t="s">
        <v>126</v>
      </c>
      <c r="C60" s="26">
        <v>40</v>
      </c>
      <c r="D60" s="27">
        <f t="shared" si="0"/>
        <v>10903</v>
      </c>
      <c r="E60" s="26" t="s">
        <v>126</v>
      </c>
      <c r="F60" s="26">
        <v>24</v>
      </c>
      <c r="G60" s="27">
        <f t="shared" si="1"/>
        <v>830</v>
      </c>
      <c r="H60" s="26"/>
      <c r="I60" s="26"/>
      <c r="J60" s="27"/>
      <c r="K60" s="26"/>
      <c r="L60" s="26"/>
      <c r="M60" s="27"/>
    </row>
    <row r="61" spans="1:13" x14ac:dyDescent="0.3">
      <c r="A61" s="26">
        <v>58</v>
      </c>
      <c r="B61" s="26" t="s">
        <v>127</v>
      </c>
      <c r="C61" s="26">
        <v>40</v>
      </c>
      <c r="D61" s="27">
        <f t="shared" si="0"/>
        <v>10943</v>
      </c>
      <c r="E61" s="26" t="s">
        <v>127</v>
      </c>
      <c r="F61" s="26">
        <v>24</v>
      </c>
      <c r="G61" s="27">
        <f t="shared" si="1"/>
        <v>854</v>
      </c>
      <c r="H61" s="26"/>
      <c r="I61" s="26"/>
      <c r="J61" s="27"/>
      <c r="K61" s="26"/>
      <c r="L61" s="26"/>
      <c r="M61" s="27"/>
    </row>
    <row r="62" spans="1:13" x14ac:dyDescent="0.3">
      <c r="A62" s="26">
        <v>59</v>
      </c>
      <c r="B62" s="26" t="s">
        <v>128</v>
      </c>
      <c r="C62" s="26">
        <v>40</v>
      </c>
      <c r="D62" s="27">
        <f t="shared" si="0"/>
        <v>10983</v>
      </c>
      <c r="E62" s="26" t="s">
        <v>128</v>
      </c>
      <c r="F62" s="26">
        <v>24</v>
      </c>
      <c r="G62" s="27">
        <f t="shared" si="1"/>
        <v>878</v>
      </c>
      <c r="H62" s="26"/>
      <c r="I62" s="26"/>
      <c r="J62" s="27"/>
      <c r="K62" s="26"/>
      <c r="L62" s="26"/>
      <c r="M62" s="27"/>
    </row>
    <row r="63" spans="1:13" x14ac:dyDescent="0.3">
      <c r="A63" s="26">
        <v>60</v>
      </c>
      <c r="B63" s="26" t="s">
        <v>129</v>
      </c>
      <c r="C63" s="26">
        <v>40</v>
      </c>
      <c r="D63" s="27">
        <f t="shared" si="0"/>
        <v>11023</v>
      </c>
      <c r="E63" s="26" t="s">
        <v>129</v>
      </c>
      <c r="F63" s="26">
        <v>24</v>
      </c>
      <c r="G63" s="27">
        <f t="shared" si="1"/>
        <v>902</v>
      </c>
      <c r="H63" s="26"/>
      <c r="I63" s="26"/>
      <c r="J63" s="27"/>
      <c r="K63" s="26"/>
      <c r="L63" s="26"/>
      <c r="M63" s="27"/>
    </row>
    <row r="64" spans="1:13" x14ac:dyDescent="0.3">
      <c r="A64" s="26">
        <v>61</v>
      </c>
      <c r="B64" s="26" t="s">
        <v>130</v>
      </c>
      <c r="C64" s="26">
        <v>40</v>
      </c>
      <c r="D64" s="27">
        <f t="shared" si="0"/>
        <v>11063</v>
      </c>
      <c r="E64" s="26" t="s">
        <v>130</v>
      </c>
      <c r="F64" s="26">
        <v>24</v>
      </c>
      <c r="G64" s="27">
        <f t="shared" si="1"/>
        <v>926</v>
      </c>
      <c r="H64" s="26"/>
      <c r="I64" s="26"/>
      <c r="J64" s="27"/>
      <c r="K64" s="26"/>
      <c r="L64" s="26"/>
      <c r="M64" s="27"/>
    </row>
    <row r="65" spans="1:13" x14ac:dyDescent="0.3">
      <c r="A65" s="26">
        <v>62</v>
      </c>
      <c r="B65" s="26" t="s">
        <v>131</v>
      </c>
      <c r="C65" s="26">
        <v>106</v>
      </c>
      <c r="D65" s="27">
        <f t="shared" si="0"/>
        <v>11169</v>
      </c>
      <c r="E65" s="26" t="s">
        <v>131</v>
      </c>
      <c r="F65" s="26">
        <v>25</v>
      </c>
      <c r="G65" s="27">
        <f t="shared" si="1"/>
        <v>951</v>
      </c>
      <c r="H65" s="26"/>
      <c r="I65" s="26"/>
      <c r="J65" s="27"/>
      <c r="K65" s="26"/>
      <c r="L65" s="26"/>
      <c r="M65" s="27"/>
    </row>
    <row r="66" spans="1:13" x14ac:dyDescent="0.3">
      <c r="A66" s="26">
        <v>63</v>
      </c>
      <c r="B66" s="26"/>
      <c r="C66" s="26"/>
      <c r="D66" s="27"/>
      <c r="E66" s="26" t="s">
        <v>132</v>
      </c>
      <c r="F66" s="26">
        <v>37</v>
      </c>
      <c r="G66" s="27">
        <f t="shared" si="1"/>
        <v>988</v>
      </c>
      <c r="H66" s="26"/>
      <c r="I66" s="26"/>
      <c r="J66" s="27"/>
      <c r="K66" s="26"/>
      <c r="L66" s="26"/>
      <c r="M66" s="27"/>
    </row>
    <row r="67" spans="1:13" x14ac:dyDescent="0.3">
      <c r="A67" s="26">
        <v>64</v>
      </c>
      <c r="B67" s="26"/>
      <c r="C67" s="26"/>
      <c r="D67" s="27"/>
      <c r="E67" s="26" t="s">
        <v>133</v>
      </c>
      <c r="F67" s="26">
        <v>37</v>
      </c>
      <c r="G67" s="27">
        <f t="shared" si="1"/>
        <v>1025</v>
      </c>
      <c r="H67" s="26"/>
      <c r="I67" s="26"/>
      <c r="J67" s="27"/>
      <c r="K67" s="26"/>
      <c r="L67" s="26"/>
      <c r="M67" s="27"/>
    </row>
    <row r="68" spans="1:13" x14ac:dyDescent="0.3">
      <c r="A68" s="26">
        <v>65</v>
      </c>
      <c r="B68" s="26"/>
      <c r="C68" s="26"/>
      <c r="D68" s="27"/>
      <c r="E68" s="26" t="s">
        <v>134</v>
      </c>
      <c r="F68" s="26">
        <v>37</v>
      </c>
      <c r="G68" s="27">
        <f t="shared" si="1"/>
        <v>1062</v>
      </c>
      <c r="H68" s="26"/>
      <c r="I68" s="26"/>
      <c r="J68" s="27"/>
      <c r="K68" s="26"/>
      <c r="L68" s="26"/>
      <c r="M68" s="27"/>
    </row>
    <row r="69" spans="1:13" x14ac:dyDescent="0.3">
      <c r="A69" s="26">
        <v>66</v>
      </c>
      <c r="B69" s="26"/>
      <c r="C69" s="26"/>
      <c r="D69" s="27"/>
      <c r="E69" s="26" t="s">
        <v>135</v>
      </c>
      <c r="F69" s="26">
        <v>37</v>
      </c>
      <c r="G69" s="27">
        <f t="shared" si="1"/>
        <v>1099</v>
      </c>
      <c r="H69" s="26"/>
      <c r="I69" s="26"/>
      <c r="J69" s="27"/>
      <c r="K69" s="26"/>
      <c r="L69" s="26"/>
      <c r="M69" s="27"/>
    </row>
    <row r="70" spans="1:13" x14ac:dyDescent="0.3">
      <c r="A70" s="26">
        <v>67</v>
      </c>
      <c r="B70" s="26"/>
      <c r="C70" s="26"/>
      <c r="D70" s="27"/>
      <c r="E70" s="26"/>
      <c r="F70" s="26"/>
      <c r="G70" s="27"/>
      <c r="H70" s="26"/>
      <c r="I70" s="26"/>
      <c r="J70" s="27"/>
      <c r="K70" s="26" t="s">
        <v>136</v>
      </c>
      <c r="L70" s="26">
        <v>18</v>
      </c>
      <c r="M70" s="27">
        <f>L70</f>
        <v>18</v>
      </c>
    </row>
    <row r="71" spans="1:13" x14ac:dyDescent="0.3">
      <c r="A71" s="26">
        <v>68</v>
      </c>
      <c r="B71" s="26"/>
      <c r="C71" s="26"/>
      <c r="D71" s="27"/>
      <c r="E71" s="26"/>
      <c r="F71" s="26"/>
      <c r="G71" s="27"/>
      <c r="H71" s="26" t="s">
        <v>137</v>
      </c>
      <c r="I71" s="26">
        <v>20</v>
      </c>
      <c r="J71" s="27">
        <f>J34+I71</f>
        <v>186</v>
      </c>
      <c r="K71" s="26"/>
      <c r="L71" s="26"/>
      <c r="M71" s="27"/>
    </row>
    <row r="72" spans="1:13" x14ac:dyDescent="0.3">
      <c r="A72" s="26">
        <v>69</v>
      </c>
      <c r="B72" s="26"/>
      <c r="C72" s="26"/>
      <c r="D72" s="27"/>
      <c r="E72" s="26"/>
      <c r="F72" s="26"/>
      <c r="G72" s="27"/>
      <c r="H72" s="26" t="s">
        <v>138</v>
      </c>
      <c r="I72" s="26">
        <v>20</v>
      </c>
      <c r="J72" s="27">
        <f t="shared" ref="J72:J75" si="2">J71+I72</f>
        <v>206</v>
      </c>
      <c r="K72" s="26"/>
      <c r="L72" s="26"/>
      <c r="M72" s="27"/>
    </row>
    <row r="73" spans="1:13" x14ac:dyDescent="0.3">
      <c r="A73" s="26">
        <v>70</v>
      </c>
      <c r="B73" s="26"/>
      <c r="C73" s="26"/>
      <c r="D73" s="27"/>
      <c r="E73" s="26"/>
      <c r="F73" s="26"/>
      <c r="G73" s="27"/>
      <c r="H73" s="26" t="s">
        <v>139</v>
      </c>
      <c r="I73" s="26">
        <v>20</v>
      </c>
      <c r="J73" s="27">
        <f t="shared" si="2"/>
        <v>226</v>
      </c>
      <c r="K73" s="26"/>
      <c r="L73" s="26"/>
      <c r="M73" s="27"/>
    </row>
    <row r="74" spans="1:13" x14ac:dyDescent="0.3">
      <c r="A74" s="26">
        <v>71</v>
      </c>
      <c r="B74" s="26"/>
      <c r="C74" s="26"/>
      <c r="D74" s="27"/>
      <c r="E74" s="26"/>
      <c r="F74" s="26"/>
      <c r="G74" s="27"/>
      <c r="H74" s="26" t="s">
        <v>140</v>
      </c>
      <c r="I74" s="26">
        <v>20</v>
      </c>
      <c r="J74" s="27">
        <f t="shared" si="2"/>
        <v>246</v>
      </c>
      <c r="K74" s="26"/>
      <c r="L74" s="26"/>
      <c r="M74" s="27"/>
    </row>
    <row r="75" spans="1:13" x14ac:dyDescent="0.3">
      <c r="A75" s="26">
        <v>72</v>
      </c>
      <c r="B75" s="26"/>
      <c r="C75" s="26"/>
      <c r="D75" s="27"/>
      <c r="E75" s="26"/>
      <c r="F75" s="26"/>
      <c r="G75" s="27"/>
      <c r="H75" s="26" t="s">
        <v>141</v>
      </c>
      <c r="I75" s="26">
        <v>20</v>
      </c>
      <c r="J75" s="27">
        <f t="shared" si="2"/>
        <v>266</v>
      </c>
      <c r="K75" s="26"/>
      <c r="L75" s="26"/>
      <c r="M75" s="27"/>
    </row>
    <row r="76" spans="1:13" x14ac:dyDescent="0.3">
      <c r="A76" s="26">
        <v>73</v>
      </c>
      <c r="B76" s="26"/>
      <c r="C76" s="26"/>
      <c r="D76" s="27"/>
      <c r="E76" s="26"/>
      <c r="F76" s="26"/>
      <c r="G76" s="27"/>
      <c r="H76" s="26"/>
      <c r="I76" s="26"/>
      <c r="J76" s="27"/>
      <c r="K76" s="26" t="s">
        <v>142</v>
      </c>
      <c r="L76" s="26">
        <v>6</v>
      </c>
      <c r="M76" s="27">
        <f>M70+L76</f>
        <v>24</v>
      </c>
    </row>
    <row r="77" spans="1:13" x14ac:dyDescent="0.3">
      <c r="A77" s="26">
        <v>74</v>
      </c>
      <c r="B77" s="26" t="s">
        <v>143</v>
      </c>
      <c r="C77" s="26">
        <v>300</v>
      </c>
      <c r="D77" s="27">
        <f>D65+C77</f>
        <v>11469</v>
      </c>
      <c r="E77" s="26"/>
      <c r="F77" s="26"/>
      <c r="G77" s="27"/>
      <c r="H77" s="26"/>
      <c r="I77" s="26"/>
      <c r="J77" s="27"/>
      <c r="K77" s="26"/>
      <c r="L77" s="26"/>
      <c r="M77" s="27"/>
    </row>
    <row r="78" spans="1:13" x14ac:dyDescent="0.3">
      <c r="A78" s="26">
        <v>75</v>
      </c>
      <c r="B78" s="26" t="s">
        <v>144</v>
      </c>
      <c r="C78" s="26">
        <v>31</v>
      </c>
      <c r="D78" s="27">
        <f t="shared" ref="D78:D82" si="3">D77+C78</f>
        <v>11500</v>
      </c>
      <c r="E78" s="26" t="s">
        <v>144</v>
      </c>
      <c r="F78" s="26">
        <v>30</v>
      </c>
      <c r="G78" s="27">
        <f>G69+F78</f>
        <v>1129</v>
      </c>
      <c r="H78" s="26"/>
      <c r="I78" s="26"/>
      <c r="J78" s="27"/>
      <c r="K78" s="26"/>
      <c r="L78" s="26"/>
      <c r="M78" s="27"/>
    </row>
    <row r="79" spans="1:13" x14ac:dyDescent="0.3">
      <c r="A79" s="26">
        <v>76</v>
      </c>
      <c r="B79" s="26"/>
      <c r="C79" s="26"/>
      <c r="D79" s="27"/>
      <c r="E79" s="26" t="s">
        <v>145</v>
      </c>
      <c r="F79" s="26">
        <v>20</v>
      </c>
      <c r="G79" s="27">
        <f t="shared" si="1"/>
        <v>1149</v>
      </c>
      <c r="H79" s="26"/>
      <c r="I79" s="26"/>
      <c r="J79" s="27"/>
      <c r="K79" s="26"/>
      <c r="L79" s="26"/>
      <c r="M79" s="27"/>
    </row>
    <row r="80" spans="1:13" x14ac:dyDescent="0.3">
      <c r="A80" s="26">
        <v>77</v>
      </c>
      <c r="B80" s="26" t="s">
        <v>146</v>
      </c>
      <c r="C80" s="26">
        <v>51</v>
      </c>
      <c r="D80" s="27">
        <f>D78+C80</f>
        <v>11551</v>
      </c>
      <c r="E80" s="26"/>
      <c r="F80" s="26"/>
      <c r="G80" s="27"/>
      <c r="H80" s="26"/>
      <c r="I80" s="26"/>
      <c r="J80" s="27"/>
      <c r="K80" s="26"/>
      <c r="L80" s="26"/>
      <c r="M80" s="27"/>
    </row>
    <row r="81" spans="1:13" x14ac:dyDescent="0.3">
      <c r="A81" s="26">
        <v>78</v>
      </c>
      <c r="B81" s="26" t="s">
        <v>147</v>
      </c>
      <c r="C81" s="26">
        <v>50</v>
      </c>
      <c r="D81" s="27">
        <f t="shared" si="3"/>
        <v>11601</v>
      </c>
      <c r="E81" s="26"/>
      <c r="F81" s="26"/>
      <c r="G81" s="27"/>
      <c r="H81" s="26"/>
      <c r="I81" s="26"/>
      <c r="J81" s="27"/>
      <c r="K81" s="26"/>
      <c r="L81" s="26"/>
      <c r="M81" s="27"/>
    </row>
    <row r="82" spans="1:13" x14ac:dyDescent="0.3">
      <c r="A82" s="26">
        <v>79</v>
      </c>
      <c r="B82" s="26" t="s">
        <v>148</v>
      </c>
      <c r="C82" s="26">
        <v>50</v>
      </c>
      <c r="D82" s="27">
        <f t="shared" si="3"/>
        <v>11651</v>
      </c>
      <c r="E82" s="26"/>
      <c r="F82" s="26"/>
      <c r="G82" s="27"/>
      <c r="H82" s="26" t="s">
        <v>148</v>
      </c>
      <c r="I82" s="26">
        <v>2</v>
      </c>
      <c r="J82" s="27">
        <f>J75+I82</f>
        <v>268</v>
      </c>
      <c r="K82" s="26"/>
      <c r="L82" s="26"/>
      <c r="M82" s="27"/>
    </row>
  </sheetData>
  <mergeCells count="6">
    <mergeCell ref="A1:M1"/>
    <mergeCell ref="B2:D2"/>
    <mergeCell ref="E2:G2"/>
    <mergeCell ref="H2:J2"/>
    <mergeCell ref="K2:M2"/>
    <mergeCell ref="A2:A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85" orientation="portrait" r:id="rId1"/>
  <headerFooter>
    <oddFooter>&amp;C&amp;A,第&amp;P頁,共&amp;N頁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workbookViewId="0">
      <pane xSplit="1" ySplit="3" topLeftCell="B58" activePane="bottomRight" state="frozen"/>
      <selection pane="topRight" activeCell="C1" sqref="C1"/>
      <selection pane="bottomLeft" activeCell="A4" sqref="A4"/>
      <selection pane="bottomRight" activeCell="Q60" sqref="Q60"/>
    </sheetView>
  </sheetViews>
  <sheetFormatPr defaultRowHeight="16.2" x14ac:dyDescent="0.3"/>
  <cols>
    <col min="1" max="1" width="4" customWidth="1"/>
    <col min="2" max="2" width="7.33203125" customWidth="1"/>
    <col min="3" max="3" width="5.6640625" customWidth="1"/>
    <col min="4" max="4" width="8.77734375" style="22" customWidth="1"/>
    <col min="5" max="5" width="7.33203125" customWidth="1"/>
    <col min="6" max="6" width="5.6640625" customWidth="1"/>
    <col min="7" max="7" width="8.77734375" style="22" customWidth="1"/>
    <col min="8" max="8" width="7.33203125" customWidth="1"/>
    <col min="9" max="9" width="5.6640625" customWidth="1"/>
    <col min="10" max="10" width="8.77734375" style="22" customWidth="1"/>
    <col min="11" max="11" width="7.33203125" customWidth="1"/>
    <col min="12" max="12" width="5.6640625" customWidth="1"/>
    <col min="13" max="13" width="8.77734375" style="22" customWidth="1"/>
    <col min="14" max="14" width="7.33203125" customWidth="1"/>
    <col min="15" max="15" width="5.6640625" customWidth="1"/>
    <col min="16" max="16" width="7.77734375" style="22" customWidth="1"/>
  </cols>
  <sheetData>
    <row r="1" spans="1:16" x14ac:dyDescent="0.3">
      <c r="A1" s="49" t="s">
        <v>207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23" customFormat="1" ht="44.4" customHeight="1" x14ac:dyDescent="0.3">
      <c r="A2" s="53" t="s">
        <v>209</v>
      </c>
      <c r="B2" s="53" t="s">
        <v>153</v>
      </c>
      <c r="C2" s="53"/>
      <c r="D2" s="53"/>
      <c r="E2" s="53" t="s">
        <v>154</v>
      </c>
      <c r="F2" s="53"/>
      <c r="G2" s="53"/>
      <c r="H2" s="53" t="s">
        <v>155</v>
      </c>
      <c r="I2" s="53"/>
      <c r="J2" s="53"/>
      <c r="K2" s="53" t="s">
        <v>158</v>
      </c>
      <c r="L2" s="53"/>
      <c r="M2" s="53"/>
      <c r="N2" s="53" t="s">
        <v>157</v>
      </c>
      <c r="O2" s="53"/>
      <c r="P2" s="53"/>
    </row>
    <row r="3" spans="1:16" s="23" customFormat="1" ht="40.200000000000003" customHeight="1" x14ac:dyDescent="0.3">
      <c r="A3" s="53"/>
      <c r="B3" s="31" t="s">
        <v>100</v>
      </c>
      <c r="C3" s="31" t="s">
        <v>204</v>
      </c>
      <c r="D3" s="32" t="s">
        <v>205</v>
      </c>
      <c r="E3" s="31" t="s">
        <v>100</v>
      </c>
      <c r="F3" s="31" t="s">
        <v>204</v>
      </c>
      <c r="G3" s="32" t="s">
        <v>205</v>
      </c>
      <c r="H3" s="31" t="s">
        <v>100</v>
      </c>
      <c r="I3" s="31" t="s">
        <v>204</v>
      </c>
      <c r="J3" s="32" t="s">
        <v>205</v>
      </c>
      <c r="K3" s="31" t="s">
        <v>100</v>
      </c>
      <c r="L3" s="31" t="s">
        <v>204</v>
      </c>
      <c r="M3" s="32" t="s">
        <v>205</v>
      </c>
      <c r="N3" s="31" t="s">
        <v>100</v>
      </c>
      <c r="O3" s="31" t="s">
        <v>204</v>
      </c>
      <c r="P3" s="32" t="s">
        <v>205</v>
      </c>
    </row>
    <row r="4" spans="1:16" x14ac:dyDescent="0.3">
      <c r="A4" s="30">
        <v>1</v>
      </c>
      <c r="B4" s="33"/>
      <c r="C4" s="33"/>
      <c r="D4" s="34"/>
      <c r="E4" s="33" t="s">
        <v>159</v>
      </c>
      <c r="F4" s="33">
        <v>150</v>
      </c>
      <c r="G4" s="34">
        <f>F4</f>
        <v>150</v>
      </c>
      <c r="H4" s="33"/>
      <c r="I4" s="33"/>
      <c r="J4" s="34"/>
      <c r="K4" s="33"/>
      <c r="L4" s="33"/>
      <c r="M4" s="34"/>
      <c r="N4" s="33"/>
      <c r="O4" s="33"/>
      <c r="P4" s="34"/>
    </row>
    <row r="5" spans="1:16" x14ac:dyDescent="0.3">
      <c r="A5" s="30">
        <v>2</v>
      </c>
      <c r="B5" s="33"/>
      <c r="C5" s="33"/>
      <c r="D5" s="34"/>
      <c r="E5" s="33" t="s">
        <v>64</v>
      </c>
      <c r="F5" s="33">
        <v>200</v>
      </c>
      <c r="G5" s="34">
        <f>G4+F5</f>
        <v>350</v>
      </c>
      <c r="H5" s="33"/>
      <c r="I5" s="33"/>
      <c r="J5" s="34"/>
      <c r="K5" s="33"/>
      <c r="L5" s="33"/>
      <c r="M5" s="34"/>
      <c r="N5" s="33"/>
      <c r="O5" s="33"/>
      <c r="P5" s="34"/>
    </row>
    <row r="6" spans="1:16" x14ac:dyDescent="0.3">
      <c r="A6" s="30">
        <v>3</v>
      </c>
      <c r="B6" s="33"/>
      <c r="C6" s="33"/>
      <c r="D6" s="34"/>
      <c r="E6" s="33" t="s">
        <v>73</v>
      </c>
      <c r="F6" s="33">
        <v>60</v>
      </c>
      <c r="G6" s="34">
        <f t="shared" ref="G6:G58" si="0">G5+F6</f>
        <v>410</v>
      </c>
      <c r="H6" s="33"/>
      <c r="I6" s="33"/>
      <c r="J6" s="34"/>
      <c r="K6" s="33"/>
      <c r="L6" s="33"/>
      <c r="M6" s="34"/>
      <c r="N6" s="33"/>
      <c r="O6" s="33"/>
      <c r="P6" s="34"/>
    </row>
    <row r="7" spans="1:16" x14ac:dyDescent="0.3">
      <c r="A7" s="30">
        <v>4</v>
      </c>
      <c r="B7" s="33"/>
      <c r="C7" s="33"/>
      <c r="D7" s="34"/>
      <c r="E7" s="33" t="s">
        <v>74</v>
      </c>
      <c r="F7" s="33">
        <v>40</v>
      </c>
      <c r="G7" s="34">
        <f t="shared" si="0"/>
        <v>450</v>
      </c>
      <c r="H7" s="33"/>
      <c r="I7" s="33"/>
      <c r="J7" s="34"/>
      <c r="K7" s="33"/>
      <c r="L7" s="33"/>
      <c r="M7" s="34"/>
      <c r="N7" s="33"/>
      <c r="O7" s="33"/>
      <c r="P7" s="34"/>
    </row>
    <row r="8" spans="1:16" x14ac:dyDescent="0.3">
      <c r="A8" s="30">
        <v>5</v>
      </c>
      <c r="B8" s="33"/>
      <c r="C8" s="33"/>
      <c r="D8" s="34"/>
      <c r="E8" s="33" t="s">
        <v>160</v>
      </c>
      <c r="F8" s="33">
        <v>60</v>
      </c>
      <c r="G8" s="34">
        <f t="shared" si="0"/>
        <v>510</v>
      </c>
      <c r="H8" s="33"/>
      <c r="I8" s="33"/>
      <c r="J8" s="34"/>
      <c r="K8" s="33"/>
      <c r="L8" s="33"/>
      <c r="M8" s="34"/>
      <c r="N8" s="33"/>
      <c r="O8" s="33"/>
      <c r="P8" s="34"/>
    </row>
    <row r="9" spans="1:16" x14ac:dyDescent="0.3">
      <c r="A9" s="30">
        <v>6</v>
      </c>
      <c r="B9" s="33"/>
      <c r="C9" s="33"/>
      <c r="D9" s="34"/>
      <c r="E9" s="33" t="s">
        <v>76</v>
      </c>
      <c r="F9" s="33">
        <v>65</v>
      </c>
      <c r="G9" s="34">
        <f t="shared" si="0"/>
        <v>575</v>
      </c>
      <c r="H9" s="33"/>
      <c r="I9" s="33"/>
      <c r="J9" s="34"/>
      <c r="K9" s="33"/>
      <c r="L9" s="33"/>
      <c r="M9" s="34"/>
      <c r="N9" s="33"/>
      <c r="O9" s="33"/>
      <c r="P9" s="34"/>
    </row>
    <row r="10" spans="1:16" x14ac:dyDescent="0.3">
      <c r="A10" s="30">
        <v>7</v>
      </c>
      <c r="B10" s="33"/>
      <c r="C10" s="33"/>
      <c r="D10" s="34"/>
      <c r="E10" s="33" t="s">
        <v>77</v>
      </c>
      <c r="F10" s="33">
        <v>110</v>
      </c>
      <c r="G10" s="34">
        <f t="shared" si="0"/>
        <v>685</v>
      </c>
      <c r="H10" s="33"/>
      <c r="I10" s="33"/>
      <c r="J10" s="34"/>
      <c r="K10" s="33"/>
      <c r="L10" s="33"/>
      <c r="M10" s="34"/>
      <c r="N10" s="33"/>
      <c r="O10" s="33"/>
      <c r="P10" s="34"/>
    </row>
    <row r="11" spans="1:16" x14ac:dyDescent="0.3">
      <c r="A11" s="30">
        <v>8</v>
      </c>
      <c r="B11" s="33"/>
      <c r="C11" s="33"/>
      <c r="D11" s="34"/>
      <c r="E11" s="33" t="s">
        <v>78</v>
      </c>
      <c r="F11" s="33">
        <v>75</v>
      </c>
      <c r="G11" s="34">
        <f t="shared" si="0"/>
        <v>760</v>
      </c>
      <c r="H11" s="33"/>
      <c r="I11" s="33"/>
      <c r="J11" s="34"/>
      <c r="K11" s="33"/>
      <c r="L11" s="33"/>
      <c r="M11" s="34"/>
      <c r="N11" s="33"/>
      <c r="O11" s="33"/>
      <c r="P11" s="34"/>
    </row>
    <row r="12" spans="1:16" x14ac:dyDescent="0.3">
      <c r="A12" s="30">
        <v>9</v>
      </c>
      <c r="B12" s="33"/>
      <c r="C12" s="33"/>
      <c r="D12" s="34"/>
      <c r="E12" s="33" t="s">
        <v>79</v>
      </c>
      <c r="F12" s="33">
        <v>50</v>
      </c>
      <c r="G12" s="34">
        <f t="shared" si="0"/>
        <v>810</v>
      </c>
      <c r="H12" s="33"/>
      <c r="I12" s="33"/>
      <c r="J12" s="34"/>
      <c r="K12" s="33"/>
      <c r="L12" s="33"/>
      <c r="M12" s="34"/>
      <c r="N12" s="33"/>
      <c r="O12" s="33"/>
      <c r="P12" s="34"/>
    </row>
    <row r="13" spans="1:16" x14ac:dyDescent="0.3">
      <c r="A13" s="30">
        <v>10</v>
      </c>
      <c r="B13" s="33"/>
      <c r="C13" s="33"/>
      <c r="D13" s="34"/>
      <c r="E13" s="33" t="s">
        <v>80</v>
      </c>
      <c r="F13" s="33">
        <v>55</v>
      </c>
      <c r="G13" s="34">
        <f t="shared" si="0"/>
        <v>865</v>
      </c>
      <c r="H13" s="33"/>
      <c r="I13" s="33"/>
      <c r="J13" s="34"/>
      <c r="K13" s="33"/>
      <c r="L13" s="33"/>
      <c r="M13" s="34"/>
      <c r="N13" s="33"/>
      <c r="O13" s="33"/>
      <c r="P13" s="34"/>
    </row>
    <row r="14" spans="1:16" x14ac:dyDescent="0.3">
      <c r="A14" s="30">
        <v>11</v>
      </c>
      <c r="B14" s="33"/>
      <c r="C14" s="33"/>
      <c r="D14" s="34"/>
      <c r="E14" s="33" t="s">
        <v>82</v>
      </c>
      <c r="F14" s="33">
        <v>55</v>
      </c>
      <c r="G14" s="34">
        <f t="shared" si="0"/>
        <v>920</v>
      </c>
      <c r="H14" s="33"/>
      <c r="I14" s="33"/>
      <c r="J14" s="34"/>
      <c r="K14" s="33"/>
      <c r="L14" s="33"/>
      <c r="M14" s="34"/>
      <c r="N14" s="33"/>
      <c r="O14" s="33"/>
      <c r="P14" s="34"/>
    </row>
    <row r="15" spans="1:16" x14ac:dyDescent="0.3">
      <c r="A15" s="30">
        <v>12</v>
      </c>
      <c r="B15" s="33"/>
      <c r="C15" s="33"/>
      <c r="D15" s="34"/>
      <c r="E15" s="33" t="s">
        <v>83</v>
      </c>
      <c r="F15" s="33">
        <v>65</v>
      </c>
      <c r="G15" s="34">
        <f t="shared" si="0"/>
        <v>985</v>
      </c>
      <c r="H15" s="33"/>
      <c r="I15" s="33"/>
      <c r="J15" s="34"/>
      <c r="K15" s="33"/>
      <c r="L15" s="33"/>
      <c r="M15" s="34"/>
      <c r="N15" s="33"/>
      <c r="O15" s="33"/>
      <c r="P15" s="34"/>
    </row>
    <row r="16" spans="1:16" x14ac:dyDescent="0.3">
      <c r="A16" s="30">
        <v>13</v>
      </c>
      <c r="B16" s="33"/>
      <c r="C16" s="33"/>
      <c r="D16" s="34"/>
      <c r="E16" s="33" t="s">
        <v>161</v>
      </c>
      <c r="F16" s="33">
        <v>73</v>
      </c>
      <c r="G16" s="34">
        <f t="shared" si="0"/>
        <v>1058</v>
      </c>
      <c r="H16" s="33"/>
      <c r="I16" s="33"/>
      <c r="J16" s="34"/>
      <c r="K16" s="33"/>
      <c r="L16" s="33"/>
      <c r="M16" s="34"/>
      <c r="N16" s="33"/>
      <c r="O16" s="33"/>
      <c r="P16" s="34"/>
    </row>
    <row r="17" spans="1:16" x14ac:dyDescent="0.3">
      <c r="A17" s="30">
        <v>14</v>
      </c>
      <c r="B17" s="33"/>
      <c r="C17" s="33"/>
      <c r="D17" s="34"/>
      <c r="E17" s="33" t="s">
        <v>162</v>
      </c>
      <c r="F17" s="33">
        <v>69</v>
      </c>
      <c r="G17" s="34">
        <f t="shared" si="0"/>
        <v>1127</v>
      </c>
      <c r="H17" s="33"/>
      <c r="I17" s="33"/>
      <c r="J17" s="34"/>
      <c r="K17" s="33"/>
      <c r="L17" s="33"/>
      <c r="M17" s="34"/>
      <c r="N17" s="33"/>
      <c r="O17" s="33"/>
      <c r="P17" s="34"/>
    </row>
    <row r="18" spans="1:16" x14ac:dyDescent="0.3">
      <c r="A18" s="30">
        <v>15</v>
      </c>
      <c r="B18" s="33"/>
      <c r="C18" s="33"/>
      <c r="D18" s="34"/>
      <c r="E18" s="33" t="s">
        <v>163</v>
      </c>
      <c r="F18" s="33">
        <v>95</v>
      </c>
      <c r="G18" s="34">
        <f t="shared" si="0"/>
        <v>1222</v>
      </c>
      <c r="H18" s="33"/>
      <c r="I18" s="33"/>
      <c r="J18" s="34"/>
      <c r="K18" s="33"/>
      <c r="L18" s="33"/>
      <c r="M18" s="34"/>
      <c r="N18" s="33"/>
      <c r="O18" s="33"/>
      <c r="P18" s="34"/>
    </row>
    <row r="19" spans="1:16" x14ac:dyDescent="0.3">
      <c r="A19" s="30">
        <v>16</v>
      </c>
      <c r="B19" s="33"/>
      <c r="C19" s="33"/>
      <c r="D19" s="34"/>
      <c r="E19" s="33" t="s">
        <v>164</v>
      </c>
      <c r="F19" s="33">
        <v>150</v>
      </c>
      <c r="G19" s="34">
        <f t="shared" si="0"/>
        <v>1372</v>
      </c>
      <c r="H19" s="33"/>
      <c r="I19" s="33"/>
      <c r="J19" s="34"/>
      <c r="K19" s="33"/>
      <c r="L19" s="33"/>
      <c r="M19" s="34"/>
      <c r="N19" s="33"/>
      <c r="O19" s="33"/>
      <c r="P19" s="34"/>
    </row>
    <row r="20" spans="1:16" x14ac:dyDescent="0.3">
      <c r="A20" s="30">
        <v>17</v>
      </c>
      <c r="B20" s="33"/>
      <c r="C20" s="33"/>
      <c r="D20" s="34"/>
      <c r="E20" s="33" t="s">
        <v>165</v>
      </c>
      <c r="F20" s="33">
        <v>150</v>
      </c>
      <c r="G20" s="34">
        <f t="shared" si="0"/>
        <v>1522</v>
      </c>
      <c r="H20" s="33"/>
      <c r="I20" s="33"/>
      <c r="J20" s="34"/>
      <c r="K20" s="33"/>
      <c r="L20" s="33"/>
      <c r="M20" s="34"/>
      <c r="N20" s="33"/>
      <c r="O20" s="33"/>
      <c r="P20" s="34"/>
    </row>
    <row r="21" spans="1:16" x14ac:dyDescent="0.3">
      <c r="A21" s="30">
        <v>18</v>
      </c>
      <c r="B21" s="33"/>
      <c r="C21" s="33"/>
      <c r="D21" s="34"/>
      <c r="E21" s="33" t="s">
        <v>166</v>
      </c>
      <c r="F21" s="33">
        <v>50</v>
      </c>
      <c r="G21" s="34">
        <f t="shared" si="0"/>
        <v>1572</v>
      </c>
      <c r="H21" s="33"/>
      <c r="I21" s="33"/>
      <c r="J21" s="34"/>
      <c r="K21" s="33"/>
      <c r="L21" s="33"/>
      <c r="M21" s="34"/>
      <c r="N21" s="33"/>
      <c r="O21" s="33"/>
      <c r="P21" s="34"/>
    </row>
    <row r="22" spans="1:16" x14ac:dyDescent="0.3">
      <c r="A22" s="30">
        <v>19</v>
      </c>
      <c r="B22" s="33"/>
      <c r="C22" s="33"/>
      <c r="D22" s="34"/>
      <c r="E22" s="33" t="s">
        <v>167</v>
      </c>
      <c r="F22" s="33">
        <v>60</v>
      </c>
      <c r="G22" s="34">
        <f t="shared" si="0"/>
        <v>1632</v>
      </c>
      <c r="H22" s="33"/>
      <c r="I22" s="33"/>
      <c r="J22" s="34"/>
      <c r="K22" s="33"/>
      <c r="L22" s="33"/>
      <c r="M22" s="34"/>
      <c r="N22" s="33"/>
      <c r="O22" s="33"/>
      <c r="P22" s="34"/>
    </row>
    <row r="23" spans="1:16" x14ac:dyDescent="0.3">
      <c r="A23" s="30">
        <v>20</v>
      </c>
      <c r="B23" s="33"/>
      <c r="C23" s="33"/>
      <c r="D23" s="34"/>
      <c r="E23" s="33" t="s">
        <v>168</v>
      </c>
      <c r="F23" s="33">
        <v>50</v>
      </c>
      <c r="G23" s="34">
        <f t="shared" si="0"/>
        <v>1682</v>
      </c>
      <c r="H23" s="33"/>
      <c r="I23" s="33"/>
      <c r="J23" s="34"/>
      <c r="K23" s="33"/>
      <c r="L23" s="33"/>
      <c r="M23" s="34"/>
      <c r="N23" s="33"/>
      <c r="O23" s="33"/>
      <c r="P23" s="34"/>
    </row>
    <row r="24" spans="1:16" x14ac:dyDescent="0.3">
      <c r="A24" s="30">
        <v>21</v>
      </c>
      <c r="B24" s="33"/>
      <c r="C24" s="33"/>
      <c r="D24" s="34"/>
      <c r="E24" s="33" t="s">
        <v>169</v>
      </c>
      <c r="F24" s="33">
        <v>125</v>
      </c>
      <c r="G24" s="34">
        <f t="shared" si="0"/>
        <v>1807</v>
      </c>
      <c r="H24" s="33"/>
      <c r="I24" s="33"/>
      <c r="J24" s="34"/>
      <c r="K24" s="33"/>
      <c r="L24" s="33"/>
      <c r="M24" s="34"/>
      <c r="N24" s="33"/>
      <c r="O24" s="33"/>
      <c r="P24" s="34"/>
    </row>
    <row r="25" spans="1:16" x14ac:dyDescent="0.3">
      <c r="A25" s="30">
        <v>22</v>
      </c>
      <c r="B25" s="33"/>
      <c r="C25" s="33"/>
      <c r="D25" s="34"/>
      <c r="E25" s="33" t="s">
        <v>170</v>
      </c>
      <c r="F25" s="33">
        <v>56</v>
      </c>
      <c r="G25" s="34">
        <f t="shared" si="0"/>
        <v>1863</v>
      </c>
      <c r="H25" s="33"/>
      <c r="I25" s="33"/>
      <c r="J25" s="34"/>
      <c r="K25" s="33"/>
      <c r="L25" s="33"/>
      <c r="M25" s="34"/>
      <c r="N25" s="33"/>
      <c r="O25" s="33"/>
      <c r="P25" s="34"/>
    </row>
    <row r="26" spans="1:16" x14ac:dyDescent="0.3">
      <c r="A26" s="30">
        <v>23</v>
      </c>
      <c r="B26" s="33"/>
      <c r="C26" s="33"/>
      <c r="D26" s="34"/>
      <c r="E26" s="33" t="s">
        <v>89</v>
      </c>
      <c r="F26" s="33">
        <v>55</v>
      </c>
      <c r="G26" s="34">
        <f t="shared" si="0"/>
        <v>1918</v>
      </c>
      <c r="H26" s="33"/>
      <c r="I26" s="33"/>
      <c r="J26" s="34"/>
      <c r="K26" s="33"/>
      <c r="L26" s="33"/>
      <c r="M26" s="34"/>
      <c r="N26" s="33"/>
      <c r="O26" s="33"/>
      <c r="P26" s="34"/>
    </row>
    <row r="27" spans="1:16" x14ac:dyDescent="0.3">
      <c r="A27" s="30">
        <v>24</v>
      </c>
      <c r="B27" s="33"/>
      <c r="C27" s="33"/>
      <c r="D27" s="34"/>
      <c r="E27" s="33" t="s">
        <v>171</v>
      </c>
      <c r="F27" s="33">
        <v>65</v>
      </c>
      <c r="G27" s="34">
        <f t="shared" si="0"/>
        <v>1983</v>
      </c>
      <c r="H27" s="33"/>
      <c r="I27" s="33"/>
      <c r="J27" s="34"/>
      <c r="K27" s="33"/>
      <c r="L27" s="33"/>
      <c r="M27" s="34"/>
      <c r="N27" s="33"/>
      <c r="O27" s="33"/>
      <c r="P27" s="34"/>
    </row>
    <row r="28" spans="1:16" x14ac:dyDescent="0.3">
      <c r="A28" s="30">
        <v>25</v>
      </c>
      <c r="B28" s="33"/>
      <c r="C28" s="33"/>
      <c r="D28" s="34"/>
      <c r="E28" s="33" t="s">
        <v>93</v>
      </c>
      <c r="F28" s="33">
        <v>230</v>
      </c>
      <c r="G28" s="34">
        <f t="shared" si="0"/>
        <v>2213</v>
      </c>
      <c r="H28" s="33"/>
      <c r="I28" s="33"/>
      <c r="J28" s="34"/>
      <c r="K28" s="33"/>
      <c r="L28" s="33"/>
      <c r="M28" s="34"/>
      <c r="N28" s="33"/>
      <c r="O28" s="33"/>
      <c r="P28" s="34"/>
    </row>
    <row r="29" spans="1:16" x14ac:dyDescent="0.3">
      <c r="A29" s="30">
        <v>26</v>
      </c>
      <c r="B29" s="33"/>
      <c r="C29" s="33"/>
      <c r="D29" s="34"/>
      <c r="E29" s="33" t="s">
        <v>172</v>
      </c>
      <c r="F29" s="33">
        <v>120</v>
      </c>
      <c r="G29" s="34">
        <f t="shared" si="0"/>
        <v>2333</v>
      </c>
      <c r="H29" s="33"/>
      <c r="I29" s="33"/>
      <c r="J29" s="34"/>
      <c r="K29" s="33"/>
      <c r="L29" s="33"/>
      <c r="M29" s="34"/>
      <c r="N29" s="33"/>
      <c r="O29" s="33"/>
      <c r="P29" s="34"/>
    </row>
    <row r="30" spans="1:16" x14ac:dyDescent="0.3">
      <c r="A30" s="30">
        <v>27</v>
      </c>
      <c r="B30" s="33"/>
      <c r="C30" s="33"/>
      <c r="D30" s="34"/>
      <c r="E30" s="33" t="s">
        <v>94</v>
      </c>
      <c r="F30" s="33">
        <v>120</v>
      </c>
      <c r="G30" s="34">
        <f t="shared" si="0"/>
        <v>2453</v>
      </c>
      <c r="H30" s="33"/>
      <c r="I30" s="33"/>
      <c r="J30" s="34"/>
      <c r="K30" s="33"/>
      <c r="L30" s="33"/>
      <c r="M30" s="34"/>
      <c r="N30" s="33"/>
      <c r="O30" s="33"/>
      <c r="P30" s="34"/>
    </row>
    <row r="31" spans="1:16" x14ac:dyDescent="0.3">
      <c r="A31" s="30">
        <v>28</v>
      </c>
      <c r="B31" s="33"/>
      <c r="C31" s="33"/>
      <c r="D31" s="34"/>
      <c r="E31" s="33" t="s">
        <v>96</v>
      </c>
      <c r="F31" s="33">
        <v>50</v>
      </c>
      <c r="G31" s="34">
        <f t="shared" si="0"/>
        <v>2503</v>
      </c>
      <c r="H31" s="33"/>
      <c r="I31" s="33"/>
      <c r="J31" s="34"/>
      <c r="K31" s="33"/>
      <c r="L31" s="33"/>
      <c r="M31" s="34"/>
      <c r="N31" s="33"/>
      <c r="O31" s="33"/>
      <c r="P31" s="34"/>
    </row>
    <row r="32" spans="1:16" x14ac:dyDescent="0.3">
      <c r="A32" s="30">
        <v>29</v>
      </c>
      <c r="B32" s="33"/>
      <c r="C32" s="33"/>
      <c r="D32" s="34"/>
      <c r="E32" s="33" t="s">
        <v>174</v>
      </c>
      <c r="F32" s="33">
        <v>200</v>
      </c>
      <c r="G32" s="34">
        <f t="shared" si="0"/>
        <v>2703</v>
      </c>
      <c r="H32" s="33"/>
      <c r="I32" s="33"/>
      <c r="J32" s="34"/>
      <c r="K32" s="35"/>
      <c r="L32" s="33"/>
      <c r="M32" s="34"/>
      <c r="N32" s="33"/>
      <c r="O32" s="33"/>
      <c r="P32" s="34"/>
    </row>
    <row r="33" spans="1:16" x14ac:dyDescent="0.3">
      <c r="A33" s="30">
        <v>30</v>
      </c>
      <c r="B33" s="33"/>
      <c r="C33" s="33"/>
      <c r="D33" s="34"/>
      <c r="E33" s="33" t="s">
        <v>173</v>
      </c>
      <c r="F33" s="33">
        <v>500</v>
      </c>
      <c r="G33" s="34">
        <f t="shared" si="0"/>
        <v>3203</v>
      </c>
      <c r="H33" s="33"/>
      <c r="I33" s="33"/>
      <c r="J33" s="34"/>
      <c r="K33" s="33" t="s">
        <v>173</v>
      </c>
      <c r="L33" s="33">
        <v>2950</v>
      </c>
      <c r="M33" s="34">
        <f>L33</f>
        <v>2950</v>
      </c>
      <c r="N33" s="33"/>
      <c r="O33" s="33"/>
      <c r="P33" s="34"/>
    </row>
    <row r="34" spans="1:16" x14ac:dyDescent="0.3">
      <c r="A34" s="30">
        <v>31</v>
      </c>
      <c r="B34" s="33"/>
      <c r="C34" s="33"/>
      <c r="D34" s="34"/>
      <c r="E34" s="33" t="s">
        <v>175</v>
      </c>
      <c r="F34" s="33">
        <v>20</v>
      </c>
      <c r="G34" s="34">
        <f t="shared" si="0"/>
        <v>3223</v>
      </c>
      <c r="H34" s="33"/>
      <c r="I34" s="33"/>
      <c r="J34" s="34"/>
      <c r="K34" s="33"/>
      <c r="L34" s="33"/>
      <c r="M34" s="34"/>
      <c r="N34" s="33"/>
      <c r="O34" s="33"/>
      <c r="P34" s="34"/>
    </row>
    <row r="35" spans="1:16" x14ac:dyDescent="0.3">
      <c r="A35" s="30">
        <v>32</v>
      </c>
      <c r="B35" s="33"/>
      <c r="C35" s="33"/>
      <c r="D35" s="34"/>
      <c r="E35" s="33" t="s">
        <v>134</v>
      </c>
      <c r="F35" s="33">
        <v>20</v>
      </c>
      <c r="G35" s="34">
        <f t="shared" si="0"/>
        <v>3243</v>
      </c>
      <c r="H35" s="33"/>
      <c r="I35" s="33"/>
      <c r="J35" s="34"/>
      <c r="K35" s="33"/>
      <c r="L35" s="33"/>
      <c r="M35" s="34"/>
      <c r="N35" s="33"/>
      <c r="O35" s="33"/>
      <c r="P35" s="34"/>
    </row>
    <row r="36" spans="1:16" x14ac:dyDescent="0.3">
      <c r="A36" s="30">
        <v>33</v>
      </c>
      <c r="B36" s="33"/>
      <c r="C36" s="33"/>
      <c r="D36" s="34"/>
      <c r="E36" s="33" t="s">
        <v>135</v>
      </c>
      <c r="F36" s="33">
        <v>20</v>
      </c>
      <c r="G36" s="34">
        <f t="shared" si="0"/>
        <v>3263</v>
      </c>
      <c r="H36" s="33"/>
      <c r="I36" s="33"/>
      <c r="J36" s="34"/>
      <c r="K36" s="33"/>
      <c r="L36" s="33"/>
      <c r="M36" s="34"/>
      <c r="N36" s="33"/>
      <c r="O36" s="33"/>
      <c r="P36" s="34"/>
    </row>
    <row r="37" spans="1:16" x14ac:dyDescent="0.3">
      <c r="A37" s="30">
        <v>34</v>
      </c>
      <c r="B37" s="33"/>
      <c r="C37" s="33"/>
      <c r="D37" s="34"/>
      <c r="E37" s="33" t="s">
        <v>176</v>
      </c>
      <c r="F37" s="33">
        <v>20</v>
      </c>
      <c r="G37" s="34">
        <f t="shared" si="0"/>
        <v>3283</v>
      </c>
      <c r="H37" s="33"/>
      <c r="I37" s="33"/>
      <c r="J37" s="34"/>
      <c r="K37" s="33"/>
      <c r="L37" s="33"/>
      <c r="M37" s="34"/>
      <c r="N37" s="33"/>
      <c r="O37" s="33"/>
      <c r="P37" s="34"/>
    </row>
    <row r="38" spans="1:16" x14ac:dyDescent="0.3">
      <c r="A38" s="30">
        <v>35</v>
      </c>
      <c r="B38" s="33"/>
      <c r="C38" s="33"/>
      <c r="D38" s="34"/>
      <c r="E38" s="33" t="s">
        <v>177</v>
      </c>
      <c r="F38" s="33">
        <v>20</v>
      </c>
      <c r="G38" s="34">
        <f t="shared" si="0"/>
        <v>3303</v>
      </c>
      <c r="H38" s="33"/>
      <c r="I38" s="33"/>
      <c r="J38" s="34"/>
      <c r="K38" s="33"/>
      <c r="L38" s="33"/>
      <c r="M38" s="34"/>
      <c r="N38" s="33"/>
      <c r="O38" s="33"/>
      <c r="P38" s="34"/>
    </row>
    <row r="39" spans="1:16" x14ac:dyDescent="0.3">
      <c r="A39" s="30">
        <v>36</v>
      </c>
      <c r="B39" s="33"/>
      <c r="C39" s="33"/>
      <c r="D39" s="34"/>
      <c r="E39" s="33" t="s">
        <v>178</v>
      </c>
      <c r="F39" s="33">
        <v>20</v>
      </c>
      <c r="G39" s="34">
        <f t="shared" si="0"/>
        <v>3323</v>
      </c>
      <c r="H39" s="33"/>
      <c r="I39" s="33"/>
      <c r="J39" s="34"/>
      <c r="K39" s="33"/>
      <c r="L39" s="33"/>
      <c r="M39" s="34"/>
      <c r="N39" s="33"/>
      <c r="O39" s="33"/>
      <c r="P39" s="34"/>
    </row>
    <row r="40" spans="1:16" x14ac:dyDescent="0.3">
      <c r="A40" s="30">
        <v>37</v>
      </c>
      <c r="B40" s="33"/>
      <c r="C40" s="33"/>
      <c r="D40" s="34"/>
      <c r="E40" s="33" t="s">
        <v>179</v>
      </c>
      <c r="F40" s="33">
        <v>20</v>
      </c>
      <c r="G40" s="34">
        <f t="shared" si="0"/>
        <v>3343</v>
      </c>
      <c r="H40" s="33"/>
      <c r="I40" s="33"/>
      <c r="J40" s="34"/>
      <c r="K40" s="33"/>
      <c r="L40" s="33"/>
      <c r="M40" s="34"/>
      <c r="N40" s="33"/>
      <c r="O40" s="33"/>
      <c r="P40" s="34"/>
    </row>
    <row r="41" spans="1:16" x14ac:dyDescent="0.3">
      <c r="A41" s="30">
        <v>38</v>
      </c>
      <c r="B41" s="33"/>
      <c r="C41" s="33"/>
      <c r="D41" s="34"/>
      <c r="E41" s="33" t="s">
        <v>180</v>
      </c>
      <c r="F41" s="33">
        <v>20</v>
      </c>
      <c r="G41" s="34">
        <f t="shared" si="0"/>
        <v>3363</v>
      </c>
      <c r="H41" s="33"/>
      <c r="I41" s="33"/>
      <c r="J41" s="34"/>
      <c r="K41" s="33"/>
      <c r="L41" s="33"/>
      <c r="M41" s="34"/>
      <c r="N41" s="33"/>
      <c r="O41" s="33"/>
      <c r="P41" s="34"/>
    </row>
    <row r="42" spans="1:16" x14ac:dyDescent="0.3">
      <c r="A42" s="30">
        <v>39</v>
      </c>
      <c r="B42" s="33"/>
      <c r="C42" s="33"/>
      <c r="D42" s="34"/>
      <c r="E42" s="33" t="s">
        <v>181</v>
      </c>
      <c r="F42" s="33">
        <v>20</v>
      </c>
      <c r="G42" s="34">
        <f t="shared" si="0"/>
        <v>3383</v>
      </c>
      <c r="H42" s="33"/>
      <c r="I42" s="33"/>
      <c r="J42" s="34"/>
      <c r="K42" s="33"/>
      <c r="L42" s="33"/>
      <c r="M42" s="34"/>
      <c r="N42" s="33"/>
      <c r="O42" s="33"/>
      <c r="P42" s="34"/>
    </row>
    <row r="43" spans="1:16" x14ac:dyDescent="0.3">
      <c r="A43" s="30">
        <v>40</v>
      </c>
      <c r="B43" s="33"/>
      <c r="C43" s="33"/>
      <c r="D43" s="34"/>
      <c r="E43" s="33" t="s">
        <v>182</v>
      </c>
      <c r="F43" s="33">
        <v>20</v>
      </c>
      <c r="G43" s="34">
        <f t="shared" si="0"/>
        <v>3403</v>
      </c>
      <c r="H43" s="33"/>
      <c r="I43" s="33"/>
      <c r="J43" s="34"/>
      <c r="K43" s="33"/>
      <c r="L43" s="33"/>
      <c r="M43" s="34"/>
      <c r="N43" s="33"/>
      <c r="O43" s="33"/>
      <c r="P43" s="34"/>
    </row>
    <row r="44" spans="1:16" x14ac:dyDescent="0.3">
      <c r="A44" s="30">
        <v>41</v>
      </c>
      <c r="B44" s="33"/>
      <c r="C44" s="33"/>
      <c r="D44" s="34"/>
      <c r="E44" s="33" t="s">
        <v>183</v>
      </c>
      <c r="F44" s="33">
        <v>20</v>
      </c>
      <c r="G44" s="34">
        <f t="shared" si="0"/>
        <v>3423</v>
      </c>
      <c r="H44" s="33"/>
      <c r="I44" s="33"/>
      <c r="J44" s="34"/>
      <c r="K44" s="33"/>
      <c r="L44" s="33"/>
      <c r="M44" s="34"/>
      <c r="N44" s="33"/>
      <c r="O44" s="33"/>
      <c r="P44" s="34"/>
    </row>
    <row r="45" spans="1:16" x14ac:dyDescent="0.3">
      <c r="A45" s="30">
        <v>42</v>
      </c>
      <c r="B45" s="33" t="s">
        <v>184</v>
      </c>
      <c r="C45" s="33">
        <v>20</v>
      </c>
      <c r="D45" s="34">
        <f>C45</f>
        <v>20</v>
      </c>
      <c r="E45" s="33"/>
      <c r="F45" s="33"/>
      <c r="G45" s="34"/>
      <c r="H45" s="33"/>
      <c r="I45" s="33"/>
      <c r="J45" s="34"/>
      <c r="K45" s="33"/>
      <c r="L45" s="33"/>
      <c r="M45" s="34"/>
      <c r="N45" s="33"/>
      <c r="O45" s="33"/>
      <c r="P45" s="34"/>
    </row>
    <row r="46" spans="1:16" x14ac:dyDescent="0.3">
      <c r="A46" s="30">
        <v>43</v>
      </c>
      <c r="B46" s="33" t="s">
        <v>140</v>
      </c>
      <c r="C46" s="33">
        <v>20</v>
      </c>
      <c r="D46" s="34">
        <f>D45+C46</f>
        <v>40</v>
      </c>
      <c r="E46" s="33"/>
      <c r="F46" s="33"/>
      <c r="G46" s="34"/>
      <c r="H46" s="33"/>
      <c r="I46" s="33"/>
      <c r="J46" s="34"/>
      <c r="K46" s="33"/>
      <c r="L46" s="33"/>
      <c r="M46" s="34"/>
      <c r="N46" s="33"/>
      <c r="O46" s="33"/>
      <c r="P46" s="34"/>
    </row>
    <row r="47" spans="1:16" x14ac:dyDescent="0.3">
      <c r="A47" s="30">
        <v>44</v>
      </c>
      <c r="B47" s="33" t="s">
        <v>141</v>
      </c>
      <c r="C47" s="33">
        <v>20</v>
      </c>
      <c r="D47" s="34">
        <f t="shared" ref="D47:D57" si="1">D46+C47</f>
        <v>60</v>
      </c>
      <c r="E47" s="33"/>
      <c r="F47" s="33"/>
      <c r="G47" s="34"/>
      <c r="H47" s="33"/>
      <c r="I47" s="33"/>
      <c r="J47" s="34"/>
      <c r="K47" s="33"/>
      <c r="L47" s="33"/>
      <c r="M47" s="34"/>
      <c r="N47" s="33"/>
      <c r="O47" s="33"/>
      <c r="P47" s="34"/>
    </row>
    <row r="48" spans="1:16" x14ac:dyDescent="0.3">
      <c r="A48" s="30">
        <v>45</v>
      </c>
      <c r="B48" s="33" t="s">
        <v>185</v>
      </c>
      <c r="C48" s="33">
        <v>20</v>
      </c>
      <c r="D48" s="34">
        <f t="shared" si="1"/>
        <v>80</v>
      </c>
      <c r="E48" s="33"/>
      <c r="F48" s="33"/>
      <c r="G48" s="34"/>
      <c r="H48" s="33"/>
      <c r="I48" s="33"/>
      <c r="J48" s="34"/>
      <c r="K48" s="33"/>
      <c r="L48" s="33"/>
      <c r="M48" s="34"/>
      <c r="N48" s="33"/>
      <c r="O48" s="33"/>
      <c r="P48" s="34"/>
    </row>
    <row r="49" spans="1:16" x14ac:dyDescent="0.3">
      <c r="A49" s="30">
        <v>46</v>
      </c>
      <c r="B49" s="33" t="s">
        <v>186</v>
      </c>
      <c r="C49" s="33">
        <v>20</v>
      </c>
      <c r="D49" s="34">
        <f t="shared" si="1"/>
        <v>100</v>
      </c>
      <c r="E49" s="33"/>
      <c r="F49" s="33"/>
      <c r="G49" s="34"/>
      <c r="H49" s="33"/>
      <c r="I49" s="33"/>
      <c r="J49" s="34"/>
      <c r="K49" s="33"/>
      <c r="L49" s="33"/>
      <c r="M49" s="34"/>
      <c r="N49" s="33"/>
      <c r="O49" s="33"/>
      <c r="P49" s="34"/>
    </row>
    <row r="50" spans="1:16" x14ac:dyDescent="0.3">
      <c r="A50" s="30">
        <v>47</v>
      </c>
      <c r="B50" s="33" t="s">
        <v>187</v>
      </c>
      <c r="C50" s="33">
        <v>20</v>
      </c>
      <c r="D50" s="34">
        <f t="shared" si="1"/>
        <v>120</v>
      </c>
      <c r="E50" s="33"/>
      <c r="F50" s="33"/>
      <c r="G50" s="34"/>
      <c r="H50" s="33"/>
      <c r="I50" s="33"/>
      <c r="J50" s="34"/>
      <c r="K50" s="33"/>
      <c r="L50" s="33"/>
      <c r="M50" s="34"/>
      <c r="N50" s="33"/>
      <c r="O50" s="33"/>
      <c r="P50" s="34"/>
    </row>
    <row r="51" spans="1:16" x14ac:dyDescent="0.3">
      <c r="A51" s="30">
        <v>48</v>
      </c>
      <c r="B51" s="33" t="s">
        <v>188</v>
      </c>
      <c r="C51" s="33">
        <v>20</v>
      </c>
      <c r="D51" s="34">
        <f t="shared" si="1"/>
        <v>140</v>
      </c>
      <c r="E51" s="33"/>
      <c r="F51" s="33"/>
      <c r="G51" s="34"/>
      <c r="H51" s="33"/>
      <c r="I51" s="33"/>
      <c r="J51" s="34"/>
      <c r="K51" s="33"/>
      <c r="L51" s="33"/>
      <c r="M51" s="34"/>
      <c r="N51" s="33"/>
      <c r="O51" s="33"/>
      <c r="P51" s="34"/>
    </row>
    <row r="52" spans="1:16" x14ac:dyDescent="0.3">
      <c r="A52" s="30">
        <v>49</v>
      </c>
      <c r="B52" s="33" t="s">
        <v>189</v>
      </c>
      <c r="C52" s="33">
        <v>20</v>
      </c>
      <c r="D52" s="34">
        <f t="shared" si="1"/>
        <v>160</v>
      </c>
      <c r="E52" s="33"/>
      <c r="F52" s="33"/>
      <c r="G52" s="34"/>
      <c r="H52" s="33"/>
      <c r="I52" s="33"/>
      <c r="J52" s="34"/>
      <c r="K52" s="33"/>
      <c r="L52" s="33"/>
      <c r="M52" s="34"/>
      <c r="N52" s="33"/>
      <c r="O52" s="33"/>
      <c r="P52" s="34"/>
    </row>
    <row r="53" spans="1:16" x14ac:dyDescent="0.3">
      <c r="A53" s="30">
        <v>50</v>
      </c>
      <c r="B53" s="33" t="s">
        <v>190</v>
      </c>
      <c r="C53" s="33">
        <v>110</v>
      </c>
      <c r="D53" s="34">
        <f t="shared" si="1"/>
        <v>270</v>
      </c>
      <c r="E53" s="33"/>
      <c r="F53" s="33"/>
      <c r="G53" s="34"/>
      <c r="H53" s="33" t="s">
        <v>190</v>
      </c>
      <c r="I53" s="33">
        <v>250</v>
      </c>
      <c r="J53" s="34">
        <f>I53</f>
        <v>250</v>
      </c>
      <c r="K53" s="33" t="s">
        <v>190</v>
      </c>
      <c r="L53" s="33">
        <v>100</v>
      </c>
      <c r="M53" s="34">
        <f>M33+L53</f>
        <v>3050</v>
      </c>
      <c r="N53" s="33"/>
      <c r="O53" s="33"/>
      <c r="P53" s="34"/>
    </row>
    <row r="54" spans="1:16" x14ac:dyDescent="0.3">
      <c r="A54" s="30">
        <v>51</v>
      </c>
      <c r="B54" s="33"/>
      <c r="C54" s="33"/>
      <c r="D54" s="34"/>
      <c r="E54" s="33"/>
      <c r="F54" s="33"/>
      <c r="G54" s="34"/>
      <c r="H54" s="33" t="s">
        <v>191</v>
      </c>
      <c r="I54" s="33">
        <v>50</v>
      </c>
      <c r="J54" s="34">
        <f>J53+I54</f>
        <v>300</v>
      </c>
      <c r="K54" s="33"/>
      <c r="L54" s="33"/>
      <c r="M54" s="34"/>
      <c r="N54" s="33"/>
      <c r="O54" s="33"/>
      <c r="P54" s="34"/>
    </row>
    <row r="55" spans="1:16" x14ac:dyDescent="0.3">
      <c r="A55" s="30">
        <v>52</v>
      </c>
      <c r="B55" s="33"/>
      <c r="C55" s="33"/>
      <c r="D55" s="34"/>
      <c r="E55" s="33"/>
      <c r="F55" s="33"/>
      <c r="G55" s="34"/>
      <c r="H55" s="33" t="s">
        <v>192</v>
      </c>
      <c r="I55" s="33">
        <v>50</v>
      </c>
      <c r="J55" s="34">
        <f t="shared" ref="J55:J56" si="2">J54+I55</f>
        <v>350</v>
      </c>
      <c r="K55" s="33"/>
      <c r="L55" s="33"/>
      <c r="M55" s="34"/>
      <c r="N55" s="33"/>
      <c r="O55" s="33"/>
      <c r="P55" s="34"/>
    </row>
    <row r="56" spans="1:16" x14ac:dyDescent="0.3">
      <c r="A56" s="30">
        <v>53</v>
      </c>
      <c r="B56" s="33" t="s">
        <v>193</v>
      </c>
      <c r="C56" s="33">
        <v>20</v>
      </c>
      <c r="D56" s="34">
        <f>D53+C56</f>
        <v>290</v>
      </c>
      <c r="E56" s="33" t="s">
        <v>193</v>
      </c>
      <c r="F56" s="33">
        <v>100</v>
      </c>
      <c r="G56" s="34">
        <f>G44+F56</f>
        <v>3523</v>
      </c>
      <c r="H56" s="33" t="s">
        <v>193</v>
      </c>
      <c r="I56" s="33">
        <v>42</v>
      </c>
      <c r="J56" s="34">
        <f t="shared" si="2"/>
        <v>392</v>
      </c>
      <c r="K56" s="33" t="s">
        <v>193</v>
      </c>
      <c r="L56" s="33">
        <v>300</v>
      </c>
      <c r="M56" s="34">
        <f>M53+L56</f>
        <v>3350</v>
      </c>
      <c r="N56" s="33"/>
      <c r="O56" s="33"/>
      <c r="P56" s="34"/>
    </row>
    <row r="57" spans="1:16" x14ac:dyDescent="0.3">
      <c r="A57" s="30">
        <v>54</v>
      </c>
      <c r="B57" s="33" t="s">
        <v>194</v>
      </c>
      <c r="C57" s="33">
        <v>17</v>
      </c>
      <c r="D57" s="34">
        <f t="shared" si="1"/>
        <v>307</v>
      </c>
      <c r="E57" s="33" t="s">
        <v>194</v>
      </c>
      <c r="F57" s="33">
        <v>20</v>
      </c>
      <c r="G57" s="34">
        <f t="shared" si="0"/>
        <v>3543</v>
      </c>
      <c r="H57" s="33"/>
      <c r="I57" s="33"/>
      <c r="J57" s="34"/>
      <c r="K57" s="33"/>
      <c r="L57" s="33"/>
      <c r="M57" s="34"/>
      <c r="N57" s="33"/>
      <c r="O57" s="33"/>
      <c r="P57" s="34"/>
    </row>
    <row r="58" spans="1:16" x14ac:dyDescent="0.3">
      <c r="A58" s="30">
        <v>55</v>
      </c>
      <c r="B58" s="33"/>
      <c r="C58" s="33"/>
      <c r="D58" s="34"/>
      <c r="E58" s="33" t="s">
        <v>195</v>
      </c>
      <c r="F58" s="33">
        <v>44.09</v>
      </c>
      <c r="G58" s="36">
        <f t="shared" si="0"/>
        <v>3587.09</v>
      </c>
      <c r="H58" s="33"/>
      <c r="I58" s="33"/>
      <c r="J58" s="34"/>
      <c r="K58" s="33" t="s">
        <v>195</v>
      </c>
      <c r="L58" s="33">
        <v>20</v>
      </c>
      <c r="M58" s="34">
        <f>M56+L58</f>
        <v>3370</v>
      </c>
      <c r="N58" s="33" t="s">
        <v>195</v>
      </c>
      <c r="O58" s="33">
        <v>27</v>
      </c>
      <c r="P58" s="34">
        <f>O58</f>
        <v>27</v>
      </c>
    </row>
    <row r="59" spans="1:16" x14ac:dyDescent="0.3">
      <c r="A59" s="30">
        <v>56</v>
      </c>
      <c r="B59" s="33"/>
      <c r="C59" s="33"/>
      <c r="D59" s="34"/>
      <c r="E59" s="33"/>
      <c r="F59" s="33"/>
      <c r="G59" s="36"/>
      <c r="H59" s="33"/>
      <c r="I59" s="33"/>
      <c r="J59" s="34"/>
      <c r="K59" s="33" t="s">
        <v>196</v>
      </c>
      <c r="L59" s="33">
        <v>20</v>
      </c>
      <c r="M59" s="34">
        <f t="shared" ref="M59:M66" si="3">M58+L59</f>
        <v>3390</v>
      </c>
      <c r="N59" s="33"/>
      <c r="O59" s="33"/>
      <c r="P59" s="34"/>
    </row>
    <row r="60" spans="1:16" x14ac:dyDescent="0.3">
      <c r="A60" s="30">
        <v>57</v>
      </c>
      <c r="B60" s="33"/>
      <c r="C60" s="33"/>
      <c r="D60" s="34"/>
      <c r="E60" s="33"/>
      <c r="F60" s="33"/>
      <c r="G60" s="36"/>
      <c r="H60" s="33"/>
      <c r="I60" s="33"/>
      <c r="J60" s="34"/>
      <c r="K60" s="33" t="s">
        <v>197</v>
      </c>
      <c r="L60" s="33">
        <v>20</v>
      </c>
      <c r="M60" s="34">
        <f t="shared" si="3"/>
        <v>3410</v>
      </c>
      <c r="N60" s="33"/>
      <c r="O60" s="33"/>
      <c r="P60" s="34"/>
    </row>
    <row r="61" spans="1:16" x14ac:dyDescent="0.3">
      <c r="A61" s="30">
        <v>58</v>
      </c>
      <c r="B61" s="33"/>
      <c r="C61" s="33"/>
      <c r="D61" s="34"/>
      <c r="E61" s="33"/>
      <c r="F61" s="33"/>
      <c r="G61" s="36"/>
      <c r="H61" s="33"/>
      <c r="I61" s="33"/>
      <c r="J61" s="34"/>
      <c r="K61" s="33" t="s">
        <v>198</v>
      </c>
      <c r="L61" s="33">
        <v>20</v>
      </c>
      <c r="M61" s="34">
        <f t="shared" si="3"/>
        <v>3430</v>
      </c>
      <c r="N61" s="33"/>
      <c r="O61" s="33"/>
      <c r="P61" s="34"/>
    </row>
    <row r="62" spans="1:16" x14ac:dyDescent="0.3">
      <c r="A62" s="30">
        <v>59</v>
      </c>
      <c r="B62" s="33"/>
      <c r="C62" s="33"/>
      <c r="D62" s="34"/>
      <c r="E62" s="33"/>
      <c r="F62" s="33"/>
      <c r="G62" s="36"/>
      <c r="H62" s="33"/>
      <c r="I62" s="33"/>
      <c r="J62" s="34"/>
      <c r="K62" s="33" t="s">
        <v>199</v>
      </c>
      <c r="L62" s="33">
        <v>20</v>
      </c>
      <c r="M62" s="34">
        <f t="shared" si="3"/>
        <v>3450</v>
      </c>
      <c r="N62" s="33"/>
      <c r="O62" s="33"/>
      <c r="P62" s="34"/>
    </row>
    <row r="63" spans="1:16" x14ac:dyDescent="0.3">
      <c r="A63" s="30">
        <v>60</v>
      </c>
      <c r="B63" s="33"/>
      <c r="C63" s="33"/>
      <c r="D63" s="34"/>
      <c r="E63" s="33"/>
      <c r="F63" s="33"/>
      <c r="G63" s="36"/>
      <c r="H63" s="33"/>
      <c r="I63" s="33"/>
      <c r="J63" s="34"/>
      <c r="K63" s="33" t="s">
        <v>200</v>
      </c>
      <c r="L63" s="33">
        <v>20</v>
      </c>
      <c r="M63" s="34">
        <f t="shared" si="3"/>
        <v>3470</v>
      </c>
      <c r="N63" s="33"/>
      <c r="O63" s="33"/>
      <c r="P63" s="34"/>
    </row>
    <row r="64" spans="1:16" x14ac:dyDescent="0.3">
      <c r="A64" s="30">
        <v>61</v>
      </c>
      <c r="B64" s="33"/>
      <c r="C64" s="33"/>
      <c r="D64" s="34"/>
      <c r="E64" s="33"/>
      <c r="F64" s="33"/>
      <c r="G64" s="36"/>
      <c r="H64" s="33"/>
      <c r="I64" s="33"/>
      <c r="J64" s="34"/>
      <c r="K64" s="33" t="s">
        <v>201</v>
      </c>
      <c r="L64" s="33">
        <v>20</v>
      </c>
      <c r="M64" s="34">
        <f t="shared" si="3"/>
        <v>3490</v>
      </c>
      <c r="N64" s="33"/>
      <c r="O64" s="33"/>
      <c r="P64" s="34"/>
    </row>
    <row r="65" spans="1:16" x14ac:dyDescent="0.3">
      <c r="A65" s="30">
        <v>62</v>
      </c>
      <c r="B65" s="33"/>
      <c r="C65" s="33"/>
      <c r="D65" s="34"/>
      <c r="E65" s="33"/>
      <c r="F65" s="33"/>
      <c r="G65" s="36"/>
      <c r="H65" s="33"/>
      <c r="I65" s="33"/>
      <c r="J65" s="34"/>
      <c r="K65" s="33" t="s">
        <v>202</v>
      </c>
      <c r="L65" s="33">
        <v>20</v>
      </c>
      <c r="M65" s="34">
        <f t="shared" si="3"/>
        <v>3510</v>
      </c>
      <c r="N65" s="33"/>
      <c r="O65" s="33"/>
      <c r="P65" s="34"/>
    </row>
    <row r="66" spans="1:16" x14ac:dyDescent="0.3">
      <c r="A66" s="30">
        <v>63</v>
      </c>
      <c r="B66" s="33"/>
      <c r="C66" s="33"/>
      <c r="D66" s="34"/>
      <c r="E66" s="33"/>
      <c r="F66" s="33"/>
      <c r="G66" s="36"/>
      <c r="H66" s="33"/>
      <c r="I66" s="33"/>
      <c r="J66" s="34"/>
      <c r="K66" s="33" t="s">
        <v>203</v>
      </c>
      <c r="L66" s="33">
        <v>25.5</v>
      </c>
      <c r="M66" s="36">
        <f t="shared" si="3"/>
        <v>3535.5</v>
      </c>
      <c r="N66" s="33"/>
      <c r="O66" s="33"/>
      <c r="P66" s="34"/>
    </row>
  </sheetData>
  <mergeCells count="7">
    <mergeCell ref="A1:P1"/>
    <mergeCell ref="N2:P2"/>
    <mergeCell ref="A2:A3"/>
    <mergeCell ref="B2:D2"/>
    <mergeCell ref="E2:G2"/>
    <mergeCell ref="H2:J2"/>
    <mergeCell ref="K2:M2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85" orientation="portrait" r:id="rId1"/>
  <headerFooter>
    <oddFooter>&amp;C&amp;A,第&amp;P頁,共&amp;N頁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附表1</vt:lpstr>
      <vt:lpstr>附表2</vt:lpstr>
      <vt:lpstr>附表3</vt:lpstr>
      <vt:lpstr>附表1!Print_Titles</vt:lpstr>
      <vt:lpstr>附表2!Print_Titles</vt:lpstr>
      <vt:lpstr>附表3!Print_Titles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2019-07-12T08:11:43Z</dcterms:modified>
</cp:coreProperties>
</file>