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terlo\Desktop\"/>
    </mc:Choice>
  </mc:AlternateContent>
  <bookViews>
    <workbookView xWindow="156" yWindow="144" windowWidth="10344" windowHeight="2328"/>
  </bookViews>
  <sheets>
    <sheet name="附表" sheetId="1" r:id="rId1"/>
  </sheets>
  <definedNames>
    <definedName name="_xlnm.Print_Titles" localSheetId="0">附表!$2:$3</definedName>
  </definedNames>
  <calcPr calcId="162913"/>
</workbook>
</file>

<file path=xl/calcChain.xml><?xml version="1.0" encoding="utf-8"?>
<calcChain xmlns="http://schemas.openxmlformats.org/spreadsheetml/2006/main">
  <c r="L61" i="1" l="1"/>
  <c r="J46" i="1"/>
  <c r="J47" i="1"/>
  <c r="J45" i="1"/>
  <c r="J41" i="1"/>
  <c r="J35" i="1"/>
  <c r="J23" i="1"/>
  <c r="J22" i="1"/>
  <c r="J20" i="1"/>
  <c r="J19" i="1"/>
  <c r="J16" i="1"/>
  <c r="J13" i="1"/>
  <c r="J7" i="1"/>
  <c r="J6" i="1"/>
  <c r="F9" i="1"/>
  <c r="F11" i="1"/>
  <c r="F13" i="1"/>
  <c r="L13" i="1" s="1"/>
  <c r="F14" i="1"/>
  <c r="F15" i="1"/>
  <c r="F16" i="1"/>
  <c r="F17" i="1"/>
  <c r="F18" i="1"/>
  <c r="F19" i="1"/>
  <c r="F20" i="1"/>
  <c r="F22" i="1"/>
  <c r="F23" i="1"/>
  <c r="F25" i="1"/>
  <c r="F26" i="1"/>
  <c r="F27" i="1"/>
  <c r="F28" i="1"/>
  <c r="F30" i="1"/>
  <c r="F31" i="1"/>
  <c r="F35" i="1"/>
  <c r="F36" i="1"/>
  <c r="F38" i="1"/>
  <c r="F39" i="1"/>
  <c r="F40" i="1"/>
  <c r="F41" i="1"/>
  <c r="F42" i="1"/>
  <c r="F43" i="1"/>
  <c r="F45" i="1"/>
  <c r="F46" i="1"/>
  <c r="F47" i="1"/>
  <c r="F48" i="1"/>
  <c r="F51" i="1"/>
  <c r="F53" i="1"/>
  <c r="F54" i="1"/>
  <c r="F56" i="1"/>
  <c r="F57" i="1"/>
  <c r="F58" i="1"/>
  <c r="F59" i="1"/>
  <c r="F60" i="1"/>
  <c r="F7" i="1"/>
  <c r="L7" i="1" s="1"/>
  <c r="F6" i="1"/>
  <c r="L32" i="1" l="1"/>
  <c r="L62" i="1" s="1"/>
  <c r="F61" i="1"/>
  <c r="F32" i="1"/>
  <c r="F62" i="1" l="1"/>
</calcChain>
</file>

<file path=xl/sharedStrings.xml><?xml version="1.0" encoding="utf-8"?>
<sst xmlns="http://schemas.openxmlformats.org/spreadsheetml/2006/main" count="252" uniqueCount="184">
  <si>
    <t>項次</t>
    <phoneticPr fontId="1" type="noConversion"/>
  </si>
  <si>
    <t>名稱</t>
    <phoneticPr fontId="1" type="noConversion"/>
  </si>
  <si>
    <t>單位</t>
    <phoneticPr fontId="1" type="noConversion"/>
  </si>
  <si>
    <t>數量</t>
    <phoneticPr fontId="1" type="noConversion"/>
  </si>
  <si>
    <t>單價</t>
    <phoneticPr fontId="1" type="noConversion"/>
  </si>
  <si>
    <t>複價</t>
    <phoneticPr fontId="1" type="noConversion"/>
  </si>
  <si>
    <t>壹層裝修工程項目</t>
    <phoneticPr fontId="1" type="noConversion"/>
  </si>
  <si>
    <t>假設工程</t>
    <phoneticPr fontId="1" type="noConversion"/>
  </si>
  <si>
    <t>1F放樣</t>
    <phoneticPr fontId="1" type="noConversion"/>
  </si>
  <si>
    <t>1F地坪保護（2分夾板+防潮布+PE布）</t>
    <phoneticPr fontId="1" type="noConversion"/>
  </si>
  <si>
    <t>隔間牆工程</t>
    <phoneticPr fontId="1" type="noConversion"/>
  </si>
  <si>
    <t>旋轉樓梯下方弧形輕隔間</t>
    <phoneticPr fontId="1" type="noConversion"/>
  </si>
  <si>
    <t>石材工程</t>
    <phoneticPr fontId="1" type="noConversion"/>
  </si>
  <si>
    <t>1F前廳陶板安裝工資（含製圖、放樣、切割、搬運、施工及損耗）</t>
    <phoneticPr fontId="1" type="noConversion"/>
  </si>
  <si>
    <t>木作及天花板工程</t>
    <phoneticPr fontId="1" type="noConversion"/>
  </si>
  <si>
    <t>輕鋼架防火矽酸鈣板造型天花板6mm</t>
    <phoneticPr fontId="1" type="noConversion"/>
  </si>
  <si>
    <t>天花木作圓弧造型燈盒</t>
    <phoneticPr fontId="1" type="noConversion"/>
  </si>
  <si>
    <t>天花木作造型障板收邊</t>
    <phoneticPr fontId="1" type="noConversion"/>
  </si>
  <si>
    <t>配合機電設備開孔及檢修孔</t>
    <phoneticPr fontId="1" type="noConversion"/>
  </si>
  <si>
    <t>木作高深櫃組（含系統櫃身、五金、木作門扇）H＝3M</t>
    <phoneticPr fontId="1" type="noConversion"/>
  </si>
  <si>
    <t>1F大廳接待木作櫃台組</t>
    <phoneticPr fontId="1" type="noConversion"/>
  </si>
  <si>
    <t>油漆工程</t>
    <phoneticPr fontId="1" type="noConversion"/>
  </si>
  <si>
    <t>木作櫃體面刷漆</t>
    <phoneticPr fontId="1" type="noConversion"/>
  </si>
  <si>
    <t>天花刷漆</t>
    <phoneticPr fontId="1" type="noConversion"/>
  </si>
  <si>
    <t>金屬五金玻璃工程</t>
    <phoneticPr fontId="1" type="noConversion"/>
  </si>
  <si>
    <t>1F會議室不銹鋼隔間固定框（219x290）（261x290cm）</t>
    <phoneticPr fontId="1" type="noConversion"/>
  </si>
  <si>
    <t>大廳接待木作櫃台桌面5mm弧形強化玻璃</t>
    <phoneticPr fontId="1" type="noConversion"/>
  </si>
  <si>
    <t>傢俱及雜項設備工程</t>
    <phoneticPr fontId="1" type="noConversion"/>
  </si>
  <si>
    <t>電視吊架</t>
    <phoneticPr fontId="1" type="noConversion"/>
  </si>
  <si>
    <t>壹層小計（項次壹）</t>
    <phoneticPr fontId="1" type="noConversion"/>
  </si>
  <si>
    <t>貳層裝修工程項目</t>
    <phoneticPr fontId="1" type="noConversion"/>
  </si>
  <si>
    <t>2F會議室不銹鋼隔間固定框（890x273cm）1樘</t>
    <phoneticPr fontId="1" type="noConversion"/>
  </si>
  <si>
    <t>2F會議室不銹鋼隔間固定框（60x273cm）1樘</t>
    <phoneticPr fontId="1" type="noConversion"/>
  </si>
  <si>
    <t>2F休息室城市造型剪影</t>
    <phoneticPr fontId="1" type="noConversion"/>
  </si>
  <si>
    <t>2F休息室陶板窯燒世界地圖</t>
    <phoneticPr fontId="1" type="noConversion"/>
  </si>
  <si>
    <t>2F休息室世界地圖下方櫃台</t>
    <phoneticPr fontId="1" type="noConversion"/>
  </si>
  <si>
    <t>2F前區陶板安裝工資（含製圖、放樣、切割、搬運、施工及損耗）</t>
    <phoneticPr fontId="1" type="noConversion"/>
  </si>
  <si>
    <t>雜項配合修改工程</t>
    <phoneticPr fontId="1" type="noConversion"/>
  </si>
  <si>
    <t>配合隔間天花板修補</t>
    <phoneticPr fontId="1" type="noConversion"/>
  </si>
  <si>
    <t>配合隔間天花板油漆修補</t>
    <phoneticPr fontId="1" type="noConversion"/>
  </si>
  <si>
    <t>水電配合工程</t>
    <phoneticPr fontId="1" type="noConversion"/>
  </si>
  <si>
    <t>2F儲藏室前木作拍拍門</t>
    <phoneticPr fontId="1" type="noConversion"/>
  </si>
  <si>
    <t>油漆及地坪工程</t>
    <phoneticPr fontId="1" type="noConversion"/>
  </si>
  <si>
    <t>雜項水電設備工程</t>
    <phoneticPr fontId="1" type="noConversion"/>
  </si>
  <si>
    <t>2F前區吧檯給排水及電源工程</t>
    <phoneticPr fontId="1" type="noConversion"/>
  </si>
  <si>
    <t>2F休息室造型桌板強化玻璃（277x40cm）</t>
    <phoneticPr fontId="1" type="noConversion"/>
  </si>
  <si>
    <t>2F休息室舊有桌板強化玻璃（120x40cm）</t>
    <phoneticPr fontId="1" type="noConversion"/>
  </si>
  <si>
    <t>2F會議室白板（200x120cm）含背板烤漆玻璃及筆槽</t>
    <phoneticPr fontId="1" type="noConversion"/>
  </si>
  <si>
    <t>2F會議室木作美耐板支撐板</t>
    <phoneticPr fontId="1" type="noConversion"/>
  </si>
  <si>
    <t>2F休息室造型桌板木作美耐板桌板含SUS腳座1組（長277x寬40x高75cm）</t>
    <phoneticPr fontId="1" type="noConversion"/>
  </si>
  <si>
    <t>2F前區吧檯木作美耐板茶水櫃含SUS水槽及水龍頭（長171x寬55x高85cm）</t>
    <phoneticPr fontId="1" type="noConversion"/>
  </si>
  <si>
    <t>貳層小計</t>
    <phoneticPr fontId="1" type="noConversion"/>
  </si>
  <si>
    <t>合計</t>
    <phoneticPr fontId="1" type="noConversion"/>
  </si>
  <si>
    <t>一</t>
    <phoneticPr fontId="1" type="noConversion"/>
  </si>
  <si>
    <t>二</t>
    <phoneticPr fontId="1" type="noConversion"/>
  </si>
  <si>
    <t>三</t>
    <phoneticPr fontId="1" type="noConversion"/>
  </si>
  <si>
    <t>四</t>
    <phoneticPr fontId="1" type="noConversion"/>
  </si>
  <si>
    <t>五</t>
    <phoneticPr fontId="1" type="noConversion"/>
  </si>
  <si>
    <t>壹</t>
    <phoneticPr fontId="1" type="noConversion"/>
  </si>
  <si>
    <t>六</t>
    <phoneticPr fontId="1" type="noConversion"/>
  </si>
  <si>
    <t>七</t>
    <phoneticPr fontId="1" type="noConversion"/>
  </si>
  <si>
    <t>貳</t>
    <phoneticPr fontId="1" type="noConversion"/>
  </si>
  <si>
    <t>2F放樣</t>
    <phoneticPr fontId="1" type="noConversion"/>
  </si>
  <si>
    <t>2F地坪保護（2分夾板+防潮布+PE布）</t>
  </si>
  <si>
    <t>㎡</t>
  </si>
  <si>
    <t>尺</t>
    <phoneticPr fontId="1" type="noConversion"/>
  </si>
  <si>
    <t>㎡</t>
    <phoneticPr fontId="1" type="noConversion"/>
  </si>
  <si>
    <t>階</t>
    <phoneticPr fontId="1" type="noConversion"/>
  </si>
  <si>
    <t>式</t>
    <phoneticPr fontId="1" type="noConversion"/>
  </si>
  <si>
    <t>樘</t>
    <phoneticPr fontId="1" type="noConversion"/>
  </si>
  <si>
    <t>組</t>
    <phoneticPr fontId="1" type="noConversion"/>
  </si>
  <si>
    <t>片</t>
    <phoneticPr fontId="1" type="noConversion"/>
  </si>
  <si>
    <t>座</t>
    <phoneticPr fontId="1" type="noConversion"/>
  </si>
  <si>
    <t>數量</t>
    <phoneticPr fontId="1" type="noConversion"/>
  </si>
  <si>
    <t>單價</t>
    <phoneticPr fontId="1" type="noConversion"/>
  </si>
  <si>
    <t>複價</t>
    <phoneticPr fontId="1" type="noConversion"/>
  </si>
  <si>
    <t>項次</t>
    <phoneticPr fontId="1" type="noConversion"/>
  </si>
  <si>
    <t>壹.一.1</t>
    <phoneticPr fontId="1" type="noConversion"/>
  </si>
  <si>
    <t>壹.一.2</t>
  </si>
  <si>
    <t>壹.二.1至2</t>
    <phoneticPr fontId="1" type="noConversion"/>
  </si>
  <si>
    <t>壹.三.1至3</t>
    <phoneticPr fontId="1" type="noConversion"/>
  </si>
  <si>
    <t>壹.四.1</t>
    <phoneticPr fontId="1" type="noConversion"/>
  </si>
  <si>
    <t>壹.四.2</t>
    <phoneticPr fontId="1" type="noConversion"/>
  </si>
  <si>
    <t>壹.四.3、7</t>
    <phoneticPr fontId="1" type="noConversion"/>
  </si>
  <si>
    <t>壹.四.8</t>
    <phoneticPr fontId="1" type="noConversion"/>
  </si>
  <si>
    <t>壹.四.9</t>
  </si>
  <si>
    <t>壹.五.1</t>
    <phoneticPr fontId="1" type="noConversion"/>
  </si>
  <si>
    <t>壹.五.2</t>
  </si>
  <si>
    <t>壹.六.3</t>
    <phoneticPr fontId="1" type="noConversion"/>
  </si>
  <si>
    <t>壹.六.1</t>
    <phoneticPr fontId="1" type="noConversion"/>
  </si>
  <si>
    <t>貳.一.1</t>
    <phoneticPr fontId="1" type="noConversion"/>
  </si>
  <si>
    <t>貳.二.1至2</t>
    <phoneticPr fontId="1" type="noConversion"/>
  </si>
  <si>
    <t>壹.四.4</t>
    <phoneticPr fontId="1" type="noConversion"/>
  </si>
  <si>
    <t>貳.三.1</t>
    <phoneticPr fontId="1" type="noConversion"/>
  </si>
  <si>
    <t>貳.三.2</t>
  </si>
  <si>
    <t>貳.三.5</t>
  </si>
  <si>
    <t>壹.七.1</t>
    <phoneticPr fontId="1" type="noConversion"/>
  </si>
  <si>
    <t>壹.七.2</t>
  </si>
  <si>
    <t>無此項但有施作</t>
  </si>
  <si>
    <t>自行施作</t>
    <phoneticPr fontId="1" type="noConversion"/>
  </si>
  <si>
    <t>金額</t>
    <phoneticPr fontId="1" type="noConversion"/>
  </si>
  <si>
    <t>理由</t>
    <phoneticPr fontId="1" type="noConversion"/>
  </si>
  <si>
    <t>1F大廳木作暗門（含框，門扇，五金組）90x210cm，100x210cm</t>
    <phoneticPr fontId="1" type="noConversion"/>
  </si>
  <si>
    <t>本院判斷</t>
    <phoneticPr fontId="1" type="noConversion"/>
  </si>
  <si>
    <t>原告主張（見院一卷第31至33頁）</t>
    <phoneticPr fontId="1" type="noConversion"/>
  </si>
  <si>
    <t>業主裝修工程估價單（見院一卷第130頁及背面）</t>
    <phoneticPr fontId="1" type="noConversion"/>
  </si>
  <si>
    <t>原告發包予其他廠商或
自行施作</t>
    <phoneticPr fontId="1" type="noConversion"/>
  </si>
  <si>
    <t>發包予和隆公司，單據見原證12第3頁</t>
    <phoneticPr fontId="1" type="noConversion"/>
  </si>
  <si>
    <t>發包予上滕公司，單據見原證11第2頁第一.8項</t>
    <phoneticPr fontId="1" type="noConversion"/>
  </si>
  <si>
    <t>發包予上滕公司，單據見原證11第2頁第一.9項</t>
    <phoneticPr fontId="1" type="noConversion"/>
  </si>
  <si>
    <t>發包予上滕公司，單據見原證11第2頁第一.10項</t>
    <phoneticPr fontId="1" type="noConversion"/>
  </si>
  <si>
    <t>發包予上滕公司，單據見原證13第2頁第一.2項</t>
    <phoneticPr fontId="1" type="noConversion"/>
  </si>
  <si>
    <t>發包予上滕公司，單據見原證13第2頁第一.3項</t>
    <phoneticPr fontId="1" type="noConversion"/>
  </si>
  <si>
    <t>發包予上滕公司，單據見原證13第2頁第一.1項</t>
    <phoneticPr fontId="1" type="noConversion"/>
  </si>
  <si>
    <t>發包予上滕公司，單據見原證11第2頁第一.5、6項</t>
    <phoneticPr fontId="1" type="noConversion"/>
  </si>
  <si>
    <t>發包予上滕公司，單據見原證14第2頁第二.1、2項</t>
    <phoneticPr fontId="1" type="noConversion"/>
  </si>
  <si>
    <t>發包予上滕公司，單據見原證17第2頁第二.1項</t>
    <phoneticPr fontId="1" type="noConversion"/>
  </si>
  <si>
    <t>發包予上滕公司，單據見原證11第2頁第7項</t>
    <phoneticPr fontId="1" type="noConversion"/>
  </si>
  <si>
    <t>發包予上滕公司，單據見原證20第2頁第一.3項</t>
    <phoneticPr fontId="1" type="noConversion"/>
  </si>
  <si>
    <t>發包予上滕公司，單據見原證21第2頁第1項</t>
    <phoneticPr fontId="1" type="noConversion"/>
  </si>
  <si>
    <t>發包予上滕公司，單據見原證11第3頁第6項</t>
    <phoneticPr fontId="1" type="noConversion"/>
  </si>
  <si>
    <t>發包予上滕公司，單據見原證21第2頁第2項</t>
    <phoneticPr fontId="1" type="noConversion"/>
  </si>
  <si>
    <t>發包予上滕公司，單據見原證21第2頁第3項</t>
    <phoneticPr fontId="1" type="noConversion"/>
  </si>
  <si>
    <t>發包予上滕公司，單據見原證20第2頁第四.9項</t>
    <phoneticPr fontId="1" type="noConversion"/>
  </si>
  <si>
    <t>發包予上滕公司，單據見原證11第2頁2F第一.3項</t>
    <phoneticPr fontId="1" type="noConversion"/>
  </si>
  <si>
    <t>發包予上滕公司，單據見原證19</t>
    <phoneticPr fontId="1" type="noConversion"/>
  </si>
  <si>
    <t>發包予玖大公司，單據見原證18第2頁</t>
    <phoneticPr fontId="1" type="noConversion"/>
  </si>
  <si>
    <t>發包予和隆公司，單據見原證12第1頁</t>
    <phoneticPr fontId="1" type="noConversion"/>
  </si>
  <si>
    <t>發包予上滕公司，單據見原證14第2頁第二.2項</t>
    <phoneticPr fontId="1" type="noConversion"/>
  </si>
  <si>
    <t>發包予上滕公司，單據見原證11第3頁第5項</t>
    <phoneticPr fontId="1" type="noConversion"/>
  </si>
  <si>
    <t>發包予和隆公司，單據見原證12第2頁</t>
    <phoneticPr fontId="1" type="noConversion"/>
  </si>
  <si>
    <t>發包予上滕公司，單據見原證14第2頁第二.1項</t>
    <phoneticPr fontId="1" type="noConversion"/>
  </si>
  <si>
    <t>發包予上滕公司，單據見原證16第2頁第2項</t>
    <phoneticPr fontId="1" type="noConversion"/>
  </si>
  <si>
    <t>發包予上滕公司，單據見原證16第2頁第1、3、4項</t>
    <phoneticPr fontId="1" type="noConversion"/>
  </si>
  <si>
    <t>發包予上滕公司，單據見原證11第2頁第一.4項</t>
    <phoneticPr fontId="1" type="noConversion"/>
  </si>
  <si>
    <t>發包予上滕公司，單據見原證15第2頁第一.1項</t>
    <phoneticPr fontId="1" type="noConversion"/>
  </si>
  <si>
    <t>發包予旗幟公司，單據見原證22</t>
    <phoneticPr fontId="1" type="noConversion"/>
  </si>
  <si>
    <t>發包予上滕公司，單據見原證20第2頁第四.10項</t>
    <phoneticPr fontId="1" type="noConversion"/>
  </si>
  <si>
    <t>1.觀諸原告所提施工照片（見院一卷第43頁上方），現場確有施作圓弧造型燈盒，足見原告應有施作本項工程。
2.原告將本項工程發包予上滕公司施作，直接工程費用為98,040元，此有上滕公司報價單項次一.9「天花木作造型燈盒」98,040元可參（見院一卷第179頁），加計前述間接費用及利潤比例9.4％後，為107,256元（98,040元x1.094=107,256元），該金額低於原告主張之金額，是本項合理金額僅得認定為107,256元。</t>
    <phoneticPr fontId="1" type="noConversion"/>
  </si>
  <si>
    <t>木作美耐造型電盤高櫃9.5尺</t>
    <phoneticPr fontId="1" type="noConversion"/>
  </si>
  <si>
    <t>1.觀諸原告所提施工照片（見院一卷第45頁上方），現場確有施作木作美耐造型電盤高櫃，堪認原告應有施作本項工程。
2.原告將本項工程發包予上滕公司施作，直接工程費用為35,200元，此有上滕公司報價單項次一.3「木作美耐造型電盤高櫃」35,200元可參（見院一卷第190頁），加計前述間接費用及利潤比例9.4％後，為38,509元（35,200元x1.094=38,509元），該金額低於原告主張之金額，故本項合理金額僅得認定為38,509元。</t>
    <phoneticPr fontId="1" type="noConversion"/>
  </si>
  <si>
    <r>
      <t>1.觀諸原告所提施工照片（見院一卷第46頁上方），1樓大廳確有施作木作暗門，</t>
    </r>
    <r>
      <rPr>
        <sz val="12"/>
        <color theme="1"/>
        <rFont val="標楷體"/>
        <family val="4"/>
        <charset val="136"/>
      </rPr>
      <t>堪認原告應有施作本項工程。
2.依業主裝修工程估價單項次壹.四.9「1F大廳木作暗門（含框，門扇，五金組）90x210cm」記載費用50,000元（見院一卷第130頁），該金額高於原告主張之金額29,200元，是原告主張之本項費用，應屬可採。</t>
    </r>
    <phoneticPr fontId="1" type="noConversion"/>
  </si>
  <si>
    <t>1.觀諸原告所提施工照片（見院一卷第48頁上方），木作櫃台桌面上確有施作強化玻璃，堪認原告應有施作本項工程。
2.原告將本項工程發包予上滕公司施作，直接工程費用為19,500元，此有上滕公司報價單第一.1項「服務櫃台弧形5mm烤漆強化玻璃」19,500元可參（見院一卷第194頁），加計前述間接費用及利潤比例9.4％後，為21,333元（19,500元x1.094=21,333元），該金額低於原告主張之金額，是本項合理金額僅得認定為21,333元。</t>
    <phoneticPr fontId="1" type="noConversion"/>
  </si>
  <si>
    <t>旋轉樓梯弧形梯玻璃</t>
    <phoneticPr fontId="1" type="noConversion"/>
  </si>
  <si>
    <t>旋轉樓梯階梯立面5mm優白強化烤漆玻璃</t>
    <phoneticPr fontId="1" type="noConversion"/>
  </si>
  <si>
    <t>1F會議室白板（200x120cm）含背板烤漆玻璃及筆槽</t>
    <phoneticPr fontId="1" type="noConversion"/>
  </si>
  <si>
    <t>1.觀諸原告所提施工照片（見院一卷第51頁下方），牆面上確有施作陶版世界地圖，堪認原告應有施作本項工程。
2.原告將本項工程發包予和隆公司施作，直接工程費用為55,944元，此有和隆公司報價、受訂單「世界地圖」55,944元可參（見院一卷第184頁），加計前述間接費用及利潤比例9.4％後，為61,203元（55,944元x1.094=61,203元），該金額低於原告主張之金額，是本項合理金額僅得認定為61,203元。</t>
    <phoneticPr fontId="1" type="noConversion"/>
  </si>
  <si>
    <t>1.觀諸原告所提施工照片（見院一卷第59頁上方），桌板確有設置強化玻璃，堪認原告應有施作本項工程。
2.原告將本項工程發包予上滕公司施作，直接工程費用為1,200元，此有上滕公司報價單項次四.1「2F造型桌板5mm強化透明玻璃（277*40cm）」1,200元可參（見院一卷第208頁），加計前述間接費用及利潤比例9.4％後，為1,313元（1,200元x1.094=1,313元），該金額低於原告主張之金額，是本項合理金額僅得認定為1,313元。</t>
    <phoneticPr fontId="1" type="noConversion"/>
  </si>
  <si>
    <t>1.觀諸原告所提施工照片（見院一卷第59頁下方），堪認原告應有施作本項工程。
2.原告將本項工程發包予上滕公司施作，直接工程費用為1,100元，此有上滕公司報價單項次一.3「2F大會議室新增木作美耐板支撐板」1,100元可參（見院一卷第208頁），加計前述間接費用及利潤比例9.4％後，為1,203元（1,100元x1.094=1,203元），該金額低於原告主張之金額，是本項合理金額僅得認定為1,203元。</t>
    <phoneticPr fontId="1" type="noConversion"/>
  </si>
  <si>
    <t>2F前區木作美耐板吧檯（長250x寬60x高115cm）</t>
    <phoneticPr fontId="1" type="noConversion"/>
  </si>
  <si>
    <t>1.觀諸原告所提施工照片（見院一卷第53頁下方、54頁），堪認原告應有施作本項工程。
2.原告將本項工程發包予和隆公司施作，本項工程費用為102,670元，此有和隆公司報價、受訂單記載「主牆」59,400元、「矽力康施工」41,920元、「5mm亮銀收邊條」1,350元可參（見院一卷第184頁），加計前述間接費用及利潤比例9.4％後，為112,321元（102,670元x1.094=112,321元），該金額低於原告主張之金額，是本項合理金額僅得認定為112,321元。</t>
    <phoneticPr fontId="1" type="noConversion"/>
  </si>
  <si>
    <t>1.觀諸原告所提施工照片（見院一卷第41頁），1樓牆面確有安裝陶板，足見原告應有施作本項工程。
2.原告將本項工程交由和隆公司施作，金額為111,783元，此有報價、受訂單可稽（見院一卷第185頁）。惟原告施作工程除上開發包予下包之直接工程費用外，尚應支出相關間接費用並獲取一定比例之利潤。參以原告承攬系爭廠房工程之工程預算書記載：「勞工安全衛生管理費（含環保費）0.5％」、「營造綜合保險費（含第三人責任險）0.3％」、「管理及利潤8％」、「品管費0.6％」等語（見院一卷第259頁），可知間接工程費用及利潤應為直接工程費之9.4％（0.5％+0.3％+8％+0.6％＝9.4％）。故本項工程費用應為122,291元（111,783元x1.094=122,291元，小數點以下四捨五入，下同）。</t>
    <phoneticPr fontId="1" type="noConversion"/>
  </si>
  <si>
    <t>1.觀諸原告所提施工照片（見院一卷第42頁下方），現場確有裝設造型天花板，足見原告應有施作本項工程。
2.原告將本項工程發包予上滕公司施作，直接工程費用為185,130元，此有上滕公司報價單項次一.8「木作平頂矽酸鈣天花板」185,130元可參（見院一卷第179頁），加計前述間接費用及利潤比例9.4％後，為202,532元（185,130元x1.094=202,532元），該金額高於原告主張之金額198,900元，故原告主張之金額應屬可採。</t>
    <phoneticPr fontId="1" type="noConversion"/>
  </si>
  <si>
    <t>1.觀諸原告所提施工照片（見院一卷第38頁），1樓地坪部分確有施作保護工程，且照片上工程告示牌記載「施工承商」為「貿立」，足見原告應有施作本項工程。
2.依業主裝修工程估價單記載項次一.2「地坪保護」之工程費用為46,020元（見院一卷第130頁），高於原告主張之金額30,680元，是原告主張之金額，應屬可採。</t>
    <phoneticPr fontId="1" type="noConversion"/>
  </si>
  <si>
    <t>1.觀諸原告所提施工照片（見院一卷第43頁中間），現場確有施作造型障板收邊，足見原告應有施作本項工程。
2.原告將本項工程發包予上滕公司施作，直接工程費用為20,640元，此有上滕公司報價單項次一.10「天花木作造型障板收邊」20,640元可參（見院一卷第179頁），加計前述間接費用及利潤比例9.4％後，為22,580元（20,640元x1.094=22,580元），該金額低於原告主張之金額，是本項合理金額僅得認定為22,580元。</t>
    <phoneticPr fontId="1" type="noConversion"/>
  </si>
  <si>
    <t>1.觀諸原告所提施工照片（見院一卷第47頁下方），會議室確有不鏽鋼隔間固定框，堪認原告應有施作本項工程。
2.原告將本項工程發包予上滕公司施作，直接工程費用為49,000元（22,000+27,000=47,000），此有上滕公司報價單第二.1項（1F）「亮面SUS玻璃隔間固定框」22,000元及第二.2項（1F）「亮面SUS玻璃隔間固定框」27,000元可參（見院一卷第192頁），加計前述間接費用及利潤比例9.4％後，為53,606元（49,000元x1.094=53,606元），該金額低於原告主張之金額，是本項合理金額僅得認定為53,606元。</t>
    <phoneticPr fontId="1" type="noConversion"/>
  </si>
  <si>
    <t>1.觀諸原告所提施工照片（見院一卷第48頁下方），旋轉樓梯確有施作弧形梯玻璃，堪認原告應有施作本項工程。
2.原告將本項工程發包予上滕公司施作，工程費用為130,000元，此有上滕公司報價單第一.1項「樓梯扶手10mm強化透明玻璃」130,000元可參（見院一卷第196頁），加計前述間接費用及利潤比例9.4％後，為142,220元（130,000元x1.094=142,220元），該金額低於原告主張之金額，是本項合理金額僅得認定為142,220元。</t>
    <phoneticPr fontId="1" type="noConversion"/>
  </si>
  <si>
    <t>1.觀諸原告所提施工照片（見院一卷第50頁上方），現場有施作電視吊架，堪認原告應有施作本項工程。
2.原告將本項工程發包予上滕公司施作，直接工程費用為8,000元，此有上滕公司報價單第二.1項「1F大廳烤漆方管電視吊架」8,000元可參（見院一卷第196頁），加計前述間接費用及利潤比例9.4％後，為8,750元（8,000元x1.094=8,750元），該金額低於原告主張之金額，是本項合理金額僅得認定為8,750元。</t>
    <phoneticPr fontId="1" type="noConversion"/>
  </si>
  <si>
    <t>1.本件原告有施作系爭裝修工程，業經本院認定如前，而依工程慣例，原告於施作系爭裝修工程前，必須先進行放樣作業，堪認原告有施作本項工程。
2.原告主張之本項金額高於業主裝修工程估價單之金額6,223元（見院一卷第130頁背面），本件既未見原告證明其主張之金額較為合理，自應採計業主裝修工程估價單所列金額。</t>
    <phoneticPr fontId="1" type="noConversion"/>
  </si>
  <si>
    <t>原告並未證明有施作本項保護工程。</t>
    <phoneticPr fontId="1" type="noConversion"/>
  </si>
  <si>
    <t>1.觀諸原告所提施工照片（見院一卷第50頁下方），現場確有施作會議室不鏽鋼隔間固定框，堪認原告應有施作本項工程。
2.原告將本項工程發包予上滕公司施作，直接工程費用為47,000元，此有上滕公司報價單第二.1項（2F）「亮面SUS玻璃隔間固定框（含天花上方補強骨架）」47,000元可參（見院一卷第192頁），加計前述間接費用及利潤比例9.4％後，為51,418元（47,000元x1.094=51,418元），該金額低於原告主張之金額，是本項合理金額僅得認定為51,418元。</t>
    <phoneticPr fontId="1" type="noConversion"/>
  </si>
  <si>
    <t>1.觀諸原告所提施工照片（見院一卷第51頁上方），現場確有施作會議室不鏽鋼隔間固定框，堪認原告應有施作本項工程。
2.原告將本項工程發包予上滕公司施作，直接工程費用為14,000元，此有上滕公司報價單第二.2項（2F）「亮面SUS玻璃隔間固定框」14,000元可參（見院一卷第192頁），加計前述間接費用及利潤比例9.4％後，為15,316元（14,000元x1.094=15,316元），該金額低於原告主張之金額，是本項合理金額僅得認定為15,316元。</t>
    <phoneticPr fontId="1" type="noConversion"/>
  </si>
  <si>
    <t>1.觀諸原告所提施工照片（見院一卷第55頁上方），堪認原告應有施作本項工程。
2.依業主裝修工程估價單項次貳.三.1「配合隔間天花板修補」記載複價為20,000元（見院一卷第130頁背面），是原告主張本項金額為20,000元，應屬合理。</t>
    <phoneticPr fontId="1" type="noConversion"/>
  </si>
  <si>
    <t>1.觀諸原告所提施工照片（見院一卷第57頁上方），現場確有施作木作拍拍門，堪認原告應有施作本項工程。
2.原告將本項工程發包予上滕公司施作，直接工程費用為11,000元，此有上滕公司報價單項次2F.一.3「木作拍拍門（900*2100mm，面噴漆）」11,000元可參（見院一卷第179頁），加計前述間接費用及利潤比例9.4％後，為12,034元（11,000元x1.094=12,034元），該金額低於原告主張之金額，是本項合理金額僅得認定為12,034元。</t>
    <phoneticPr fontId="1" type="noConversion"/>
  </si>
  <si>
    <t>1.觀諸原告所提施工照片（見院一卷第60頁中間），現場確有施作美耐板吧檯，堪認原告應有施作本項工程。
2.原告將本項工程發包予上滕公司施作，直接工程費用為43,990元，此有上滕公司報價單項次一.3「木作美耐板吧台」43,990元可參（見院一卷第212頁），加計前述間接費用及利潤比例9.4％後，為48,125元（43,990元x1.094=48,125元），該金額低於原告主張之金額，是本項合理金額僅得認定為48,125元。</t>
    <phoneticPr fontId="1" type="noConversion"/>
  </si>
  <si>
    <t>1.觀諸原告所提施工照片（見院一卷第60頁下方），堪認原告應有施作本項工程。
2.原告將本項工程發包予上滕公司施作，直接工程費用為13,800元，此有上滕公司報價單項次一.3「木作美耐板吧台」13,800元可參（見院一卷第212頁），加計前述間接費用及利潤比例9.4％後，為15,097元（13,800元x1.094=15,097元），該金額低於原告主張之金額，是本項合理金額僅得認定為15,097元。</t>
    <phoneticPr fontId="1" type="noConversion"/>
  </si>
  <si>
    <t>1.觀諸原告所提施工照片（見院一卷第61頁下方），堪認原告應有施作本項工程。
2.原告將本項工程發包予上滕公司施作，直接工程費用為37,050元，此有上滕公司報價單項次一.3「木作美耐板吧台」37,050元可參（見院一卷第212頁），加計前述間接費用及利潤比例9.4％後，為40,533元（37,050元x1.094=40,533元），該金額低於原告主張之金額，是本項合理金額僅得認定為40,533元。</t>
    <phoneticPr fontId="1" type="noConversion"/>
  </si>
  <si>
    <t>附表</t>
    <phoneticPr fontId="1" type="noConversion"/>
  </si>
  <si>
    <t>1.本件原告有施作系爭裝修工程，業經本院認定如前，而依工程慣例，原告於施作系爭裝修工程前，必須先進行放樣作業，堪認原告有施作本項工程。
2.原告主張之本項金額高於業主裝修工程估價單之金額7,210元（見院一卷第130頁），本件既未見原告證明其主張之金額較為合理，自應採計業主裝修工程估價單所列金額。</t>
    <phoneticPr fontId="1" type="noConversion"/>
  </si>
  <si>
    <t>1.觀諸原告所提施工照片（見院一卷第39頁），1樓旋轉樓梯下方確有施作弧形輕隔間牆，且照片上工程告示牌記載「施工承商」為「貿立」，足見原告應有施作本項工程。
2.依業主裝修工程估價單記載項次壹.二「隔間牆工程」之工程費用為60,000元（50,000元+10,000元＝60,000元）（見院一卷第130頁），高於原告主張之金額52,500元，是原告主張之金額，應屬可採。</t>
    <phoneticPr fontId="1" type="noConversion"/>
  </si>
  <si>
    <r>
      <t>1.觀諸原告所提施工照片（見院一卷第43頁下方及第44頁上方），確有於天花板設置機電設</t>
    </r>
    <r>
      <rPr>
        <sz val="12"/>
        <color theme="1"/>
        <rFont val="標楷體"/>
        <family val="4"/>
        <charset val="136"/>
      </rPr>
      <t>備之開孔，堪認原告應有施作本項工程。
2.依業主裝修工程估價單項次壹.四.2「配合機電設備開孔及檢修孔」記載複價為8,000元（見院一卷第130頁），是原告主張之金額應屬可採。</t>
    </r>
    <phoneticPr fontId="1" type="noConversion"/>
  </si>
  <si>
    <r>
      <t>1.觀諸原告所提施工照片（見院一卷第44頁下方），現場確有施作木作高深櫃</t>
    </r>
    <r>
      <rPr>
        <sz val="12"/>
        <color theme="1"/>
        <rFont val="標楷體"/>
        <family val="4"/>
        <charset val="136"/>
      </rPr>
      <t>組，堪認原告應有施作本項工程。
2.依業主裝修工程估價單項次壹.四.7「木作高深櫃組（含系統櫃身、五金、木作門扇）H＝3M」記載單價為8500元/尺（見院一卷第130頁），而原告施作之數量應為9.4尺，此有上滕公司報價單項次2「木作美耐板造型高櫃」數量9.4尺可參（見院一卷第190頁），按前開單價及數量計算，費用為79,900元(8,500元/尺x9.4尺=79,900元)，是原告主張之金額應屬可採。</t>
    </r>
    <phoneticPr fontId="1" type="noConversion"/>
  </si>
  <si>
    <r>
      <t>1.觀諸原告所提施工照片（見院一卷第45頁中間、下方），確有施作大廳木作櫃台，</t>
    </r>
    <r>
      <rPr>
        <sz val="12"/>
        <color theme="1"/>
        <rFont val="標楷體"/>
        <family val="4"/>
        <charset val="136"/>
      </rPr>
      <t>堪認原告應有施作本項工程。
2.依業主裝修工程估價單項次壹.四.8「接待木作櫃台組（含人造石）」記載費用為102,000元（見院一卷第130頁），該金額高於原告主張之金額70,800元，是原告主張金額應屬可採。</t>
    </r>
    <phoneticPr fontId="1" type="noConversion"/>
  </si>
  <si>
    <r>
      <t>1.觀諸原告所提施工照片（見院一卷第46頁下方），木櫃確有刷漆，</t>
    </r>
    <r>
      <rPr>
        <sz val="12"/>
        <color theme="1"/>
        <rFont val="標楷體"/>
        <family val="4"/>
        <charset val="136"/>
      </rPr>
      <t>堪認原告應有施作本項工程。
2.依業主裝修工程估價單項次壹.五.1「木作櫃體面刷漆」記載費用為38,250元（見院一卷第130頁），該金額高於原告主張之金額17,000元，是原告主張之金額應屬可採。</t>
    </r>
    <phoneticPr fontId="1" type="noConversion"/>
  </si>
  <si>
    <r>
      <t>1.觀諸原告所提施工照片（見院一卷第47頁上方），現場天花板有刷油漆，</t>
    </r>
    <r>
      <rPr>
        <sz val="12"/>
        <color theme="1"/>
        <rFont val="標楷體"/>
        <family val="4"/>
        <charset val="136"/>
      </rPr>
      <t>堪認原告應有施作本項工程。
2.依業主裝修工程估價單項次壹.五.2「天花刷ICI乳膠漆」記載費用為69,030元（見院一卷第130頁），該金額高於原告主張之金額30,680元，是原告主張之金額應屬可採。</t>
    </r>
    <phoneticPr fontId="1" type="noConversion"/>
  </si>
  <si>
    <t>1.觀諸原告所提施工照片（見院一卷第49頁上方），階梯立面確有施作白色烤漆玻璃，堪認原告應有施作本項工程。
2.原告將本項工程發包予上滕公司施作，直接工程費用為33,000元，此有上滕公司報價單第一.2項「台階立面5mm優白強化烤漆玻璃」33,000元可參（見院一卷第196頁），加計前述間接費用及利潤比例9.4％後，為36,102元（33,000元x1.094=36,102元），該金額低於原告主張金額，是本項合理金額僅得認定為36,102元。</t>
    <phoneticPr fontId="1" type="noConversion"/>
  </si>
  <si>
    <t>1.觀諸原告所提施工照片（見院一卷第49頁下方），會議室確有施作白板、背板烤漆玻璃及筆槽，堪認原告應有施作本項工程。
2.原告將本項工程發包予上滕公司施作，直接工程費用為40,000元，此有上滕公司報價單第一.7項「會議室玻璃白板」40,000元可參（見院一卷第179頁），是原告主張之金額應屬可採。</t>
    <phoneticPr fontId="1" type="noConversion"/>
  </si>
  <si>
    <t>1.觀諸原告所提施工照片（見院一卷第51頁中間），牆面上確有施作程式造型剪影，堪認原告應有施作本項工程。
2.原告將本項工程發包予上滕公司施作，直接工程費用為45,750元，此有上滕公司報價單第5項「城市剪影造型牆」45,750元可參（見院一卷第180頁），加計前述間接費用及利潤比例9.4％後，為50,051元（45,750元x1.094=50,051元），該金額低於原告主張之金額，是本項合理金額僅得認定為50,051元。</t>
    <phoneticPr fontId="1" type="noConversion"/>
  </si>
  <si>
    <t>1.觀諸原告所提施工照片（見院一卷第52頁上方），世界地圖下方確有施作櫥櫃，堪認原告應有施作本項工程。
2.原告將本項工程發包予玖大公司施作，本項工程費用為26,000元，此有雅美家廚具104年3月14日估價單項次5「上櫥」9,500元及項次6「下廚」1,6500元可參（見院一卷第200頁），加計前述間接費用及利潤比例9.4％後，為28,444元（26,000元x1.094=28,444元），該金額低於原告主張之金額，是本項合理金額僅得認定為28,444元。</t>
    <phoneticPr fontId="1" type="noConversion"/>
  </si>
  <si>
    <t>1.觀諸原告所提施工照片（見院一卷第55頁中間），確有施作天花板油漆修補，堪認原告應有施作本項工程。
2.依業主裝修工程估價單項次貳.三.2「配合隔間天花板油漆修補」記載複價為10,000元（見院一卷第130頁背面），而原告稱：原證19報價單之金額無法細分等語（見院一卷第173頁），本件既未見原告證明其主張之金額較為合理，自應採計業主裝修工程估價單所列金額。</t>
    <phoneticPr fontId="1" type="noConversion"/>
  </si>
  <si>
    <t>1.觀諸原告所提施工照片（見院一卷第56頁中間），現場確有施作水電工程，堪認原告應有施作本項工程。
2.依業主裝修工程估價單項次貳.三.6「水電配合工程」記載複價為5,000元（見院一卷第130頁背面），而原告稱：原證19報價單之金額無法細分等語（見院一卷第173頁），本件既未見原告證明其主張之金額較為合理，自應採計業主裝修工程估價單所列金額。</t>
    <phoneticPr fontId="1" type="noConversion"/>
  </si>
  <si>
    <t>1.觀諸原告所提施工照片（見院一卷第58頁下方），現場確有設置給排水及電源設施，堪認原告應有施作本項工程。
2.原告將本項工程發包予旗幟公司施作，直接工程費用為11,000元，此有旗幟公司請款明細單項次3「2樓吧台配排水及給水」11,000元可參（見院二卷第199頁），加計前述間接費用及利潤比例9.4％後，為12,034元（11,000元x1.094=12,034元），該金額低於原告主張之金額，是本項合理金額僅得認定為12,034元。</t>
    <phoneticPr fontId="1" type="noConversion"/>
  </si>
  <si>
    <t>1.觀諸原告所提施工照片（見院一卷第58頁下方），堪認原告應有施作本項工程。
2.原告將本項工程發包予上滕公司施作，直接工程費用為2,100元，此有上滕公司報價單項次四.1「2F造型桌板5mm強化透明玻璃（277*40cm）」2,100元可參（見院一卷第208頁），加計前述間接費用及利潤比例9.4％後，為2,297元（2,100元x1.094=2,297元），該金額低於原告主張之金額，是本項合理金額僅得認定為2,297元。</t>
    <phoneticPr fontId="1" type="noConversion"/>
  </si>
  <si>
    <t>1.觀諸原告所提施工照片（見院一卷第59頁中間），會議室確有設置白板含背板烤漆玻璃及筆槽，堪認原告應有施作本項工程。
2.原告將本項工程發包予上滕公司施作，直接工程費用為20,000元，此有上滕公司報價單項次6「會議室玻璃白板」20,000元可參（見院一卷第180頁），加計前述間接費用及利潤比例9.4％後，為21,880元（20,000元x1.094=21,880元），該金額低於原告主張之金額，是本項合理金額僅得認定為21,880元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</si>
</sst>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76" formatCode="_-* #,##0_-;\-* #,##0_-;_-* &quot;-&quot;??_-;_-@_-"/>
    <numFmt numFmtId="177" formatCode="#,##0_ "/>
  </numFmts>
  <fonts count="6" x14ac:knownFonts="1">
    <font>
      <sz val="12"/>
      <color theme="1"/>
      <name val="標楷體"/>
      <family val="2"/>
      <charset val="136"/>
    </font>
    <font>
      <sz val="9"/>
      <name val="標楷體"/>
      <family val="2"/>
      <charset val="136"/>
    </font>
    <font>
      <sz val="12"/>
      <color theme="1"/>
      <name val="標楷體"/>
      <family val="2"/>
      <charset val="136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8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2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1" applyNumberFormat="1" applyFont="1">
      <alignment vertical="center"/>
    </xf>
    <xf numFmtId="0" fontId="0" fillId="0" borderId="0" xfId="0" applyAlignment="1">
      <alignment vertical="center" wrapText="1"/>
    </xf>
    <xf numFmtId="177" fontId="0" fillId="0" borderId="0" xfId="1" applyNumberFormat="1" applyFont="1">
      <alignment vertical="center"/>
    </xf>
    <xf numFmtId="176" fontId="0" fillId="0" borderId="0" xfId="1" applyNumberFormat="1" applyFont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176" fontId="0" fillId="0" borderId="5" xfId="1" applyNumberFormat="1" applyFont="1" applyBorder="1" applyAlignment="1">
      <alignment horizontal="center" vertical="center"/>
    </xf>
    <xf numFmtId="176" fontId="0" fillId="0" borderId="5" xfId="1" applyNumberFormat="1" applyFont="1" applyBorder="1" applyAlignment="1">
      <alignment horizontal="center" vertical="center" wrapText="1"/>
    </xf>
    <xf numFmtId="177" fontId="0" fillId="0" borderId="5" xfId="1" applyNumberFormat="1" applyFon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3" fillId="0" borderId="4" xfId="0" applyFont="1" applyBorder="1">
      <alignment vertical="center"/>
    </xf>
    <xf numFmtId="0" fontId="3" fillId="0" borderId="5" xfId="0" applyFont="1" applyBorder="1" applyAlignment="1">
      <alignment vertical="center" wrapText="1"/>
    </xf>
    <xf numFmtId="0" fontId="0" fillId="0" borderId="5" xfId="0" applyBorder="1">
      <alignment vertical="center"/>
    </xf>
    <xf numFmtId="176" fontId="0" fillId="0" borderId="5" xfId="1" applyNumberFormat="1" applyFont="1" applyBorder="1">
      <alignment vertical="center"/>
    </xf>
    <xf numFmtId="0" fontId="0" fillId="0" borderId="5" xfId="0" applyBorder="1" applyAlignment="1">
      <alignment vertical="center" wrapText="1"/>
    </xf>
    <xf numFmtId="177" fontId="0" fillId="0" borderId="5" xfId="1" applyNumberFormat="1" applyFont="1" applyBorder="1">
      <alignment vertical="center"/>
    </xf>
    <xf numFmtId="0" fontId="0" fillId="0" borderId="6" xfId="0" applyBorder="1" applyAlignment="1">
      <alignment vertical="center" wrapText="1"/>
    </xf>
    <xf numFmtId="0" fontId="0" fillId="0" borderId="4" xfId="0" applyBorder="1">
      <alignment vertical="center"/>
    </xf>
    <xf numFmtId="0" fontId="4" fillId="0" borderId="5" xfId="0" applyFont="1" applyBorder="1" applyAlignment="1">
      <alignment horizontal="center" vertical="center"/>
    </xf>
    <xf numFmtId="177" fontId="0" fillId="0" borderId="5" xfId="1" applyNumberFormat="1" applyFont="1" applyFill="1" applyBorder="1">
      <alignment vertical="center"/>
    </xf>
    <xf numFmtId="176" fontId="3" fillId="0" borderId="5" xfId="1" applyNumberFormat="1" applyFont="1" applyBorder="1">
      <alignment vertical="center"/>
    </xf>
    <xf numFmtId="0" fontId="0" fillId="0" borderId="5" xfId="0" applyFill="1" applyBorder="1">
      <alignment vertical="center"/>
    </xf>
    <xf numFmtId="176" fontId="0" fillId="0" borderId="5" xfId="1" applyNumberFormat="1" applyFont="1" applyFill="1" applyBorder="1">
      <alignment vertical="center"/>
    </xf>
    <xf numFmtId="0" fontId="0" fillId="0" borderId="5" xfId="0" applyFill="1" applyBorder="1" applyAlignment="1">
      <alignment vertical="center" wrapText="1"/>
    </xf>
    <xf numFmtId="0" fontId="0" fillId="0" borderId="7" xfId="0" applyBorder="1">
      <alignment vertical="center"/>
    </xf>
    <xf numFmtId="0" fontId="3" fillId="0" borderId="8" xfId="0" applyFont="1" applyBorder="1" applyAlignment="1">
      <alignment vertical="center" wrapText="1"/>
    </xf>
    <xf numFmtId="0" fontId="0" fillId="0" borderId="8" xfId="0" applyBorder="1" applyAlignment="1">
      <alignment horizontal="center" vertical="center"/>
    </xf>
    <xf numFmtId="0" fontId="0" fillId="0" borderId="8" xfId="0" applyBorder="1">
      <alignment vertical="center"/>
    </xf>
    <xf numFmtId="176" fontId="3" fillId="0" borderId="8" xfId="1" applyNumberFormat="1" applyFont="1" applyBorder="1">
      <alignment vertical="center"/>
    </xf>
    <xf numFmtId="176" fontId="0" fillId="0" borderId="8" xfId="1" applyNumberFormat="1" applyFont="1" applyBorder="1">
      <alignment vertical="center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176" fontId="3" fillId="0" borderId="5" xfId="1" applyNumberFormat="1" applyFont="1" applyBorder="1" applyAlignment="1">
      <alignment horizontal="center" vertical="center" wrapText="1"/>
    </xf>
    <xf numFmtId="176" fontId="3" fillId="0" borderId="8" xfId="1" applyNumberFormat="1" applyFont="1" applyBorder="1" applyAlignment="1">
      <alignment horizontal="center" vertical="center" wrapText="1"/>
    </xf>
    <xf numFmtId="176" fontId="0" fillId="0" borderId="5" xfId="1" applyNumberFormat="1" applyFont="1" applyFill="1" applyBorder="1" applyAlignment="1">
      <alignment horizontal="center" vertical="center" wrapText="1"/>
    </xf>
    <xf numFmtId="0" fontId="0" fillId="0" borderId="6" xfId="0" applyFill="1" applyBorder="1" applyAlignment="1">
      <alignment vertical="center" wrapText="1"/>
    </xf>
    <xf numFmtId="3" fontId="0" fillId="0" borderId="5" xfId="0" applyNumberFormat="1" applyBorder="1">
      <alignment vertical="center"/>
    </xf>
    <xf numFmtId="0" fontId="0" fillId="0" borderId="10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76" fontId="0" fillId="0" borderId="5" xfId="1" applyNumberFormat="1" applyFont="1" applyBorder="1" applyAlignment="1">
      <alignment horizontal="right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2"/>
  <sheetViews>
    <sheetView tabSelected="1" zoomScaleNormal="100" workbookViewId="0">
      <pane xSplit="2" ySplit="3" topLeftCell="E60" activePane="bottomRight" state="frozen"/>
      <selection pane="topRight" activeCell="C1" sqref="C1"/>
      <selection pane="bottomLeft" activeCell="A4" sqref="A4"/>
      <selection pane="bottomRight" activeCell="M56" sqref="M56"/>
    </sheetView>
  </sheetViews>
  <sheetFormatPr defaultRowHeight="16.2" x14ac:dyDescent="0.3"/>
  <cols>
    <col min="1" max="1" width="3.69921875" customWidth="1"/>
    <col min="2" max="2" width="19.59765625" style="3" customWidth="1"/>
    <col min="3" max="3" width="5.5" style="1" bestFit="1" customWidth="1"/>
    <col min="4" max="4" width="6.5" bestFit="1" customWidth="1"/>
    <col min="5" max="5" width="8.3984375" bestFit="1" customWidth="1"/>
    <col min="6" max="6" width="14.09765625" style="2" bestFit="1" customWidth="1"/>
    <col min="7" max="7" width="9.3984375" style="5" customWidth="1"/>
    <col min="8" max="8" width="6.5" bestFit="1" customWidth="1"/>
    <col min="9" max="9" width="7.3984375" bestFit="1" customWidth="1"/>
    <col min="10" max="10" width="10.5" style="2" bestFit="1" customWidth="1"/>
    <col min="11" max="11" width="21.5" style="3" customWidth="1"/>
    <col min="12" max="12" width="14.09765625" style="4" bestFit="1" customWidth="1"/>
    <col min="13" max="13" width="69.69921875" style="3" customWidth="1"/>
  </cols>
  <sheetData>
    <row r="1" spans="1:13" x14ac:dyDescent="0.3">
      <c r="A1" s="38" t="s">
        <v>167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13" s="1" customFormat="1" ht="16.2" customHeight="1" x14ac:dyDescent="0.3">
      <c r="A2" s="45" t="s">
        <v>0</v>
      </c>
      <c r="B2" s="47" t="s">
        <v>1</v>
      </c>
      <c r="C2" s="39" t="s">
        <v>104</v>
      </c>
      <c r="D2" s="39"/>
      <c r="E2" s="39"/>
      <c r="F2" s="39"/>
      <c r="G2" s="41" t="s">
        <v>105</v>
      </c>
      <c r="H2" s="39"/>
      <c r="I2" s="39"/>
      <c r="J2" s="39"/>
      <c r="K2" s="43" t="s">
        <v>106</v>
      </c>
      <c r="L2" s="39" t="s">
        <v>103</v>
      </c>
      <c r="M2" s="40"/>
    </row>
    <row r="3" spans="1:13" s="1" customFormat="1" x14ac:dyDescent="0.3">
      <c r="A3" s="46"/>
      <c r="B3" s="48"/>
      <c r="C3" s="6" t="s">
        <v>2</v>
      </c>
      <c r="D3" s="6" t="s">
        <v>3</v>
      </c>
      <c r="E3" s="6" t="s">
        <v>4</v>
      </c>
      <c r="F3" s="7" t="s">
        <v>5</v>
      </c>
      <c r="G3" s="8" t="s">
        <v>76</v>
      </c>
      <c r="H3" s="6" t="s">
        <v>73</v>
      </c>
      <c r="I3" s="6" t="s">
        <v>74</v>
      </c>
      <c r="J3" s="7" t="s">
        <v>75</v>
      </c>
      <c r="K3" s="44"/>
      <c r="L3" s="9" t="s">
        <v>100</v>
      </c>
      <c r="M3" s="10" t="s">
        <v>101</v>
      </c>
    </row>
    <row r="4" spans="1:13" x14ac:dyDescent="0.3">
      <c r="A4" s="11" t="s">
        <v>58</v>
      </c>
      <c r="B4" s="12" t="s">
        <v>6</v>
      </c>
      <c r="C4" s="6"/>
      <c r="D4" s="13"/>
      <c r="E4" s="13"/>
      <c r="F4" s="14"/>
      <c r="G4" s="8"/>
      <c r="H4" s="13"/>
      <c r="I4" s="13"/>
      <c r="J4" s="14"/>
      <c r="K4" s="15"/>
      <c r="L4" s="16"/>
      <c r="M4" s="17"/>
    </row>
    <row r="5" spans="1:13" x14ac:dyDescent="0.3">
      <c r="A5" s="18" t="s">
        <v>53</v>
      </c>
      <c r="B5" s="15" t="s">
        <v>7</v>
      </c>
      <c r="C5" s="6"/>
      <c r="D5" s="13"/>
      <c r="E5" s="13"/>
      <c r="F5" s="14"/>
      <c r="G5" s="8"/>
      <c r="H5" s="13"/>
      <c r="I5" s="13"/>
      <c r="J5" s="14"/>
      <c r="K5" s="15"/>
      <c r="L5" s="16"/>
      <c r="M5" s="17"/>
    </row>
    <row r="6" spans="1:13" ht="88.2" customHeight="1" x14ac:dyDescent="0.3">
      <c r="A6" s="18">
        <v>1</v>
      </c>
      <c r="B6" s="15" t="s">
        <v>8</v>
      </c>
      <c r="C6" s="19" t="s">
        <v>64</v>
      </c>
      <c r="D6" s="13">
        <v>153.4</v>
      </c>
      <c r="E6" s="13">
        <v>50</v>
      </c>
      <c r="F6" s="14">
        <f>ROUND(D6*E6,)</f>
        <v>7670</v>
      </c>
      <c r="G6" s="8" t="s">
        <v>77</v>
      </c>
      <c r="H6" s="13">
        <v>153.4</v>
      </c>
      <c r="I6" s="13">
        <v>47</v>
      </c>
      <c r="J6" s="14">
        <f>ROUND(H6*I6,)</f>
        <v>7210</v>
      </c>
      <c r="K6" s="15" t="s">
        <v>99</v>
      </c>
      <c r="L6" s="20">
        <v>7210</v>
      </c>
      <c r="M6" s="17" t="s">
        <v>168</v>
      </c>
    </row>
    <row r="7" spans="1:13" ht="100.8" customHeight="1" x14ac:dyDescent="0.3">
      <c r="A7" s="18">
        <v>2</v>
      </c>
      <c r="B7" s="15" t="s">
        <v>9</v>
      </c>
      <c r="C7" s="19" t="s">
        <v>66</v>
      </c>
      <c r="D7" s="13">
        <v>153.4</v>
      </c>
      <c r="E7" s="13">
        <v>200</v>
      </c>
      <c r="F7" s="14">
        <f>ROUND(D7*E7,)</f>
        <v>30680</v>
      </c>
      <c r="G7" s="8" t="s">
        <v>78</v>
      </c>
      <c r="H7" s="13">
        <v>153.4</v>
      </c>
      <c r="I7" s="13">
        <v>300</v>
      </c>
      <c r="J7" s="14">
        <f>ROUND(H7*I7,)</f>
        <v>46020</v>
      </c>
      <c r="K7" s="15" t="s">
        <v>99</v>
      </c>
      <c r="L7" s="16">
        <f>F7</f>
        <v>30680</v>
      </c>
      <c r="M7" s="17" t="s">
        <v>153</v>
      </c>
    </row>
    <row r="8" spans="1:13" x14ac:dyDescent="0.3">
      <c r="A8" s="18" t="s">
        <v>54</v>
      </c>
      <c r="B8" s="15" t="s">
        <v>10</v>
      </c>
      <c r="C8" s="6"/>
      <c r="D8" s="13"/>
      <c r="E8" s="13"/>
      <c r="F8" s="14"/>
      <c r="G8" s="8"/>
      <c r="H8" s="13"/>
      <c r="I8" s="13"/>
      <c r="J8" s="14"/>
      <c r="K8" s="15"/>
      <c r="L8" s="16"/>
      <c r="M8" s="17"/>
    </row>
    <row r="9" spans="1:13" ht="97.8" customHeight="1" x14ac:dyDescent="0.3">
      <c r="A9" s="18">
        <v>1</v>
      </c>
      <c r="B9" s="15" t="s">
        <v>11</v>
      </c>
      <c r="C9" s="6" t="s">
        <v>65</v>
      </c>
      <c r="D9" s="13">
        <v>21</v>
      </c>
      <c r="E9" s="37">
        <v>2500</v>
      </c>
      <c r="F9" s="14">
        <f t="shared" ref="F9:F60" si="0">ROUND(D9*E9,)</f>
        <v>52500</v>
      </c>
      <c r="G9" s="8" t="s">
        <v>79</v>
      </c>
      <c r="H9" s="13"/>
      <c r="I9" s="13"/>
      <c r="J9" s="14">
        <v>60000</v>
      </c>
      <c r="K9" s="15" t="s">
        <v>134</v>
      </c>
      <c r="L9" s="16">
        <v>52500</v>
      </c>
      <c r="M9" s="17" t="s">
        <v>169</v>
      </c>
    </row>
    <row r="10" spans="1:13" ht="22.8" customHeight="1" x14ac:dyDescent="0.3">
      <c r="A10" s="18" t="s">
        <v>55</v>
      </c>
      <c r="B10" s="15" t="s">
        <v>12</v>
      </c>
      <c r="C10" s="6"/>
      <c r="D10" s="13"/>
      <c r="E10" s="13"/>
      <c r="F10" s="14"/>
      <c r="G10" s="8"/>
      <c r="H10" s="13"/>
      <c r="I10" s="13"/>
      <c r="J10" s="14"/>
      <c r="K10" s="15"/>
      <c r="L10" s="16"/>
      <c r="M10" s="17"/>
    </row>
    <row r="11" spans="1:13" ht="181.8" customHeight="1" x14ac:dyDescent="0.3">
      <c r="A11" s="18">
        <v>2</v>
      </c>
      <c r="B11" s="15" t="s">
        <v>13</v>
      </c>
      <c r="C11" s="6" t="s">
        <v>64</v>
      </c>
      <c r="D11" s="13">
        <v>51</v>
      </c>
      <c r="E11" s="37">
        <v>3000</v>
      </c>
      <c r="F11" s="14">
        <f t="shared" si="0"/>
        <v>153000</v>
      </c>
      <c r="G11" s="8" t="s">
        <v>80</v>
      </c>
      <c r="H11" s="13"/>
      <c r="I11" s="13"/>
      <c r="J11" s="14">
        <v>414000</v>
      </c>
      <c r="K11" s="15" t="s">
        <v>107</v>
      </c>
      <c r="L11" s="20">
        <v>122291</v>
      </c>
      <c r="M11" s="17" t="s">
        <v>151</v>
      </c>
    </row>
    <row r="12" spans="1:13" x14ac:dyDescent="0.3">
      <c r="A12" s="18" t="s">
        <v>56</v>
      </c>
      <c r="B12" s="15" t="s">
        <v>14</v>
      </c>
      <c r="C12" s="6"/>
      <c r="D12" s="13"/>
      <c r="E12" s="13"/>
      <c r="F12" s="14"/>
      <c r="G12" s="8"/>
      <c r="H12" s="13"/>
      <c r="I12" s="13"/>
      <c r="J12" s="14"/>
      <c r="K12" s="15"/>
      <c r="L12" s="16"/>
      <c r="M12" s="17"/>
    </row>
    <row r="13" spans="1:13" ht="122.4" customHeight="1" x14ac:dyDescent="0.3">
      <c r="A13" s="18">
        <v>1</v>
      </c>
      <c r="B13" s="15" t="s">
        <v>15</v>
      </c>
      <c r="C13" s="6" t="s">
        <v>64</v>
      </c>
      <c r="D13" s="13">
        <v>153</v>
      </c>
      <c r="E13" s="37">
        <v>1300</v>
      </c>
      <c r="F13" s="14">
        <f t="shared" si="0"/>
        <v>198900</v>
      </c>
      <c r="G13" s="8" t="s">
        <v>81</v>
      </c>
      <c r="H13" s="13">
        <v>153.4</v>
      </c>
      <c r="I13" s="13">
        <v>1500</v>
      </c>
      <c r="J13" s="14">
        <f>ROUND(H13*I13,)</f>
        <v>230100</v>
      </c>
      <c r="K13" s="15" t="s">
        <v>108</v>
      </c>
      <c r="L13" s="16">
        <f>F13</f>
        <v>198900</v>
      </c>
      <c r="M13" s="17" t="s">
        <v>152</v>
      </c>
    </row>
    <row r="14" spans="1:13" ht="120" customHeight="1" x14ac:dyDescent="0.3">
      <c r="A14" s="18">
        <v>2</v>
      </c>
      <c r="B14" s="15" t="s">
        <v>16</v>
      </c>
      <c r="C14" s="6" t="s">
        <v>65</v>
      </c>
      <c r="D14" s="13">
        <v>114</v>
      </c>
      <c r="E14" s="13">
        <v>950</v>
      </c>
      <c r="F14" s="14">
        <f t="shared" si="0"/>
        <v>108300</v>
      </c>
      <c r="G14" s="8" t="s">
        <v>98</v>
      </c>
      <c r="H14" s="13"/>
      <c r="I14" s="13"/>
      <c r="J14" s="14"/>
      <c r="K14" s="15" t="s">
        <v>109</v>
      </c>
      <c r="L14" s="20">
        <v>107256</v>
      </c>
      <c r="M14" s="17" t="s">
        <v>138</v>
      </c>
    </row>
    <row r="15" spans="1:13" ht="118.8" customHeight="1" x14ac:dyDescent="0.3">
      <c r="A15" s="18">
        <v>3</v>
      </c>
      <c r="B15" s="15" t="s">
        <v>17</v>
      </c>
      <c r="C15" s="6" t="s">
        <v>65</v>
      </c>
      <c r="D15" s="13">
        <v>24</v>
      </c>
      <c r="E15" s="13">
        <v>950</v>
      </c>
      <c r="F15" s="14">
        <f t="shared" si="0"/>
        <v>22800</v>
      </c>
      <c r="G15" s="8" t="s">
        <v>98</v>
      </c>
      <c r="H15" s="13"/>
      <c r="I15" s="13"/>
      <c r="J15" s="14"/>
      <c r="K15" s="15" t="s">
        <v>110</v>
      </c>
      <c r="L15" s="20">
        <v>22580</v>
      </c>
      <c r="M15" s="17" t="s">
        <v>154</v>
      </c>
    </row>
    <row r="16" spans="1:13" ht="87" customHeight="1" x14ac:dyDescent="0.3">
      <c r="A16" s="18">
        <v>4</v>
      </c>
      <c r="B16" s="15" t="s">
        <v>18</v>
      </c>
      <c r="C16" s="6" t="s">
        <v>68</v>
      </c>
      <c r="D16" s="13">
        <v>1</v>
      </c>
      <c r="E16" s="37">
        <v>10000</v>
      </c>
      <c r="F16" s="14">
        <f t="shared" si="0"/>
        <v>10000</v>
      </c>
      <c r="G16" s="8" t="s">
        <v>82</v>
      </c>
      <c r="H16" s="13">
        <v>1</v>
      </c>
      <c r="I16" s="13">
        <v>8000</v>
      </c>
      <c r="J16" s="14">
        <f>ROUND(H16*I16,)</f>
        <v>8000</v>
      </c>
      <c r="K16" s="15" t="s">
        <v>99</v>
      </c>
      <c r="L16" s="20">
        <v>8000</v>
      </c>
      <c r="M16" s="17" t="s">
        <v>170</v>
      </c>
    </row>
    <row r="17" spans="1:13" ht="127.8" customHeight="1" x14ac:dyDescent="0.3">
      <c r="A17" s="18">
        <v>5</v>
      </c>
      <c r="B17" s="15" t="s">
        <v>19</v>
      </c>
      <c r="C17" s="6" t="s">
        <v>65</v>
      </c>
      <c r="D17" s="13">
        <v>9.4</v>
      </c>
      <c r="E17" s="37">
        <v>6900</v>
      </c>
      <c r="F17" s="14">
        <f t="shared" si="0"/>
        <v>64860</v>
      </c>
      <c r="G17" s="8" t="s">
        <v>83</v>
      </c>
      <c r="H17" s="13"/>
      <c r="I17" s="13"/>
      <c r="J17" s="14"/>
      <c r="K17" s="15" t="s">
        <v>111</v>
      </c>
      <c r="L17" s="16">
        <v>64860</v>
      </c>
      <c r="M17" s="17" t="s">
        <v>171</v>
      </c>
    </row>
    <row r="18" spans="1:13" ht="118.2" customHeight="1" x14ac:dyDescent="0.3">
      <c r="A18" s="18">
        <v>6</v>
      </c>
      <c r="B18" s="15" t="s">
        <v>139</v>
      </c>
      <c r="C18" s="6" t="s">
        <v>65</v>
      </c>
      <c r="D18" s="13">
        <v>9.4</v>
      </c>
      <c r="E18" s="37">
        <v>4300</v>
      </c>
      <c r="F18" s="14">
        <f t="shared" si="0"/>
        <v>40420</v>
      </c>
      <c r="G18" s="8" t="s">
        <v>98</v>
      </c>
      <c r="H18" s="13"/>
      <c r="I18" s="13"/>
      <c r="J18" s="14"/>
      <c r="K18" s="15" t="s">
        <v>112</v>
      </c>
      <c r="L18" s="20">
        <v>38509</v>
      </c>
      <c r="M18" s="17" t="s">
        <v>140</v>
      </c>
    </row>
    <row r="19" spans="1:13" ht="85.8" customHeight="1" x14ac:dyDescent="0.3">
      <c r="A19" s="18">
        <v>7</v>
      </c>
      <c r="B19" s="15" t="s">
        <v>20</v>
      </c>
      <c r="C19" s="6" t="s">
        <v>65</v>
      </c>
      <c r="D19" s="13">
        <v>12</v>
      </c>
      <c r="E19" s="37">
        <v>5900</v>
      </c>
      <c r="F19" s="14">
        <f t="shared" si="0"/>
        <v>70800</v>
      </c>
      <c r="G19" s="8" t="s">
        <v>84</v>
      </c>
      <c r="H19" s="13">
        <v>12</v>
      </c>
      <c r="I19" s="37">
        <v>8500</v>
      </c>
      <c r="J19" s="14">
        <f>ROUND(H19*I19,)</f>
        <v>102000</v>
      </c>
      <c r="K19" s="15" t="s">
        <v>113</v>
      </c>
      <c r="L19" s="16">
        <v>70800</v>
      </c>
      <c r="M19" s="17" t="s">
        <v>172</v>
      </c>
    </row>
    <row r="20" spans="1:13" ht="91.8" customHeight="1" x14ac:dyDescent="0.3">
      <c r="A20" s="18">
        <v>8</v>
      </c>
      <c r="B20" s="15" t="s">
        <v>102</v>
      </c>
      <c r="C20" s="6" t="s">
        <v>69</v>
      </c>
      <c r="D20" s="13">
        <v>2</v>
      </c>
      <c r="E20" s="37">
        <v>14600</v>
      </c>
      <c r="F20" s="14">
        <f t="shared" si="0"/>
        <v>29200</v>
      </c>
      <c r="G20" s="8" t="s">
        <v>85</v>
      </c>
      <c r="H20" s="13">
        <v>2</v>
      </c>
      <c r="I20" s="37">
        <v>25000</v>
      </c>
      <c r="J20" s="14">
        <f>ROUND(H20*I20,)</f>
        <v>50000</v>
      </c>
      <c r="K20" s="15" t="s">
        <v>114</v>
      </c>
      <c r="L20" s="16">
        <v>29200</v>
      </c>
      <c r="M20" s="17" t="s">
        <v>141</v>
      </c>
    </row>
    <row r="21" spans="1:13" ht="19.2" customHeight="1" x14ac:dyDescent="0.3">
      <c r="A21" s="18" t="s">
        <v>57</v>
      </c>
      <c r="B21" s="15" t="s">
        <v>21</v>
      </c>
      <c r="C21" s="6"/>
      <c r="D21" s="13"/>
      <c r="E21" s="13"/>
      <c r="F21" s="14"/>
      <c r="G21" s="8"/>
      <c r="H21" s="13"/>
      <c r="I21" s="13"/>
      <c r="J21" s="14"/>
      <c r="K21" s="15"/>
      <c r="L21" s="16"/>
      <c r="M21" s="17"/>
    </row>
    <row r="22" spans="1:13" ht="88.2" customHeight="1" x14ac:dyDescent="0.3">
      <c r="A22" s="18">
        <v>1</v>
      </c>
      <c r="B22" s="15" t="s">
        <v>22</v>
      </c>
      <c r="C22" s="6" t="s">
        <v>64</v>
      </c>
      <c r="D22" s="13">
        <v>85</v>
      </c>
      <c r="E22" s="13">
        <v>200</v>
      </c>
      <c r="F22" s="14">
        <f t="shared" si="0"/>
        <v>17000</v>
      </c>
      <c r="G22" s="8" t="s">
        <v>86</v>
      </c>
      <c r="H22" s="13">
        <v>85</v>
      </c>
      <c r="I22" s="13">
        <v>450</v>
      </c>
      <c r="J22" s="14">
        <f>ROUND(H22*I22,)</f>
        <v>38250</v>
      </c>
      <c r="K22" s="15" t="s">
        <v>99</v>
      </c>
      <c r="L22" s="16">
        <v>17000</v>
      </c>
      <c r="M22" s="17" t="s">
        <v>173</v>
      </c>
    </row>
    <row r="23" spans="1:13" ht="89.4" customHeight="1" x14ac:dyDescent="0.3">
      <c r="A23" s="18">
        <v>2</v>
      </c>
      <c r="B23" s="15" t="s">
        <v>23</v>
      </c>
      <c r="C23" s="6" t="s">
        <v>64</v>
      </c>
      <c r="D23" s="13">
        <v>153.4</v>
      </c>
      <c r="E23" s="13">
        <v>200</v>
      </c>
      <c r="F23" s="14">
        <f t="shared" si="0"/>
        <v>30680</v>
      </c>
      <c r="G23" s="8" t="s">
        <v>87</v>
      </c>
      <c r="H23" s="13">
        <v>153.4</v>
      </c>
      <c r="I23" s="13">
        <v>450</v>
      </c>
      <c r="J23" s="14">
        <f>ROUND(H23*I23,)</f>
        <v>69030</v>
      </c>
      <c r="K23" s="15" t="s">
        <v>99</v>
      </c>
      <c r="L23" s="16">
        <v>30680</v>
      </c>
      <c r="M23" s="17" t="s">
        <v>174</v>
      </c>
    </row>
    <row r="24" spans="1:13" x14ac:dyDescent="0.3">
      <c r="A24" s="18" t="s">
        <v>59</v>
      </c>
      <c r="B24" s="15" t="s">
        <v>24</v>
      </c>
      <c r="C24" s="6"/>
      <c r="D24" s="13"/>
      <c r="E24" s="13"/>
      <c r="F24" s="14"/>
      <c r="G24" s="8"/>
      <c r="H24" s="13"/>
      <c r="I24" s="13"/>
      <c r="J24" s="14"/>
      <c r="K24" s="15"/>
      <c r="L24" s="16"/>
      <c r="M24" s="17"/>
    </row>
    <row r="25" spans="1:13" ht="136.19999999999999" customHeight="1" x14ac:dyDescent="0.3">
      <c r="A25" s="18">
        <v>1</v>
      </c>
      <c r="B25" s="15" t="s">
        <v>25</v>
      </c>
      <c r="C25" s="6" t="s">
        <v>69</v>
      </c>
      <c r="D25" s="13">
        <v>2</v>
      </c>
      <c r="E25" s="37">
        <v>34500</v>
      </c>
      <c r="F25" s="14">
        <f t="shared" si="0"/>
        <v>69000</v>
      </c>
      <c r="G25" s="8" t="s">
        <v>98</v>
      </c>
      <c r="H25" s="13"/>
      <c r="I25" s="13"/>
      <c r="J25" s="14"/>
      <c r="K25" s="15" t="s">
        <v>115</v>
      </c>
      <c r="L25" s="16">
        <v>53606</v>
      </c>
      <c r="M25" s="17" t="s">
        <v>155</v>
      </c>
    </row>
    <row r="26" spans="1:13" ht="121.8" customHeight="1" x14ac:dyDescent="0.3">
      <c r="A26" s="18">
        <v>2</v>
      </c>
      <c r="B26" s="15" t="s">
        <v>26</v>
      </c>
      <c r="C26" s="6" t="s">
        <v>70</v>
      </c>
      <c r="D26" s="13">
        <v>1</v>
      </c>
      <c r="E26" s="37">
        <v>61500</v>
      </c>
      <c r="F26" s="14">
        <f t="shared" si="0"/>
        <v>61500</v>
      </c>
      <c r="G26" s="8" t="s">
        <v>88</v>
      </c>
      <c r="H26" s="13"/>
      <c r="I26" s="13"/>
      <c r="J26" s="23"/>
      <c r="K26" s="15" t="s">
        <v>135</v>
      </c>
      <c r="L26" s="20">
        <v>21333</v>
      </c>
      <c r="M26" s="17" t="s">
        <v>142</v>
      </c>
    </row>
    <row r="27" spans="1:13" ht="117.6" customHeight="1" x14ac:dyDescent="0.3">
      <c r="A27" s="18">
        <v>3</v>
      </c>
      <c r="B27" s="15" t="s">
        <v>143</v>
      </c>
      <c r="C27" s="6" t="s">
        <v>68</v>
      </c>
      <c r="D27" s="13">
        <v>1</v>
      </c>
      <c r="E27" s="37">
        <v>230000</v>
      </c>
      <c r="F27" s="14">
        <f t="shared" si="0"/>
        <v>230000</v>
      </c>
      <c r="G27" s="8" t="s">
        <v>89</v>
      </c>
      <c r="H27" s="13"/>
      <c r="I27" s="13"/>
      <c r="J27" s="14">
        <v>204000</v>
      </c>
      <c r="K27" s="15" t="s">
        <v>133</v>
      </c>
      <c r="L27" s="20">
        <v>142220</v>
      </c>
      <c r="M27" s="17" t="s">
        <v>156</v>
      </c>
    </row>
    <row r="28" spans="1:13" ht="116.4" customHeight="1" x14ac:dyDescent="0.3">
      <c r="A28" s="18">
        <v>4</v>
      </c>
      <c r="B28" s="15" t="s">
        <v>144</v>
      </c>
      <c r="C28" s="6" t="s">
        <v>67</v>
      </c>
      <c r="D28" s="13">
        <v>22</v>
      </c>
      <c r="E28" s="37">
        <v>1700</v>
      </c>
      <c r="F28" s="14">
        <f t="shared" si="0"/>
        <v>37400</v>
      </c>
      <c r="G28" s="8" t="s">
        <v>98</v>
      </c>
      <c r="H28" s="13"/>
      <c r="I28" s="13"/>
      <c r="J28" s="14"/>
      <c r="K28" s="15" t="s">
        <v>132</v>
      </c>
      <c r="L28" s="20">
        <v>36102</v>
      </c>
      <c r="M28" s="17" t="s">
        <v>175</v>
      </c>
    </row>
    <row r="29" spans="1:13" ht="34.799999999999997" customHeight="1" x14ac:dyDescent="0.3">
      <c r="A29" s="18" t="s">
        <v>60</v>
      </c>
      <c r="B29" s="15" t="s">
        <v>27</v>
      </c>
      <c r="C29" s="6"/>
      <c r="D29" s="13"/>
      <c r="E29" s="13"/>
      <c r="F29" s="14"/>
      <c r="G29" s="8"/>
      <c r="H29" s="13"/>
      <c r="I29" s="13"/>
      <c r="J29" s="14"/>
      <c r="K29" s="15"/>
      <c r="L29" s="16"/>
      <c r="M29" s="17"/>
    </row>
    <row r="30" spans="1:13" ht="84" customHeight="1" x14ac:dyDescent="0.3">
      <c r="A30" s="18">
        <v>1</v>
      </c>
      <c r="B30" s="15" t="s">
        <v>145</v>
      </c>
      <c r="C30" s="6" t="s">
        <v>71</v>
      </c>
      <c r="D30" s="13">
        <v>2</v>
      </c>
      <c r="E30" s="37">
        <v>20000</v>
      </c>
      <c r="F30" s="14">
        <f t="shared" si="0"/>
        <v>40000</v>
      </c>
      <c r="G30" s="8" t="s">
        <v>98</v>
      </c>
      <c r="H30" s="13"/>
      <c r="I30" s="13"/>
      <c r="J30" s="14"/>
      <c r="K30" s="15" t="s">
        <v>117</v>
      </c>
      <c r="L30" s="16">
        <v>40000</v>
      </c>
      <c r="M30" s="17" t="s">
        <v>176</v>
      </c>
    </row>
    <row r="31" spans="1:13" ht="120" customHeight="1" x14ac:dyDescent="0.3">
      <c r="A31" s="18">
        <v>2</v>
      </c>
      <c r="B31" s="15" t="s">
        <v>28</v>
      </c>
      <c r="C31" s="6" t="s">
        <v>72</v>
      </c>
      <c r="D31" s="13">
        <v>1</v>
      </c>
      <c r="E31" s="37">
        <v>9200</v>
      </c>
      <c r="F31" s="14">
        <f t="shared" si="0"/>
        <v>9200</v>
      </c>
      <c r="G31" s="8" t="s">
        <v>98</v>
      </c>
      <c r="H31" s="13"/>
      <c r="I31" s="13"/>
      <c r="J31" s="14"/>
      <c r="K31" s="15" t="s">
        <v>116</v>
      </c>
      <c r="L31" s="20">
        <v>8750</v>
      </c>
      <c r="M31" s="17" t="s">
        <v>157</v>
      </c>
    </row>
    <row r="32" spans="1:13" ht="21" customHeight="1" x14ac:dyDescent="0.3">
      <c r="A32" s="18"/>
      <c r="B32" s="12" t="s">
        <v>29</v>
      </c>
      <c r="C32" s="6"/>
      <c r="D32" s="13"/>
      <c r="E32" s="13"/>
      <c r="F32" s="21">
        <f>SUM(F6:F31)</f>
        <v>1283910</v>
      </c>
      <c r="G32" s="33"/>
      <c r="H32" s="13"/>
      <c r="I32" s="13"/>
      <c r="J32" s="14"/>
      <c r="K32" s="15"/>
      <c r="L32" s="21">
        <f>SUM(L6:L31)</f>
        <v>1102477</v>
      </c>
      <c r="M32" s="17"/>
    </row>
    <row r="33" spans="1:13" x14ac:dyDescent="0.3">
      <c r="A33" s="11" t="s">
        <v>61</v>
      </c>
      <c r="B33" s="12" t="s">
        <v>30</v>
      </c>
      <c r="C33" s="6"/>
      <c r="D33" s="13"/>
      <c r="E33" s="13"/>
      <c r="F33" s="14"/>
      <c r="G33" s="8"/>
      <c r="H33" s="13"/>
      <c r="I33" s="13"/>
      <c r="J33" s="14"/>
      <c r="K33" s="15"/>
      <c r="L33" s="16"/>
      <c r="M33" s="17"/>
    </row>
    <row r="34" spans="1:13" x14ac:dyDescent="0.3">
      <c r="A34" s="18" t="s">
        <v>53</v>
      </c>
      <c r="B34" s="15" t="s">
        <v>7</v>
      </c>
      <c r="C34" s="6"/>
      <c r="D34" s="13"/>
      <c r="E34" s="13"/>
      <c r="F34" s="14"/>
      <c r="G34" s="8"/>
      <c r="H34" s="13"/>
      <c r="I34" s="13"/>
      <c r="J34" s="14"/>
      <c r="K34" s="15"/>
      <c r="L34" s="16"/>
      <c r="M34" s="17"/>
    </row>
    <row r="35" spans="1:13" ht="85.8" customHeight="1" x14ac:dyDescent="0.3">
      <c r="A35" s="18">
        <v>1</v>
      </c>
      <c r="B35" s="15" t="s">
        <v>62</v>
      </c>
      <c r="C35" s="6" t="s">
        <v>64</v>
      </c>
      <c r="D35" s="13">
        <v>132.4</v>
      </c>
      <c r="E35" s="13">
        <v>50</v>
      </c>
      <c r="F35" s="14">
        <f t="shared" si="0"/>
        <v>6620</v>
      </c>
      <c r="G35" s="8" t="s">
        <v>90</v>
      </c>
      <c r="H35" s="13">
        <v>132.4</v>
      </c>
      <c r="I35" s="13">
        <v>47</v>
      </c>
      <c r="J35" s="14">
        <f>ROUND(H35*I35,)</f>
        <v>6223</v>
      </c>
      <c r="K35" s="15" t="s">
        <v>99</v>
      </c>
      <c r="L35" s="16">
        <v>6223</v>
      </c>
      <c r="M35" s="17" t="s">
        <v>158</v>
      </c>
    </row>
    <row r="36" spans="1:13" ht="32.4" x14ac:dyDescent="0.3">
      <c r="A36" s="18">
        <v>2</v>
      </c>
      <c r="B36" s="15" t="s">
        <v>63</v>
      </c>
      <c r="C36" s="6" t="s">
        <v>64</v>
      </c>
      <c r="D36" s="13">
        <v>132.4</v>
      </c>
      <c r="E36" s="13">
        <v>200</v>
      </c>
      <c r="F36" s="14">
        <f t="shared" si="0"/>
        <v>26480</v>
      </c>
      <c r="G36" s="8" t="s">
        <v>98</v>
      </c>
      <c r="H36" s="13"/>
      <c r="I36" s="13"/>
      <c r="J36" s="14"/>
      <c r="K36" s="15" t="s">
        <v>99</v>
      </c>
      <c r="L36" s="20">
        <v>0</v>
      </c>
      <c r="M36" s="17" t="s">
        <v>159</v>
      </c>
    </row>
    <row r="37" spans="1:13" x14ac:dyDescent="0.3">
      <c r="A37" s="18" t="s">
        <v>54</v>
      </c>
      <c r="B37" s="15" t="s">
        <v>10</v>
      </c>
      <c r="C37" s="6"/>
      <c r="D37" s="13"/>
      <c r="E37" s="13"/>
      <c r="F37" s="14"/>
      <c r="G37" s="8"/>
      <c r="H37" s="13"/>
      <c r="I37" s="13"/>
      <c r="J37" s="14"/>
      <c r="K37" s="15"/>
      <c r="L37" s="16"/>
      <c r="M37" s="17"/>
    </row>
    <row r="38" spans="1:13" ht="120" customHeight="1" x14ac:dyDescent="0.3">
      <c r="A38" s="18">
        <v>1</v>
      </c>
      <c r="B38" s="15" t="s">
        <v>31</v>
      </c>
      <c r="C38" s="6" t="s">
        <v>69</v>
      </c>
      <c r="D38" s="13">
        <v>1</v>
      </c>
      <c r="E38" s="37">
        <v>54000</v>
      </c>
      <c r="F38" s="14">
        <f t="shared" si="0"/>
        <v>54000</v>
      </c>
      <c r="G38" s="8" t="s">
        <v>91</v>
      </c>
      <c r="H38" s="13"/>
      <c r="I38" s="13"/>
      <c r="J38" s="42">
        <v>191475</v>
      </c>
      <c r="K38" s="15" t="s">
        <v>131</v>
      </c>
      <c r="L38" s="20">
        <v>51418</v>
      </c>
      <c r="M38" s="17" t="s">
        <v>160</v>
      </c>
    </row>
    <row r="39" spans="1:13" ht="120" customHeight="1" x14ac:dyDescent="0.3">
      <c r="A39" s="18">
        <v>2</v>
      </c>
      <c r="B39" s="15" t="s">
        <v>32</v>
      </c>
      <c r="C39" s="6" t="s">
        <v>69</v>
      </c>
      <c r="D39" s="13">
        <v>2</v>
      </c>
      <c r="E39" s="37">
        <v>8400</v>
      </c>
      <c r="F39" s="14">
        <f t="shared" si="0"/>
        <v>16800</v>
      </c>
      <c r="G39" s="8" t="s">
        <v>91</v>
      </c>
      <c r="H39" s="13"/>
      <c r="I39" s="13"/>
      <c r="J39" s="42"/>
      <c r="K39" s="15" t="s">
        <v>128</v>
      </c>
      <c r="L39" s="20">
        <v>15316</v>
      </c>
      <c r="M39" s="17" t="s">
        <v>161</v>
      </c>
    </row>
    <row r="40" spans="1:13" ht="106.8" customHeight="1" x14ac:dyDescent="0.3">
      <c r="A40" s="18">
        <v>3</v>
      </c>
      <c r="B40" s="15" t="s">
        <v>33</v>
      </c>
      <c r="C40" s="6" t="s">
        <v>68</v>
      </c>
      <c r="D40" s="13">
        <v>1</v>
      </c>
      <c r="E40" s="37">
        <v>52600</v>
      </c>
      <c r="F40" s="14">
        <f t="shared" si="0"/>
        <v>52600</v>
      </c>
      <c r="G40" s="8" t="s">
        <v>98</v>
      </c>
      <c r="H40" s="13"/>
      <c r="I40" s="13"/>
      <c r="J40" s="14"/>
      <c r="K40" s="15" t="s">
        <v>129</v>
      </c>
      <c r="L40" s="20">
        <v>50051</v>
      </c>
      <c r="M40" s="17" t="s">
        <v>177</v>
      </c>
    </row>
    <row r="41" spans="1:13" ht="112.2" customHeight="1" x14ac:dyDescent="0.3">
      <c r="A41" s="18">
        <v>4</v>
      </c>
      <c r="B41" s="15" t="s">
        <v>34</v>
      </c>
      <c r="C41" s="6" t="s">
        <v>70</v>
      </c>
      <c r="D41" s="13">
        <v>1</v>
      </c>
      <c r="E41" s="37">
        <v>72000</v>
      </c>
      <c r="F41" s="14">
        <f t="shared" si="0"/>
        <v>72000</v>
      </c>
      <c r="G41" s="35" t="s">
        <v>92</v>
      </c>
      <c r="H41" s="13">
        <v>22</v>
      </c>
      <c r="I41" s="13">
        <v>8500</v>
      </c>
      <c r="J41" s="14">
        <f>ROUND(H41*I41,)</f>
        <v>187000</v>
      </c>
      <c r="K41" s="15" t="s">
        <v>130</v>
      </c>
      <c r="L41" s="20">
        <v>61203</v>
      </c>
      <c r="M41" s="17" t="s">
        <v>146</v>
      </c>
    </row>
    <row r="42" spans="1:13" ht="116.4" customHeight="1" x14ac:dyDescent="0.3">
      <c r="A42" s="18">
        <v>5</v>
      </c>
      <c r="B42" s="15" t="s">
        <v>35</v>
      </c>
      <c r="C42" s="6" t="s">
        <v>70</v>
      </c>
      <c r="D42" s="13">
        <v>1</v>
      </c>
      <c r="E42" s="37">
        <v>38000</v>
      </c>
      <c r="F42" s="14">
        <f t="shared" si="0"/>
        <v>38000</v>
      </c>
      <c r="G42" s="8" t="s">
        <v>98</v>
      </c>
      <c r="H42" s="13"/>
      <c r="I42" s="13"/>
      <c r="J42" s="14"/>
      <c r="K42" s="15" t="s">
        <v>126</v>
      </c>
      <c r="L42" s="20">
        <v>28444</v>
      </c>
      <c r="M42" s="36" t="s">
        <v>178</v>
      </c>
    </row>
    <row r="43" spans="1:13" ht="121.8" customHeight="1" x14ac:dyDescent="0.3">
      <c r="A43" s="18">
        <v>8</v>
      </c>
      <c r="B43" s="15" t="s">
        <v>36</v>
      </c>
      <c r="C43" s="6" t="s">
        <v>64</v>
      </c>
      <c r="D43" s="13">
        <v>63</v>
      </c>
      <c r="E43" s="37">
        <v>3000</v>
      </c>
      <c r="F43" s="14">
        <f t="shared" si="0"/>
        <v>189000</v>
      </c>
      <c r="G43" s="35" t="s">
        <v>98</v>
      </c>
      <c r="H43" s="22"/>
      <c r="I43" s="22"/>
      <c r="J43" s="23"/>
      <c r="K43" s="24" t="s">
        <v>127</v>
      </c>
      <c r="L43" s="20">
        <v>112321</v>
      </c>
      <c r="M43" s="36" t="s">
        <v>150</v>
      </c>
    </row>
    <row r="44" spans="1:13" x14ac:dyDescent="0.3">
      <c r="A44" s="18" t="s">
        <v>55</v>
      </c>
      <c r="B44" s="15" t="s">
        <v>37</v>
      </c>
      <c r="C44" s="6"/>
      <c r="D44" s="13"/>
      <c r="E44" s="13"/>
      <c r="F44" s="14"/>
      <c r="G44" s="8"/>
      <c r="H44" s="13"/>
      <c r="I44" s="13"/>
      <c r="J44" s="14"/>
      <c r="K44" s="15"/>
      <c r="L44" s="16"/>
      <c r="M44" s="17"/>
    </row>
    <row r="45" spans="1:13" ht="82.8" customHeight="1" x14ac:dyDescent="0.3">
      <c r="A45" s="18">
        <v>1</v>
      </c>
      <c r="B45" s="15" t="s">
        <v>38</v>
      </c>
      <c r="C45" s="6" t="s">
        <v>68</v>
      </c>
      <c r="D45" s="13">
        <v>1</v>
      </c>
      <c r="E45" s="37">
        <v>20000</v>
      </c>
      <c r="F45" s="14">
        <f t="shared" si="0"/>
        <v>20000</v>
      </c>
      <c r="G45" s="8" t="s">
        <v>93</v>
      </c>
      <c r="H45" s="13">
        <v>1</v>
      </c>
      <c r="I45" s="37">
        <v>20000</v>
      </c>
      <c r="J45" s="14">
        <f>ROUND(H45*I45,)</f>
        <v>20000</v>
      </c>
      <c r="K45" s="15" t="s">
        <v>125</v>
      </c>
      <c r="L45" s="16">
        <v>20000</v>
      </c>
      <c r="M45" s="17" t="s">
        <v>162</v>
      </c>
    </row>
    <row r="46" spans="1:13" ht="108.6" customHeight="1" x14ac:dyDescent="0.3">
      <c r="A46" s="18">
        <v>2</v>
      </c>
      <c r="B46" s="15" t="s">
        <v>39</v>
      </c>
      <c r="C46" s="6" t="s">
        <v>68</v>
      </c>
      <c r="D46" s="13">
        <v>1</v>
      </c>
      <c r="E46" s="37">
        <v>50000</v>
      </c>
      <c r="F46" s="14">
        <f t="shared" si="0"/>
        <v>50000</v>
      </c>
      <c r="G46" s="8" t="s">
        <v>94</v>
      </c>
      <c r="H46" s="13">
        <v>1</v>
      </c>
      <c r="I46" s="37">
        <v>10000</v>
      </c>
      <c r="J46" s="14">
        <f t="shared" ref="J46:J47" si="1">ROUND(H46*I46,)</f>
        <v>10000</v>
      </c>
      <c r="K46" s="15" t="s">
        <v>125</v>
      </c>
      <c r="L46" s="16">
        <v>10000</v>
      </c>
      <c r="M46" s="17" t="s">
        <v>179</v>
      </c>
    </row>
    <row r="47" spans="1:13" ht="101.4" customHeight="1" x14ac:dyDescent="0.3">
      <c r="A47" s="18">
        <v>4</v>
      </c>
      <c r="B47" s="15" t="s">
        <v>40</v>
      </c>
      <c r="C47" s="6" t="s">
        <v>68</v>
      </c>
      <c r="D47" s="13">
        <v>1</v>
      </c>
      <c r="E47" s="37">
        <v>20000</v>
      </c>
      <c r="F47" s="14">
        <f t="shared" si="0"/>
        <v>20000</v>
      </c>
      <c r="G47" s="8" t="s">
        <v>95</v>
      </c>
      <c r="H47" s="13">
        <v>1</v>
      </c>
      <c r="I47" s="37">
        <v>5000</v>
      </c>
      <c r="J47" s="14">
        <f t="shared" si="1"/>
        <v>5000</v>
      </c>
      <c r="K47" s="15" t="s">
        <v>125</v>
      </c>
      <c r="L47" s="16">
        <v>5000</v>
      </c>
      <c r="M47" s="17" t="s">
        <v>180</v>
      </c>
    </row>
    <row r="48" spans="1:13" ht="121.8" customHeight="1" x14ac:dyDescent="0.3">
      <c r="A48" s="18">
        <v>6</v>
      </c>
      <c r="B48" s="15" t="s">
        <v>41</v>
      </c>
      <c r="C48" s="6" t="s">
        <v>68</v>
      </c>
      <c r="D48" s="13">
        <v>1</v>
      </c>
      <c r="E48" s="37">
        <v>13200</v>
      </c>
      <c r="F48" s="14">
        <f t="shared" si="0"/>
        <v>13200</v>
      </c>
      <c r="G48" s="8" t="s">
        <v>98</v>
      </c>
      <c r="H48" s="13"/>
      <c r="I48" s="13"/>
      <c r="J48" s="14"/>
      <c r="K48" s="15" t="s">
        <v>124</v>
      </c>
      <c r="L48" s="20">
        <v>12034</v>
      </c>
      <c r="M48" s="17" t="s">
        <v>163</v>
      </c>
    </row>
    <row r="49" spans="1:13" ht="25.8" customHeight="1" x14ac:dyDescent="0.3">
      <c r="A49" s="18" t="s">
        <v>56</v>
      </c>
      <c r="B49" s="15" t="s">
        <v>42</v>
      </c>
      <c r="C49" s="6"/>
      <c r="D49" s="13"/>
      <c r="E49" s="13"/>
      <c r="F49" s="14"/>
      <c r="G49" s="8"/>
      <c r="H49" s="13"/>
      <c r="I49" s="13"/>
      <c r="J49" s="14"/>
      <c r="K49" s="15"/>
      <c r="L49" s="16"/>
      <c r="M49" s="17"/>
    </row>
    <row r="50" spans="1:13" ht="21.6" customHeight="1" x14ac:dyDescent="0.3">
      <c r="A50" s="18" t="s">
        <v>57</v>
      </c>
      <c r="B50" s="15" t="s">
        <v>43</v>
      </c>
      <c r="C50" s="6"/>
      <c r="D50" s="13"/>
      <c r="E50" s="13"/>
      <c r="F50" s="14"/>
      <c r="G50" s="8"/>
      <c r="H50" s="13"/>
      <c r="I50" s="13"/>
      <c r="J50" s="14"/>
      <c r="K50" s="15"/>
      <c r="L50" s="16"/>
      <c r="M50" s="17"/>
    </row>
    <row r="51" spans="1:13" ht="118.2" customHeight="1" x14ac:dyDescent="0.3">
      <c r="A51" s="18">
        <v>1</v>
      </c>
      <c r="B51" s="15" t="s">
        <v>44</v>
      </c>
      <c r="C51" s="6" t="s">
        <v>68</v>
      </c>
      <c r="D51" s="13">
        <v>1</v>
      </c>
      <c r="E51" s="37">
        <v>15000</v>
      </c>
      <c r="F51" s="14">
        <f t="shared" si="0"/>
        <v>15000</v>
      </c>
      <c r="G51" s="35" t="s">
        <v>98</v>
      </c>
      <c r="H51" s="22"/>
      <c r="I51" s="22"/>
      <c r="J51" s="23"/>
      <c r="K51" s="24" t="s">
        <v>136</v>
      </c>
      <c r="L51" s="20">
        <v>12034</v>
      </c>
      <c r="M51" s="36" t="s">
        <v>181</v>
      </c>
    </row>
    <row r="52" spans="1:13" ht="19.2" customHeight="1" x14ac:dyDescent="0.3">
      <c r="A52" s="18" t="s">
        <v>59</v>
      </c>
      <c r="B52" s="15" t="s">
        <v>24</v>
      </c>
      <c r="C52" s="6"/>
      <c r="D52" s="13"/>
      <c r="E52" s="13"/>
      <c r="F52" s="14"/>
      <c r="G52" s="8"/>
      <c r="H52" s="13"/>
      <c r="I52" s="13"/>
      <c r="J52" s="14"/>
      <c r="K52" s="15"/>
      <c r="L52" s="16"/>
      <c r="M52" s="17"/>
    </row>
    <row r="53" spans="1:13" ht="123" customHeight="1" x14ac:dyDescent="0.3">
      <c r="A53" s="18">
        <v>1</v>
      </c>
      <c r="B53" s="15" t="s">
        <v>45</v>
      </c>
      <c r="C53" s="6" t="s">
        <v>71</v>
      </c>
      <c r="D53" s="13">
        <v>1</v>
      </c>
      <c r="E53" s="37">
        <v>2400</v>
      </c>
      <c r="F53" s="14">
        <f t="shared" si="0"/>
        <v>2400</v>
      </c>
      <c r="G53" s="8" t="s">
        <v>98</v>
      </c>
      <c r="H53" s="13"/>
      <c r="I53" s="13"/>
      <c r="J53" s="14"/>
      <c r="K53" s="15" t="s">
        <v>123</v>
      </c>
      <c r="L53" s="20">
        <v>2297</v>
      </c>
      <c r="M53" s="17" t="s">
        <v>182</v>
      </c>
    </row>
    <row r="54" spans="1:13" ht="121.2" customHeight="1" x14ac:dyDescent="0.3">
      <c r="A54" s="18">
        <v>2</v>
      </c>
      <c r="B54" s="15" t="s">
        <v>46</v>
      </c>
      <c r="C54" s="6" t="s">
        <v>71</v>
      </c>
      <c r="D54" s="13">
        <v>1</v>
      </c>
      <c r="E54" s="37">
        <v>1400</v>
      </c>
      <c r="F54" s="14">
        <f t="shared" si="0"/>
        <v>1400</v>
      </c>
      <c r="G54" s="8" t="s">
        <v>98</v>
      </c>
      <c r="H54" s="13"/>
      <c r="I54" s="13"/>
      <c r="J54" s="14"/>
      <c r="K54" s="15" t="s">
        <v>137</v>
      </c>
      <c r="L54" s="20">
        <v>1313</v>
      </c>
      <c r="M54" s="17" t="s">
        <v>147</v>
      </c>
    </row>
    <row r="55" spans="1:13" ht="36.6" customHeight="1" x14ac:dyDescent="0.3">
      <c r="A55" s="18" t="s">
        <v>60</v>
      </c>
      <c r="B55" s="15" t="s">
        <v>27</v>
      </c>
      <c r="C55" s="6"/>
      <c r="D55" s="13"/>
      <c r="E55" s="13"/>
      <c r="F55" s="14"/>
      <c r="G55" s="8"/>
      <c r="H55" s="13"/>
      <c r="I55" s="13"/>
      <c r="J55" s="14"/>
      <c r="K55" s="15"/>
      <c r="L55" s="16"/>
      <c r="M55" s="17"/>
    </row>
    <row r="56" spans="1:13" ht="100.2" customHeight="1" x14ac:dyDescent="0.3">
      <c r="A56" s="18">
        <v>1</v>
      </c>
      <c r="B56" s="15" t="s">
        <v>47</v>
      </c>
      <c r="C56" s="6" t="s">
        <v>71</v>
      </c>
      <c r="D56" s="13">
        <v>1</v>
      </c>
      <c r="E56" s="37">
        <v>22000</v>
      </c>
      <c r="F56" s="14">
        <f t="shared" si="0"/>
        <v>22000</v>
      </c>
      <c r="G56" s="8" t="s">
        <v>98</v>
      </c>
      <c r="H56" s="13"/>
      <c r="I56" s="13"/>
      <c r="J56" s="14"/>
      <c r="K56" s="15" t="s">
        <v>120</v>
      </c>
      <c r="L56" s="20">
        <v>21880</v>
      </c>
      <c r="M56" s="17" t="s">
        <v>183</v>
      </c>
    </row>
    <row r="57" spans="1:13" ht="129.6" customHeight="1" x14ac:dyDescent="0.3">
      <c r="A57" s="18">
        <v>2</v>
      </c>
      <c r="B57" s="15" t="s">
        <v>48</v>
      </c>
      <c r="C57" s="6" t="s">
        <v>68</v>
      </c>
      <c r="D57" s="13">
        <v>1</v>
      </c>
      <c r="E57" s="37">
        <v>1300</v>
      </c>
      <c r="F57" s="14">
        <f t="shared" si="0"/>
        <v>1300</v>
      </c>
      <c r="G57" s="8" t="s">
        <v>98</v>
      </c>
      <c r="H57" s="13"/>
      <c r="I57" s="13"/>
      <c r="J57" s="14"/>
      <c r="K57" s="15" t="s">
        <v>118</v>
      </c>
      <c r="L57" s="20">
        <v>1203</v>
      </c>
      <c r="M57" s="17" t="s">
        <v>148</v>
      </c>
    </row>
    <row r="58" spans="1:13" ht="105" customHeight="1" x14ac:dyDescent="0.3">
      <c r="A58" s="18">
        <v>3</v>
      </c>
      <c r="B58" s="15" t="s">
        <v>149</v>
      </c>
      <c r="C58" s="6" t="s">
        <v>65</v>
      </c>
      <c r="D58" s="13">
        <v>8.3000000000000007</v>
      </c>
      <c r="E58" s="37">
        <v>5900</v>
      </c>
      <c r="F58" s="14">
        <f t="shared" si="0"/>
        <v>48970</v>
      </c>
      <c r="G58" s="8" t="s">
        <v>96</v>
      </c>
      <c r="H58" s="13"/>
      <c r="I58" s="13"/>
      <c r="J58" s="42">
        <v>65000</v>
      </c>
      <c r="K58" s="15" t="s">
        <v>119</v>
      </c>
      <c r="L58" s="20">
        <v>48125</v>
      </c>
      <c r="M58" s="17" t="s">
        <v>164</v>
      </c>
    </row>
    <row r="59" spans="1:13" ht="106.2" customHeight="1" x14ac:dyDescent="0.3">
      <c r="A59" s="18">
        <v>4</v>
      </c>
      <c r="B59" s="15" t="s">
        <v>49</v>
      </c>
      <c r="C59" s="6" t="s">
        <v>65</v>
      </c>
      <c r="D59" s="13">
        <v>9.1999999999999993</v>
      </c>
      <c r="E59" s="37">
        <v>1700</v>
      </c>
      <c r="F59" s="14">
        <f t="shared" si="0"/>
        <v>15640</v>
      </c>
      <c r="G59" s="8" t="s">
        <v>96</v>
      </c>
      <c r="H59" s="13"/>
      <c r="I59" s="13"/>
      <c r="J59" s="42"/>
      <c r="K59" s="15" t="s">
        <v>122</v>
      </c>
      <c r="L59" s="20">
        <v>15097</v>
      </c>
      <c r="M59" s="17" t="s">
        <v>165</v>
      </c>
    </row>
    <row r="60" spans="1:13" ht="106.2" customHeight="1" x14ac:dyDescent="0.3">
      <c r="A60" s="18">
        <v>5</v>
      </c>
      <c r="B60" s="15" t="s">
        <v>50</v>
      </c>
      <c r="C60" s="6" t="s">
        <v>65</v>
      </c>
      <c r="D60" s="13">
        <v>5.7</v>
      </c>
      <c r="E60" s="37">
        <v>7400</v>
      </c>
      <c r="F60" s="14">
        <f t="shared" si="0"/>
        <v>42180</v>
      </c>
      <c r="G60" s="8" t="s">
        <v>97</v>
      </c>
      <c r="H60" s="13"/>
      <c r="I60" s="13"/>
      <c r="J60" s="14">
        <v>6000</v>
      </c>
      <c r="K60" s="15" t="s">
        <v>121</v>
      </c>
      <c r="L60" s="20">
        <v>40533</v>
      </c>
      <c r="M60" s="17" t="s">
        <v>166</v>
      </c>
    </row>
    <row r="61" spans="1:13" x14ac:dyDescent="0.3">
      <c r="A61" s="18"/>
      <c r="B61" s="12" t="s">
        <v>51</v>
      </c>
      <c r="C61" s="6"/>
      <c r="D61" s="13"/>
      <c r="E61" s="13"/>
      <c r="F61" s="21">
        <f>SUM(F35:F60)</f>
        <v>707590</v>
      </c>
      <c r="G61" s="33"/>
      <c r="H61" s="13"/>
      <c r="I61" s="13"/>
      <c r="J61" s="14"/>
      <c r="K61" s="15"/>
      <c r="L61" s="21">
        <f>SUM(L35:L60)</f>
        <v>514492</v>
      </c>
      <c r="M61" s="17"/>
    </row>
    <row r="62" spans="1:13" x14ac:dyDescent="0.3">
      <c r="A62" s="25"/>
      <c r="B62" s="26" t="s">
        <v>52</v>
      </c>
      <c r="C62" s="27"/>
      <c r="D62" s="28"/>
      <c r="E62" s="28"/>
      <c r="F62" s="29">
        <f>F32+F61</f>
        <v>1991500</v>
      </c>
      <c r="G62" s="34"/>
      <c r="H62" s="28"/>
      <c r="I62" s="28"/>
      <c r="J62" s="30"/>
      <c r="K62" s="31"/>
      <c r="L62" s="29">
        <f>L32+L61</f>
        <v>1616969</v>
      </c>
      <c r="M62" s="32"/>
    </row>
  </sheetData>
  <mergeCells count="9">
    <mergeCell ref="A1:M1"/>
    <mergeCell ref="L2:M2"/>
    <mergeCell ref="G2:J2"/>
    <mergeCell ref="J38:J39"/>
    <mergeCell ref="J58:J59"/>
    <mergeCell ref="K2:K3"/>
    <mergeCell ref="C2:F2"/>
    <mergeCell ref="A2:A3"/>
    <mergeCell ref="B2:B3"/>
  </mergeCells>
  <phoneticPr fontId="1" type="noConversion"/>
  <printOptions horizontalCentered="1" gridLines="1"/>
  <pageMargins left="0.55118110236220474" right="0.55118110236220474" top="0.55118110236220474" bottom="0.35433070866141736" header="0.31496062992125984" footer="0.27559055118110237"/>
  <pageSetup paperSize="8" orientation="landscape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附表</vt:lpstr>
      <vt:lpstr>附表!Print_Titles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張文瑞</dc:creator>
  <cp:lastModifiedBy>TpdUser</cp:lastModifiedBy>
  <cp:lastPrinted>2018-10-29T02:58:13Z</cp:lastPrinted>
  <dcterms:created xsi:type="dcterms:W3CDTF">2018-10-24T09:25:20Z</dcterms:created>
  <dcterms:modified xsi:type="dcterms:W3CDTF">2019-05-09T13:33:21Z</dcterms:modified>
</cp:coreProperties>
</file>