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ill4295\Desktop\"/>
    </mc:Choice>
  </mc:AlternateContent>
  <bookViews>
    <workbookView xWindow="0" yWindow="0" windowWidth="20496" windowHeight="9012" tabRatio="504"/>
  </bookViews>
  <sheets>
    <sheet name="附表1" sheetId="42" r:id="rId1"/>
  </sheets>
  <externalReferences>
    <externalReference r:id="rId2"/>
    <externalReference r:id="rId3"/>
    <externalReference r:id="rId4"/>
  </externalReferences>
  <definedNames>
    <definedName name="\0">#REF!</definedName>
    <definedName name="\d">'[1]??-BLDG'!#REF!</definedName>
    <definedName name="\e">'[1]??-BLDG'!#REF!</definedName>
    <definedName name="\f">'[1]??-BLDG'!#REF!</definedName>
    <definedName name="\g">'[1]??-BLDG'!#REF!</definedName>
    <definedName name="\h">'[1]??-BLDG'!#REF!</definedName>
    <definedName name="\i">'[1]??-BLDG'!#REF!</definedName>
    <definedName name="\j">'[1]??-BLDG'!#REF!</definedName>
    <definedName name="\k">'[1]??-BLDG'!#REF!</definedName>
    <definedName name="\l">'[1]??-BLDG'!#REF!</definedName>
    <definedName name="\m">'[1]??-BLDG'!#REF!</definedName>
    <definedName name="\n">'[1]??-BLDG'!#REF!</definedName>
    <definedName name="\o">'[1]??-BLDG'!#REF!</definedName>
    <definedName name="_1">#REF!</definedName>
    <definedName name="_1000A01">#N/A</definedName>
    <definedName name="_1A16500_">#REF!</definedName>
    <definedName name="_2">#REF!</definedName>
    <definedName name="_2A17000_">#REF!</definedName>
    <definedName name="_3A18000_">#REF!</definedName>
    <definedName name="_4A20000_">#REF!</definedName>
    <definedName name="_5A29000_">#REF!</definedName>
    <definedName name="_Fill" hidden="1">#REF!</definedName>
    <definedName name="_xlnm._FilterDatabase" localSheetId="0" hidden="1">附表1!$B$4:$AB$437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ll_Item">#REF!</definedName>
    <definedName name="ALPIN">#N/A</definedName>
    <definedName name="ALPJYOU">#N/A</definedName>
    <definedName name="ALPTOI">#N/A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MMON">#REF!</definedName>
    <definedName name="CON_EQP_COS">#REF!</definedName>
    <definedName name="CON_EQP_COST">#REF!</definedName>
    <definedName name="_xlnm.Criteria">[2]SILICATE!#REF!</definedName>
    <definedName name="DataFilter">[3]!DataFilter</definedName>
    <definedName name="DataSort">[3]!DataSort</definedName>
    <definedName name="DRY_TRANSFORMER">#REF!</definedName>
    <definedName name="ERECTION_TRANSFORMER">#REF!</definedName>
    <definedName name="_xlnm.Extract">[2]SILICATE!#REF!</definedName>
    <definedName name="GoBack">[3]Sheet1!GoBack</definedName>
    <definedName name="HOME_MANP">#REF!</definedName>
    <definedName name="HOMEOFFICE_COST">#REF!</definedName>
    <definedName name="IDLAB_COST">#REF!</definedName>
    <definedName name="INDMANP">#REF!</definedName>
    <definedName name="MAJ_CON_EQP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IL_TRANSFORMER">#REF!</definedName>
    <definedName name="_xlnm.Print_Area" localSheetId="0">附表1!$A$1:$AG$443</definedName>
    <definedName name="_xlnm.Print_Area">#REF!</definedName>
    <definedName name="Print_Area_MI">#REF!</definedName>
    <definedName name="_xlnm.Print_Titles" localSheetId="0">附表1!$1:$4</definedName>
    <definedName name="_xlnm.Print_Titles">#REF!</definedName>
    <definedName name="PRINTA">#REF!</definedName>
    <definedName name="PRINTB">#REF!</definedName>
    <definedName name="PRINTC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SUMMARY">#REF!</definedName>
  </definedNames>
  <calcPr calcId="162913"/>
</workbook>
</file>

<file path=xl/calcChain.xml><?xml version="1.0" encoding="utf-8"?>
<calcChain xmlns="http://schemas.openxmlformats.org/spreadsheetml/2006/main">
  <c r="AH440" i="42" l="1"/>
  <c r="AF441" i="42" l="1"/>
  <c r="AF442" i="42" s="1"/>
  <c r="AF431" i="42"/>
  <c r="AF432" i="42"/>
  <c r="AG431" i="42"/>
  <c r="AG432" i="42"/>
  <c r="AE442" i="42" l="1"/>
  <c r="AE431" i="42"/>
  <c r="AE432" i="42"/>
  <c r="L429" i="42" l="1"/>
  <c r="L430" i="42"/>
  <c r="L432" i="42"/>
  <c r="L431" i="42"/>
  <c r="L427" i="42"/>
  <c r="L428" i="42"/>
  <c r="L426" i="42"/>
  <c r="L410" i="42"/>
  <c r="L409" i="42"/>
  <c r="L446" i="42" l="1"/>
  <c r="J442" i="42"/>
  <c r="O432" i="42"/>
  <c r="O431" i="42"/>
  <c r="J439" i="42" l="1"/>
  <c r="AD36" i="42"/>
  <c r="AD55" i="42"/>
  <c r="AD83" i="42"/>
  <c r="AD114" i="42"/>
  <c r="AD141" i="42"/>
  <c r="AD142" i="42"/>
  <c r="AD155" i="42"/>
  <c r="AD161" i="42"/>
  <c r="AD170" i="42"/>
  <c r="AD180" i="42"/>
  <c r="AD189" i="42"/>
  <c r="AD190" i="42"/>
  <c r="AD201" i="42"/>
  <c r="AD205" i="42"/>
  <c r="AD213" i="42"/>
  <c r="AD223" i="42"/>
  <c r="AD232" i="42"/>
  <c r="AD233" i="42"/>
  <c r="AD259" i="42"/>
  <c r="AD275" i="42"/>
  <c r="AD297" i="42"/>
  <c r="AD324" i="42"/>
  <c r="AD347" i="42"/>
  <c r="AD348" i="42"/>
  <c r="AD365" i="42"/>
  <c r="AD368" i="42"/>
  <c r="AD379" i="42"/>
  <c r="AD393" i="42"/>
  <c r="AD405" i="42"/>
  <c r="AD412" i="42"/>
  <c r="AD413" i="42"/>
  <c r="AD425" i="42"/>
  <c r="AD434" i="42"/>
  <c r="AD436" i="42"/>
  <c r="AE379" i="42" l="1"/>
  <c r="AF379" i="42"/>
  <c r="AG379" i="42"/>
  <c r="AE347" i="42"/>
  <c r="AF347" i="42"/>
  <c r="AG347" i="42"/>
  <c r="AE189" i="42"/>
  <c r="AF189" i="42"/>
  <c r="AG189" i="42"/>
  <c r="AE141" i="42"/>
  <c r="AF141" i="42"/>
  <c r="AG141" i="42"/>
  <c r="AE434" i="42"/>
  <c r="AF434" i="42"/>
  <c r="AG434" i="42"/>
  <c r="AE412" i="42"/>
  <c r="AF412" i="42"/>
  <c r="AG412" i="42"/>
  <c r="AE405" i="42"/>
  <c r="AF405" i="42"/>
  <c r="AG405" i="42"/>
  <c r="AE232" i="42"/>
  <c r="AF232" i="42"/>
  <c r="AG232" i="42"/>
  <c r="AE436" i="42"/>
  <c r="AF436" i="42"/>
  <c r="AG436" i="42"/>
  <c r="AE393" i="42"/>
  <c r="AF393" i="42"/>
  <c r="AG393" i="42"/>
  <c r="AE324" i="42"/>
  <c r="AF324" i="42"/>
  <c r="AG324" i="42"/>
  <c r="AE223" i="42"/>
  <c r="AF223" i="42"/>
  <c r="AG223" i="42"/>
  <c r="AE180" i="42"/>
  <c r="AF180" i="42"/>
  <c r="AG180" i="42"/>
  <c r="AE114" i="42"/>
  <c r="AF114" i="42"/>
  <c r="AG114" i="42"/>
  <c r="AE297" i="42"/>
  <c r="AF297" i="42"/>
  <c r="AG297" i="42"/>
  <c r="AE170" i="42"/>
  <c r="AF170" i="42"/>
  <c r="AG170" i="42"/>
  <c r="AE83" i="42"/>
  <c r="AF83" i="42"/>
  <c r="AG83" i="42"/>
  <c r="AE425" i="42"/>
  <c r="AF425" i="42"/>
  <c r="AG425" i="42"/>
  <c r="AE161" i="42"/>
  <c r="AF161" i="42"/>
  <c r="AG161" i="42"/>
  <c r="AE55" i="42"/>
  <c r="AF55" i="42"/>
  <c r="AG55" i="42"/>
  <c r="AE213" i="42"/>
  <c r="AF213" i="42"/>
  <c r="AG213" i="42"/>
  <c r="AE368" i="42"/>
  <c r="AF368" i="42"/>
  <c r="AG368" i="42"/>
  <c r="AE275" i="42"/>
  <c r="AF275" i="42"/>
  <c r="AG275" i="42"/>
  <c r="AE205" i="42"/>
  <c r="AF205" i="42"/>
  <c r="AG205" i="42"/>
  <c r="AE413" i="42"/>
  <c r="AF413" i="42"/>
  <c r="AG413" i="42"/>
  <c r="AE365" i="42"/>
  <c r="AF365" i="42"/>
  <c r="AG365" i="42"/>
  <c r="AE259" i="42"/>
  <c r="AF259" i="42"/>
  <c r="AG259" i="42"/>
  <c r="AE201" i="42"/>
  <c r="AF201" i="42"/>
  <c r="AG201" i="42"/>
  <c r="AE155" i="42"/>
  <c r="AF155" i="42"/>
  <c r="AG155" i="42"/>
  <c r="AE36" i="42"/>
  <c r="AF36" i="42"/>
  <c r="AG36" i="42"/>
  <c r="AE348" i="42"/>
  <c r="AF348" i="42"/>
  <c r="AG348" i="42"/>
  <c r="AE233" i="42"/>
  <c r="AF233" i="42"/>
  <c r="AG233" i="42"/>
  <c r="AE190" i="42"/>
  <c r="AF190" i="42"/>
  <c r="AG190" i="42"/>
  <c r="AE142" i="42"/>
  <c r="AF142" i="42"/>
  <c r="AG142" i="42"/>
  <c r="J446" i="42"/>
  <c r="X10" i="42"/>
  <c r="AD10" i="42" l="1"/>
  <c r="AA403" i="42"/>
  <c r="AA404" i="42"/>
  <c r="AA251" i="42"/>
  <c r="AA409" i="42"/>
  <c r="AA410" i="42"/>
  <c r="AA407" i="42"/>
  <c r="AA408" i="42"/>
  <c r="AA406" i="42"/>
  <c r="X407" i="42"/>
  <c r="X408" i="42"/>
  <c r="X409" i="42"/>
  <c r="X410" i="42"/>
  <c r="X414" i="42"/>
  <c r="X415" i="42"/>
  <c r="X416" i="42"/>
  <c r="X417" i="42"/>
  <c r="X418" i="42"/>
  <c r="X419" i="42"/>
  <c r="X420" i="42"/>
  <c r="X421" i="42"/>
  <c r="X422" i="42"/>
  <c r="X423" i="42"/>
  <c r="X424" i="42"/>
  <c r="X426" i="42"/>
  <c r="X427" i="42"/>
  <c r="X428" i="42"/>
  <c r="X429" i="42"/>
  <c r="X430" i="42"/>
  <c r="X433" i="42"/>
  <c r="X435" i="42"/>
  <c r="X437" i="42"/>
  <c r="X406" i="42"/>
  <c r="X21" i="42"/>
  <c r="X22" i="42"/>
  <c r="X23" i="42"/>
  <c r="X24" i="42"/>
  <c r="X25" i="42"/>
  <c r="X26" i="42"/>
  <c r="X27" i="42"/>
  <c r="X28" i="42"/>
  <c r="X29" i="42"/>
  <c r="X30" i="42"/>
  <c r="X31" i="42"/>
  <c r="X32" i="42"/>
  <c r="X33" i="42"/>
  <c r="X34" i="42"/>
  <c r="X35" i="42"/>
  <c r="X37" i="42"/>
  <c r="X38" i="42"/>
  <c r="X39" i="42"/>
  <c r="X40" i="42"/>
  <c r="X41" i="42"/>
  <c r="X42" i="42"/>
  <c r="X43" i="42"/>
  <c r="X44" i="42"/>
  <c r="X45" i="42"/>
  <c r="X46" i="42"/>
  <c r="X47" i="42"/>
  <c r="X48" i="42"/>
  <c r="X49" i="42"/>
  <c r="X50" i="42"/>
  <c r="X51" i="42"/>
  <c r="X52" i="42"/>
  <c r="X53" i="42"/>
  <c r="X54" i="42"/>
  <c r="X56" i="42"/>
  <c r="X57" i="42"/>
  <c r="X58" i="42"/>
  <c r="X59" i="42"/>
  <c r="X60" i="42"/>
  <c r="X61" i="42"/>
  <c r="X62" i="42"/>
  <c r="X63" i="42"/>
  <c r="X64" i="42"/>
  <c r="X65" i="42"/>
  <c r="X66" i="42"/>
  <c r="X67" i="42"/>
  <c r="X68" i="42"/>
  <c r="X69" i="42"/>
  <c r="X70" i="42"/>
  <c r="X71" i="42"/>
  <c r="X72" i="42"/>
  <c r="X73" i="42"/>
  <c r="X74" i="42"/>
  <c r="X75" i="42"/>
  <c r="X76" i="42"/>
  <c r="X77" i="42"/>
  <c r="X78" i="42"/>
  <c r="X79" i="42"/>
  <c r="X80" i="42"/>
  <c r="X81" i="42"/>
  <c r="X82" i="42"/>
  <c r="X84" i="42"/>
  <c r="X85" i="42"/>
  <c r="X86" i="42"/>
  <c r="X87" i="42"/>
  <c r="X88" i="42"/>
  <c r="X89" i="42"/>
  <c r="X90" i="42"/>
  <c r="X91" i="42"/>
  <c r="X92" i="42"/>
  <c r="X93" i="42"/>
  <c r="X94" i="42"/>
  <c r="X95" i="42"/>
  <c r="X96" i="42"/>
  <c r="X97" i="42"/>
  <c r="X98" i="42"/>
  <c r="X99" i="42"/>
  <c r="X100" i="42"/>
  <c r="X101" i="42"/>
  <c r="X102" i="42"/>
  <c r="X103" i="42"/>
  <c r="X104" i="42"/>
  <c r="X105" i="42"/>
  <c r="X106" i="42"/>
  <c r="X107" i="42"/>
  <c r="X108" i="42"/>
  <c r="X109" i="42"/>
  <c r="X110" i="42"/>
  <c r="X111" i="42"/>
  <c r="X112" i="42"/>
  <c r="X113" i="42"/>
  <c r="X115" i="42"/>
  <c r="X116" i="42"/>
  <c r="X117" i="42"/>
  <c r="X118" i="42"/>
  <c r="X119" i="42"/>
  <c r="X120" i="42"/>
  <c r="X121" i="42"/>
  <c r="X122" i="42"/>
  <c r="X123" i="42"/>
  <c r="X124" i="42"/>
  <c r="X125" i="42"/>
  <c r="X126" i="42"/>
  <c r="X127" i="42"/>
  <c r="X128" i="42"/>
  <c r="X129" i="42"/>
  <c r="X130" i="42"/>
  <c r="X131" i="42"/>
  <c r="X132" i="42"/>
  <c r="X133" i="42"/>
  <c r="X134" i="42"/>
  <c r="X135" i="42"/>
  <c r="X136" i="42"/>
  <c r="X137" i="42"/>
  <c r="X138" i="42"/>
  <c r="X139" i="42"/>
  <c r="X140" i="42"/>
  <c r="X143" i="42"/>
  <c r="X144" i="42"/>
  <c r="X145" i="42"/>
  <c r="X146" i="42"/>
  <c r="X147" i="42"/>
  <c r="X148" i="42"/>
  <c r="X149" i="42"/>
  <c r="X150" i="42"/>
  <c r="X151" i="42"/>
  <c r="X152" i="42"/>
  <c r="X153" i="42"/>
  <c r="X154" i="42"/>
  <c r="X156" i="42"/>
  <c r="X157" i="42"/>
  <c r="X158" i="42"/>
  <c r="X159" i="42"/>
  <c r="X160" i="42"/>
  <c r="X162" i="42"/>
  <c r="X163" i="42"/>
  <c r="X164" i="42"/>
  <c r="X165" i="42"/>
  <c r="X166" i="42"/>
  <c r="X167" i="42"/>
  <c r="X168" i="42"/>
  <c r="X169" i="42"/>
  <c r="X171" i="42"/>
  <c r="X172" i="42"/>
  <c r="X173" i="42"/>
  <c r="X174" i="42"/>
  <c r="X175" i="42"/>
  <c r="X176" i="42"/>
  <c r="X177" i="42"/>
  <c r="X178" i="42"/>
  <c r="X179" i="42"/>
  <c r="X181" i="42"/>
  <c r="X182" i="42"/>
  <c r="X183" i="42"/>
  <c r="X184" i="42"/>
  <c r="X185" i="42"/>
  <c r="X186" i="42"/>
  <c r="X187" i="42"/>
  <c r="X188" i="42"/>
  <c r="X191" i="42"/>
  <c r="X192" i="42"/>
  <c r="X193" i="42"/>
  <c r="X194" i="42"/>
  <c r="X195" i="42"/>
  <c r="X196" i="42"/>
  <c r="X197" i="42"/>
  <c r="X198" i="42"/>
  <c r="X199" i="42"/>
  <c r="X200" i="42"/>
  <c r="X202" i="42"/>
  <c r="X203" i="42"/>
  <c r="X204" i="42"/>
  <c r="X206" i="42"/>
  <c r="X207" i="42"/>
  <c r="X208" i="42"/>
  <c r="X209" i="42"/>
  <c r="X210" i="42"/>
  <c r="X211" i="42"/>
  <c r="X212" i="42"/>
  <c r="X214" i="42"/>
  <c r="X215" i="42"/>
  <c r="X216" i="42"/>
  <c r="X217" i="42"/>
  <c r="X218" i="42"/>
  <c r="X219" i="42"/>
  <c r="X220" i="42"/>
  <c r="X221" i="42"/>
  <c r="X222" i="42"/>
  <c r="X224" i="42"/>
  <c r="X225" i="42"/>
  <c r="X226" i="42"/>
  <c r="X227" i="42"/>
  <c r="X228" i="42"/>
  <c r="X229" i="42"/>
  <c r="X230" i="42"/>
  <c r="X231" i="42"/>
  <c r="X234" i="42"/>
  <c r="X235" i="42"/>
  <c r="X236" i="42"/>
  <c r="X237" i="42"/>
  <c r="X238" i="42"/>
  <c r="X239" i="42"/>
  <c r="X240" i="42"/>
  <c r="X241" i="42"/>
  <c r="X242" i="42"/>
  <c r="X243" i="42"/>
  <c r="X244" i="42"/>
  <c r="X245" i="42"/>
  <c r="X246" i="42"/>
  <c r="X247" i="42"/>
  <c r="X248" i="42"/>
  <c r="X249" i="42"/>
  <c r="X250" i="42"/>
  <c r="X251" i="42"/>
  <c r="X252" i="42"/>
  <c r="X253" i="42"/>
  <c r="X254" i="42"/>
  <c r="X255" i="42"/>
  <c r="X256" i="42"/>
  <c r="X257" i="42"/>
  <c r="X258" i="42"/>
  <c r="X260" i="42"/>
  <c r="X261" i="42"/>
  <c r="X262" i="42"/>
  <c r="X263" i="42"/>
  <c r="X264" i="42"/>
  <c r="X265" i="42"/>
  <c r="X266" i="42"/>
  <c r="X267" i="42"/>
  <c r="X268" i="42"/>
  <c r="X269" i="42"/>
  <c r="X270" i="42"/>
  <c r="X271" i="42"/>
  <c r="X272" i="42"/>
  <c r="X273" i="42"/>
  <c r="X274" i="42"/>
  <c r="X276" i="42"/>
  <c r="X277" i="42"/>
  <c r="X278" i="42"/>
  <c r="X279" i="42"/>
  <c r="X280" i="42"/>
  <c r="X281" i="42"/>
  <c r="X282" i="42"/>
  <c r="X283" i="42"/>
  <c r="X284" i="42"/>
  <c r="X285" i="42"/>
  <c r="X286" i="42"/>
  <c r="X287" i="42"/>
  <c r="X288" i="42"/>
  <c r="X289" i="42"/>
  <c r="X290" i="42"/>
  <c r="X291" i="42"/>
  <c r="X292" i="42"/>
  <c r="X293" i="42"/>
  <c r="X294" i="42"/>
  <c r="X295" i="42"/>
  <c r="X296" i="42"/>
  <c r="X298" i="42"/>
  <c r="X299" i="42"/>
  <c r="X300" i="42"/>
  <c r="X301" i="42"/>
  <c r="X302" i="42"/>
  <c r="X303" i="42"/>
  <c r="X304" i="42"/>
  <c r="X305" i="42"/>
  <c r="X306" i="42"/>
  <c r="X307" i="42"/>
  <c r="X308" i="42"/>
  <c r="X309" i="42"/>
  <c r="X310" i="42"/>
  <c r="X311" i="42"/>
  <c r="X312" i="42"/>
  <c r="X313" i="42"/>
  <c r="X314" i="42"/>
  <c r="X315" i="42"/>
  <c r="X316" i="42"/>
  <c r="X317" i="42"/>
  <c r="X318" i="42"/>
  <c r="X319" i="42"/>
  <c r="X320" i="42"/>
  <c r="X321" i="42"/>
  <c r="X322" i="42"/>
  <c r="X323" i="42"/>
  <c r="X325" i="42"/>
  <c r="X326" i="42"/>
  <c r="X327" i="42"/>
  <c r="X328" i="42"/>
  <c r="X329" i="42"/>
  <c r="X330" i="42"/>
  <c r="X331" i="42"/>
  <c r="X332" i="42"/>
  <c r="X333" i="42"/>
  <c r="X334" i="42"/>
  <c r="X335" i="42"/>
  <c r="X336" i="42"/>
  <c r="X337" i="42"/>
  <c r="X338" i="42"/>
  <c r="X339" i="42"/>
  <c r="X340" i="42"/>
  <c r="X341" i="42"/>
  <c r="X342" i="42"/>
  <c r="X343" i="42"/>
  <c r="X344" i="42"/>
  <c r="X345" i="42"/>
  <c r="X346" i="42"/>
  <c r="X349" i="42"/>
  <c r="X350" i="42"/>
  <c r="X351" i="42"/>
  <c r="X352" i="42"/>
  <c r="X353" i="42"/>
  <c r="X354" i="42"/>
  <c r="X355" i="42"/>
  <c r="X356" i="42"/>
  <c r="X357" i="42"/>
  <c r="X358" i="42"/>
  <c r="X359" i="42"/>
  <c r="X360" i="42"/>
  <c r="X361" i="42"/>
  <c r="X362" i="42"/>
  <c r="X363" i="42"/>
  <c r="X364" i="42"/>
  <c r="X366" i="42"/>
  <c r="X367" i="42"/>
  <c r="X369" i="42"/>
  <c r="X370" i="42"/>
  <c r="X371" i="42"/>
  <c r="X372" i="42"/>
  <c r="X373" i="42"/>
  <c r="X374" i="42"/>
  <c r="X375" i="42"/>
  <c r="X376" i="42"/>
  <c r="X377" i="42"/>
  <c r="X378" i="42"/>
  <c r="X380" i="42"/>
  <c r="X381" i="42"/>
  <c r="X382" i="42"/>
  <c r="X383" i="42"/>
  <c r="X384" i="42"/>
  <c r="X385" i="42"/>
  <c r="X386" i="42"/>
  <c r="X387" i="42"/>
  <c r="X388" i="42"/>
  <c r="X389" i="42"/>
  <c r="X390" i="42"/>
  <c r="X391" i="42"/>
  <c r="X392" i="42"/>
  <c r="X394" i="42"/>
  <c r="X395" i="42"/>
  <c r="X396" i="42"/>
  <c r="X397" i="42"/>
  <c r="X398" i="42"/>
  <c r="X399" i="42"/>
  <c r="X400" i="42"/>
  <c r="X401" i="42"/>
  <c r="X402" i="42"/>
  <c r="X403" i="42"/>
  <c r="X404" i="42"/>
  <c r="X7" i="42"/>
  <c r="X8" i="42"/>
  <c r="X9" i="42"/>
  <c r="Z10" i="42"/>
  <c r="X11" i="42"/>
  <c r="X12" i="42"/>
  <c r="X13" i="42"/>
  <c r="X14" i="42"/>
  <c r="X15" i="42"/>
  <c r="X16" i="42"/>
  <c r="X17" i="42"/>
  <c r="X18" i="42"/>
  <c r="X19" i="42"/>
  <c r="X20" i="42"/>
  <c r="Z18" i="42" l="1"/>
  <c r="AE10" i="42"/>
  <c r="AF10" i="42"/>
  <c r="AG10" i="42"/>
  <c r="Z89" i="42"/>
  <c r="AD89" i="42"/>
  <c r="Z76" i="42"/>
  <c r="AD76" i="42"/>
  <c r="Z64" i="42"/>
  <c r="AD64" i="42"/>
  <c r="Z51" i="42"/>
  <c r="AD51" i="42"/>
  <c r="Z45" i="42"/>
  <c r="AD45" i="42"/>
  <c r="Z32" i="42"/>
  <c r="AD32" i="42"/>
  <c r="Z428" i="42"/>
  <c r="Z421" i="42"/>
  <c r="AD421" i="42"/>
  <c r="Z15" i="42"/>
  <c r="AD15" i="42"/>
  <c r="Z388" i="42"/>
  <c r="AD388" i="42"/>
  <c r="Z375" i="42"/>
  <c r="AD375" i="42"/>
  <c r="Z361" i="42"/>
  <c r="AD361" i="42"/>
  <c r="Z349" i="42"/>
  <c r="AD349" i="42"/>
  <c r="Z335" i="42"/>
  <c r="AD335" i="42"/>
  <c r="Z322" i="42"/>
  <c r="AD322" i="42"/>
  <c r="Z316" i="42"/>
  <c r="AD316" i="42"/>
  <c r="Z304" i="42"/>
  <c r="AD304" i="42"/>
  <c r="Z291" i="42"/>
  <c r="AD291" i="42"/>
  <c r="Z285" i="42"/>
  <c r="AD285" i="42"/>
  <c r="Z272" i="42"/>
  <c r="AD272" i="42"/>
  <c r="Z266" i="42"/>
  <c r="AD266" i="42"/>
  <c r="Z260" i="42"/>
  <c r="AD260" i="42"/>
  <c r="Z247" i="42"/>
  <c r="AD247" i="42"/>
  <c r="Z235" i="42"/>
  <c r="AD235" i="42"/>
  <c r="Z227" i="42"/>
  <c r="AD227" i="42"/>
  <c r="Z214" i="42"/>
  <c r="AD214" i="42"/>
  <c r="Z199" i="42"/>
  <c r="AD199" i="42"/>
  <c r="Z185" i="42"/>
  <c r="AD185" i="42"/>
  <c r="Z165" i="42"/>
  <c r="AD165" i="42"/>
  <c r="Z151" i="42"/>
  <c r="AD151" i="42"/>
  <c r="Z145" i="42"/>
  <c r="AD145" i="42"/>
  <c r="Z131" i="42"/>
  <c r="AD131" i="42"/>
  <c r="Z119" i="42"/>
  <c r="AD119" i="42"/>
  <c r="Z106" i="42"/>
  <c r="AD106" i="42"/>
  <c r="Z94" i="42"/>
  <c r="AD94" i="42"/>
  <c r="Z81" i="42"/>
  <c r="AD81" i="42"/>
  <c r="Z75" i="42"/>
  <c r="AD75" i="42"/>
  <c r="Z63" i="42"/>
  <c r="AD63" i="42"/>
  <c r="Z50" i="42"/>
  <c r="AD50" i="42"/>
  <c r="Z38" i="42"/>
  <c r="AD38" i="42"/>
  <c r="Z437" i="42"/>
  <c r="AD437" i="42"/>
  <c r="Z420" i="42"/>
  <c r="AD420" i="42"/>
  <c r="Z14" i="42"/>
  <c r="AD14" i="42"/>
  <c r="Z8" i="42"/>
  <c r="AD8" i="42"/>
  <c r="Z394" i="42"/>
  <c r="AD394" i="42"/>
  <c r="Z381" i="42"/>
  <c r="AD381" i="42"/>
  <c r="Z374" i="42"/>
  <c r="AD374" i="42"/>
  <c r="Z360" i="42"/>
  <c r="AD360" i="42"/>
  <c r="Z346" i="42"/>
  <c r="AD346" i="42"/>
  <c r="Z334" i="42"/>
  <c r="AD334" i="42"/>
  <c r="Z321" i="42"/>
  <c r="AD321" i="42"/>
  <c r="Z309" i="42"/>
  <c r="AD309" i="42"/>
  <c r="Z296" i="42"/>
  <c r="AD296" i="42"/>
  <c r="Z284" i="42"/>
  <c r="AD284" i="42"/>
  <c r="Z278" i="42"/>
  <c r="AD278" i="42"/>
  <c r="Z265" i="42"/>
  <c r="AD265" i="42"/>
  <c r="Z252" i="42"/>
  <c r="AD252" i="42"/>
  <c r="Z240" i="42"/>
  <c r="AD240" i="42"/>
  <c r="Z226" i="42"/>
  <c r="AD226" i="42"/>
  <c r="Z212" i="42"/>
  <c r="AD212" i="42"/>
  <c r="Z198" i="42"/>
  <c r="AD198" i="42"/>
  <c r="Z184" i="42"/>
  <c r="AD184" i="42"/>
  <c r="Z177" i="42"/>
  <c r="AD177" i="42"/>
  <c r="Z164" i="42"/>
  <c r="AD164" i="42"/>
  <c r="Z150" i="42"/>
  <c r="AD150" i="42"/>
  <c r="Z136" i="42"/>
  <c r="AD136" i="42"/>
  <c r="Z124" i="42"/>
  <c r="AD124" i="42"/>
  <c r="Z118" i="42"/>
  <c r="AD118" i="42"/>
  <c r="Z105" i="42"/>
  <c r="AD105" i="42"/>
  <c r="Z99" i="42"/>
  <c r="AD99" i="42"/>
  <c r="Z87" i="42"/>
  <c r="AD87" i="42"/>
  <c r="Z80" i="42"/>
  <c r="AD80" i="42"/>
  <c r="Z74" i="42"/>
  <c r="AD74" i="42"/>
  <c r="Z68" i="42"/>
  <c r="AD68" i="42"/>
  <c r="Z62" i="42"/>
  <c r="AD62" i="42"/>
  <c r="Z56" i="42"/>
  <c r="AD56" i="42"/>
  <c r="Z49" i="42"/>
  <c r="AD49" i="42"/>
  <c r="Z43" i="42"/>
  <c r="AD43" i="42"/>
  <c r="Z30" i="42"/>
  <c r="AD30" i="42"/>
  <c r="Z24" i="42"/>
  <c r="AD24" i="42"/>
  <c r="Z435" i="42"/>
  <c r="AD435" i="42"/>
  <c r="Z426" i="42"/>
  <c r="Z419" i="42"/>
  <c r="AD419" i="42"/>
  <c r="Z410" i="42"/>
  <c r="AD410" i="42"/>
  <c r="Z19" i="42"/>
  <c r="AD19" i="42"/>
  <c r="Z13" i="42"/>
  <c r="AD13" i="42"/>
  <c r="Z7" i="42"/>
  <c r="AD7" i="42"/>
  <c r="Z399" i="42"/>
  <c r="AD399" i="42"/>
  <c r="Z392" i="42"/>
  <c r="AD392" i="42"/>
  <c r="Z386" i="42"/>
  <c r="AD386" i="42"/>
  <c r="Z380" i="42"/>
  <c r="AD380" i="42"/>
  <c r="Z373" i="42"/>
  <c r="AD373" i="42"/>
  <c r="Z366" i="42"/>
  <c r="AD366" i="42"/>
  <c r="Z359" i="42"/>
  <c r="AD359" i="42"/>
  <c r="Z353" i="42"/>
  <c r="AD353" i="42"/>
  <c r="Z345" i="42"/>
  <c r="AD345" i="42"/>
  <c r="Z339" i="42"/>
  <c r="AD339" i="42"/>
  <c r="Z333" i="42"/>
  <c r="AD333" i="42"/>
  <c r="Z327" i="42"/>
  <c r="AD327" i="42"/>
  <c r="Z320" i="42"/>
  <c r="AD320" i="42"/>
  <c r="Z314" i="42"/>
  <c r="AD314" i="42"/>
  <c r="Z308" i="42"/>
  <c r="AD308" i="42"/>
  <c r="Z302" i="42"/>
  <c r="AD302" i="42"/>
  <c r="Z295" i="42"/>
  <c r="AD295" i="42"/>
  <c r="Z289" i="42"/>
  <c r="AD289" i="42"/>
  <c r="Z283" i="42"/>
  <c r="AD283" i="42"/>
  <c r="Z277" i="42"/>
  <c r="AD277" i="42"/>
  <c r="Z270" i="42"/>
  <c r="AD270" i="42"/>
  <c r="Z264" i="42"/>
  <c r="AD264" i="42"/>
  <c r="Z257" i="42"/>
  <c r="AD257" i="42"/>
  <c r="Z251" i="42"/>
  <c r="AD251" i="42"/>
  <c r="Z245" i="42"/>
  <c r="AD245" i="42"/>
  <c r="Z239" i="42"/>
  <c r="AD239" i="42"/>
  <c r="Z231" i="42"/>
  <c r="AD231" i="42"/>
  <c r="Z225" i="42"/>
  <c r="AD225" i="42"/>
  <c r="Z218" i="42"/>
  <c r="AD218" i="42"/>
  <c r="Z204" i="42"/>
  <c r="AD204" i="42"/>
  <c r="Z197" i="42"/>
  <c r="AD197" i="42"/>
  <c r="Z191" i="42"/>
  <c r="AD191" i="42"/>
  <c r="Z183" i="42"/>
  <c r="AD183" i="42"/>
  <c r="Z176" i="42"/>
  <c r="AD176" i="42"/>
  <c r="Z169" i="42"/>
  <c r="AD169" i="42"/>
  <c r="Z163" i="42"/>
  <c r="AD163" i="42"/>
  <c r="Z156" i="42"/>
  <c r="AD156" i="42"/>
  <c r="Z149" i="42"/>
  <c r="AD149" i="42"/>
  <c r="Z143" i="42"/>
  <c r="AD143" i="42"/>
  <c r="Z135" i="42"/>
  <c r="AD135" i="42"/>
  <c r="Z129" i="42"/>
  <c r="AD129" i="42"/>
  <c r="Z123" i="42"/>
  <c r="AD123" i="42"/>
  <c r="Z117" i="42"/>
  <c r="AD117" i="42"/>
  <c r="Z110" i="42"/>
  <c r="AD110" i="42"/>
  <c r="Z104" i="42"/>
  <c r="AD104" i="42"/>
  <c r="Z98" i="42"/>
  <c r="AD98" i="42"/>
  <c r="Z92" i="42"/>
  <c r="AD92" i="42"/>
  <c r="Z86" i="42"/>
  <c r="AD86" i="42"/>
  <c r="Z79" i="42"/>
  <c r="AD79" i="42"/>
  <c r="Z73" i="42"/>
  <c r="AD73" i="42"/>
  <c r="Z67" i="42"/>
  <c r="AD67" i="42"/>
  <c r="Z61" i="42"/>
  <c r="AD61" i="42"/>
  <c r="Z54" i="42"/>
  <c r="AD54" i="42"/>
  <c r="Z48" i="42"/>
  <c r="AD48" i="42"/>
  <c r="Z42" i="42"/>
  <c r="AD42" i="42"/>
  <c r="Z35" i="42"/>
  <c r="AD35" i="42"/>
  <c r="Z29" i="42"/>
  <c r="AD29" i="42"/>
  <c r="Z23" i="42"/>
  <c r="AD23" i="42"/>
  <c r="Z433" i="42"/>
  <c r="AD433" i="42"/>
  <c r="Z424" i="42"/>
  <c r="AD424" i="42"/>
  <c r="Z418" i="42"/>
  <c r="AD418" i="42"/>
  <c r="Z409" i="42"/>
  <c r="AD18" i="42"/>
  <c r="Z12" i="42"/>
  <c r="AD12" i="42"/>
  <c r="Z404" i="42"/>
  <c r="AD404" i="42"/>
  <c r="Z398" i="42"/>
  <c r="AD398" i="42"/>
  <c r="Z391" i="42"/>
  <c r="AD391" i="42"/>
  <c r="Z385" i="42"/>
  <c r="AD385" i="42"/>
  <c r="Z378" i="42"/>
  <c r="AD378" i="42"/>
  <c r="Z372" i="42"/>
  <c r="AD372" i="42"/>
  <c r="Z364" i="42"/>
  <c r="AD364" i="42"/>
  <c r="Z358" i="42"/>
  <c r="AD358" i="42"/>
  <c r="Z352" i="42"/>
  <c r="AD352" i="42"/>
  <c r="Z344" i="42"/>
  <c r="AD344" i="42"/>
  <c r="Z338" i="42"/>
  <c r="AD338" i="42"/>
  <c r="Z332" i="42"/>
  <c r="AD332" i="42"/>
  <c r="Z326" i="42"/>
  <c r="AD326" i="42"/>
  <c r="Z319" i="42"/>
  <c r="AD319" i="42"/>
  <c r="Z313" i="42"/>
  <c r="AD313" i="42"/>
  <c r="Z307" i="42"/>
  <c r="AD307" i="42"/>
  <c r="Z301" i="42"/>
  <c r="AD301" i="42"/>
  <c r="Z294" i="42"/>
  <c r="AD294" i="42"/>
  <c r="Z288" i="42"/>
  <c r="AD288" i="42"/>
  <c r="Z282" i="42"/>
  <c r="AD282" i="42"/>
  <c r="Z276" i="42"/>
  <c r="AD276" i="42"/>
  <c r="Z269" i="42"/>
  <c r="AD269" i="42"/>
  <c r="Z263" i="42"/>
  <c r="AD263" i="42"/>
  <c r="Z256" i="42"/>
  <c r="AD256" i="42"/>
  <c r="Z250" i="42"/>
  <c r="AD250" i="42"/>
  <c r="Z244" i="42"/>
  <c r="AD244" i="42"/>
  <c r="Z238" i="42"/>
  <c r="AD238" i="42"/>
  <c r="Z230" i="42"/>
  <c r="AD230" i="42"/>
  <c r="Z224" i="42"/>
  <c r="AD224" i="42"/>
  <c r="Z217" i="42"/>
  <c r="AD217" i="42"/>
  <c r="Z210" i="42"/>
  <c r="AD210" i="42"/>
  <c r="Z203" i="42"/>
  <c r="AD203" i="42"/>
  <c r="Z196" i="42"/>
  <c r="AD196" i="42"/>
  <c r="Z188" i="42"/>
  <c r="AD188" i="42"/>
  <c r="Z182" i="42"/>
  <c r="AD182" i="42"/>
  <c r="Z175" i="42"/>
  <c r="AD175" i="42"/>
  <c r="Z168" i="42"/>
  <c r="AD168" i="42"/>
  <c r="Z162" i="42"/>
  <c r="AD162" i="42"/>
  <c r="Z154" i="42"/>
  <c r="AD154" i="42"/>
  <c r="Z148" i="42"/>
  <c r="AD148" i="42"/>
  <c r="Z140" i="42"/>
  <c r="AD140" i="42"/>
  <c r="Z134" i="42"/>
  <c r="AD134" i="42"/>
  <c r="Z128" i="42"/>
  <c r="AD128" i="42"/>
  <c r="Z122" i="42"/>
  <c r="AD122" i="42"/>
  <c r="Z116" i="42"/>
  <c r="AD116" i="42"/>
  <c r="Z109" i="42"/>
  <c r="AD109" i="42"/>
  <c r="Z103" i="42"/>
  <c r="AD103" i="42"/>
  <c r="Z97" i="42"/>
  <c r="AD97" i="42"/>
  <c r="Z91" i="42"/>
  <c r="AD91" i="42"/>
  <c r="Z85" i="42"/>
  <c r="AD85" i="42"/>
  <c r="Z78" i="42"/>
  <c r="AD78" i="42"/>
  <c r="Z72" i="42"/>
  <c r="AD72" i="42"/>
  <c r="Z66" i="42"/>
  <c r="AD66" i="42"/>
  <c r="Z60" i="42"/>
  <c r="AD60" i="42"/>
  <c r="Z53" i="42"/>
  <c r="AD53" i="42"/>
  <c r="Z47" i="42"/>
  <c r="AD47" i="42"/>
  <c r="Z41" i="42"/>
  <c r="AD41" i="42"/>
  <c r="Z34" i="42"/>
  <c r="AD34" i="42"/>
  <c r="Z28" i="42"/>
  <c r="AD28" i="42"/>
  <c r="Z22" i="42"/>
  <c r="AD22" i="42"/>
  <c r="Z430" i="42"/>
  <c r="AD430" i="42"/>
  <c r="Z423" i="42"/>
  <c r="AD423" i="42"/>
  <c r="Z417" i="42"/>
  <c r="AD417" i="42"/>
  <c r="Z408" i="42"/>
  <c r="AD408" i="42"/>
  <c r="Z384" i="42"/>
  <c r="AD384" i="42"/>
  <c r="Z357" i="42"/>
  <c r="AD357" i="42"/>
  <c r="Z312" i="42"/>
  <c r="AD312" i="42"/>
  <c r="Z262" i="42"/>
  <c r="AD262" i="42"/>
  <c r="Z389" i="42"/>
  <c r="AD389" i="42"/>
  <c r="Z11" i="42"/>
  <c r="AD11" i="42"/>
  <c r="Z390" i="42"/>
  <c r="AD390" i="42"/>
  <c r="Z371" i="42"/>
  <c r="AD371" i="42"/>
  <c r="Z351" i="42"/>
  <c r="AD351" i="42"/>
  <c r="Z331" i="42"/>
  <c r="AD331" i="42"/>
  <c r="Z300" i="42"/>
  <c r="AD300" i="42"/>
  <c r="Z281" i="42"/>
  <c r="AD281" i="42"/>
  <c r="Z249" i="42"/>
  <c r="AD249" i="42"/>
  <c r="Z229" i="42"/>
  <c r="AD229" i="42"/>
  <c r="Z195" i="42"/>
  <c r="AD195" i="42"/>
  <c r="Z174" i="42"/>
  <c r="AD174" i="42"/>
  <c r="Z153" i="42"/>
  <c r="AD153" i="42"/>
  <c r="Z133" i="42"/>
  <c r="AD133" i="42"/>
  <c r="Z115" i="42"/>
  <c r="AD115" i="42"/>
  <c r="Z96" i="42"/>
  <c r="AD96" i="42"/>
  <c r="Z77" i="42"/>
  <c r="AD77" i="42"/>
  <c r="Z65" i="42"/>
  <c r="AD65" i="42"/>
  <c r="Z46" i="42"/>
  <c r="AD46" i="42"/>
  <c r="Z27" i="42"/>
  <c r="AD27" i="42"/>
  <c r="Z429" i="42"/>
  <c r="AD429" i="42"/>
  <c r="Z407" i="42"/>
  <c r="AD407" i="42"/>
  <c r="Z16" i="42"/>
  <c r="AD16" i="42"/>
  <c r="Z402" i="42"/>
  <c r="AD402" i="42"/>
  <c r="Z383" i="42"/>
  <c r="AD383" i="42"/>
  <c r="Z356" i="42"/>
  <c r="AD356" i="42"/>
  <c r="Z336" i="42"/>
  <c r="AD336" i="42"/>
  <c r="Z317" i="42"/>
  <c r="AD317" i="42"/>
  <c r="Z299" i="42"/>
  <c r="AD299" i="42"/>
  <c r="Z280" i="42"/>
  <c r="AD280" i="42"/>
  <c r="Z267" i="42"/>
  <c r="AD267" i="42"/>
  <c r="Z242" i="42"/>
  <c r="AD242" i="42"/>
  <c r="Z236" i="42"/>
  <c r="AD236" i="42"/>
  <c r="Z215" i="42"/>
  <c r="AD215" i="42"/>
  <c r="Z194" i="42"/>
  <c r="AD194" i="42"/>
  <c r="Z173" i="42"/>
  <c r="AD173" i="42"/>
  <c r="Z159" i="42"/>
  <c r="AD159" i="42"/>
  <c r="Z138" i="42"/>
  <c r="AD138" i="42"/>
  <c r="Z120" i="42"/>
  <c r="AD120" i="42"/>
  <c r="Z95" i="42"/>
  <c r="AD95" i="42"/>
  <c r="Z26" i="42"/>
  <c r="AD26" i="42"/>
  <c r="Z395" i="42"/>
  <c r="AD395" i="42"/>
  <c r="Z178" i="42"/>
  <c r="AD178" i="42"/>
  <c r="Z397" i="42"/>
  <c r="AD397" i="42"/>
  <c r="Z343" i="42"/>
  <c r="AD343" i="42"/>
  <c r="Z325" i="42"/>
  <c r="AD325" i="42"/>
  <c r="Z293" i="42"/>
  <c r="AD293" i="42"/>
  <c r="Z268" i="42"/>
  <c r="AD268" i="42"/>
  <c r="Z237" i="42"/>
  <c r="AD237" i="42"/>
  <c r="Z216" i="42"/>
  <c r="AD216" i="42"/>
  <c r="Z202" i="42"/>
  <c r="AD202" i="42"/>
  <c r="Z181" i="42"/>
  <c r="AD181" i="42"/>
  <c r="Z160" i="42"/>
  <c r="AD160" i="42"/>
  <c r="Z147" i="42"/>
  <c r="AD147" i="42"/>
  <c r="Z127" i="42"/>
  <c r="AD127" i="42"/>
  <c r="Z108" i="42"/>
  <c r="AD108" i="42"/>
  <c r="Z90" i="42"/>
  <c r="AD90" i="42"/>
  <c r="Z59" i="42"/>
  <c r="AD59" i="42"/>
  <c r="Z33" i="42"/>
  <c r="AD33" i="42"/>
  <c r="Z396" i="42"/>
  <c r="AD396" i="42"/>
  <c r="Z370" i="42"/>
  <c r="AD370" i="42"/>
  <c r="Z350" i="42"/>
  <c r="AD350" i="42"/>
  <c r="Z330" i="42"/>
  <c r="AD330" i="42"/>
  <c r="Z311" i="42"/>
  <c r="AD311" i="42"/>
  <c r="Z292" i="42"/>
  <c r="AD292" i="42"/>
  <c r="Z273" i="42"/>
  <c r="AD273" i="42"/>
  <c r="Z254" i="42"/>
  <c r="AD254" i="42"/>
  <c r="Z221" i="42"/>
  <c r="AD221" i="42"/>
  <c r="Z200" i="42"/>
  <c r="AD200" i="42"/>
  <c r="Z179" i="42"/>
  <c r="AD179" i="42"/>
  <c r="Z146" i="42"/>
  <c r="AD146" i="42"/>
  <c r="Z126" i="42"/>
  <c r="AD126" i="42"/>
  <c r="Z107" i="42"/>
  <c r="AD107" i="42"/>
  <c r="Z70" i="42"/>
  <c r="AD70" i="42"/>
  <c r="Z415" i="42"/>
  <c r="AD415" i="42"/>
  <c r="Z17" i="42"/>
  <c r="AD17" i="42"/>
  <c r="Z403" i="42"/>
  <c r="AD403" i="42"/>
  <c r="Z377" i="42"/>
  <c r="AD377" i="42"/>
  <c r="Z363" i="42"/>
  <c r="AD363" i="42"/>
  <c r="Z337" i="42"/>
  <c r="AD337" i="42"/>
  <c r="Z318" i="42"/>
  <c r="AD318" i="42"/>
  <c r="Z306" i="42"/>
  <c r="AD306" i="42"/>
  <c r="Z287" i="42"/>
  <c r="AD287" i="42"/>
  <c r="Z274" i="42"/>
  <c r="AD274" i="42"/>
  <c r="Z255" i="42"/>
  <c r="AD255" i="42"/>
  <c r="Z243" i="42"/>
  <c r="AD243" i="42"/>
  <c r="Z222" i="42"/>
  <c r="AD222" i="42"/>
  <c r="Z209" i="42"/>
  <c r="AD209" i="42"/>
  <c r="Z187" i="42"/>
  <c r="AD187" i="42"/>
  <c r="Z167" i="42"/>
  <c r="AD167" i="42"/>
  <c r="Z139" i="42"/>
  <c r="AD139" i="42"/>
  <c r="Z121" i="42"/>
  <c r="AD121" i="42"/>
  <c r="Z102" i="42"/>
  <c r="AD102" i="42"/>
  <c r="Z84" i="42"/>
  <c r="AD84" i="42"/>
  <c r="Z71" i="42"/>
  <c r="AD71" i="42"/>
  <c r="Z52" i="42"/>
  <c r="AD52" i="42"/>
  <c r="Z40" i="42"/>
  <c r="AD40" i="42"/>
  <c r="Z21" i="42"/>
  <c r="AD21" i="42"/>
  <c r="Z422" i="42"/>
  <c r="AD422" i="42"/>
  <c r="Z416" i="42"/>
  <c r="AD416" i="42"/>
  <c r="Z376" i="42"/>
  <c r="AD376" i="42"/>
  <c r="Z362" i="42"/>
  <c r="AD362" i="42"/>
  <c r="Z342" i="42"/>
  <c r="AD342" i="42"/>
  <c r="Z323" i="42"/>
  <c r="AD323" i="42"/>
  <c r="Z305" i="42"/>
  <c r="AD305" i="42"/>
  <c r="Z286" i="42"/>
  <c r="AD286" i="42"/>
  <c r="Z261" i="42"/>
  <c r="AD261" i="42"/>
  <c r="Z248" i="42"/>
  <c r="AD248" i="42"/>
  <c r="Z228" i="42"/>
  <c r="AD228" i="42"/>
  <c r="Z208" i="42"/>
  <c r="AD208" i="42"/>
  <c r="Z186" i="42"/>
  <c r="AD186" i="42"/>
  <c r="Z166" i="42"/>
  <c r="AD166" i="42"/>
  <c r="Z152" i="42"/>
  <c r="AD152" i="42"/>
  <c r="Z132" i="42"/>
  <c r="AD132" i="42"/>
  <c r="Z113" i="42"/>
  <c r="AD113" i="42"/>
  <c r="Z101" i="42"/>
  <c r="AD101" i="42"/>
  <c r="Z82" i="42"/>
  <c r="AD82" i="42"/>
  <c r="Z58" i="42"/>
  <c r="AD58" i="42"/>
  <c r="Z39" i="42"/>
  <c r="AD39" i="42"/>
  <c r="Z406" i="42"/>
  <c r="AD406" i="42"/>
  <c r="Z9" i="42"/>
  <c r="AD9" i="42"/>
  <c r="Z401" i="42"/>
  <c r="AD401" i="42"/>
  <c r="Z382" i="42"/>
  <c r="AD382" i="42"/>
  <c r="Z369" i="42"/>
  <c r="AD369" i="42"/>
  <c r="Z355" i="42"/>
  <c r="AD355" i="42"/>
  <c r="Z341" i="42"/>
  <c r="AD341" i="42"/>
  <c r="Z329" i="42"/>
  <c r="AD329" i="42"/>
  <c r="Z310" i="42"/>
  <c r="AD310" i="42"/>
  <c r="Z298" i="42"/>
  <c r="AD298" i="42"/>
  <c r="Z279" i="42"/>
  <c r="AD279" i="42"/>
  <c r="Z253" i="42"/>
  <c r="AD253" i="42"/>
  <c r="Z241" i="42"/>
  <c r="AD241" i="42"/>
  <c r="Z220" i="42"/>
  <c r="AD220" i="42"/>
  <c r="Z207" i="42"/>
  <c r="AD207" i="42"/>
  <c r="Z193" i="42"/>
  <c r="AD193" i="42"/>
  <c r="Z172" i="42"/>
  <c r="AD172" i="42"/>
  <c r="Z158" i="42"/>
  <c r="AD158" i="42"/>
  <c r="Z137" i="42"/>
  <c r="AD137" i="42"/>
  <c r="Z125" i="42"/>
  <c r="AD125" i="42"/>
  <c r="Z112" i="42"/>
  <c r="AD112" i="42"/>
  <c r="Z100" i="42"/>
  <c r="AD100" i="42"/>
  <c r="Z88" i="42"/>
  <c r="AD88" i="42"/>
  <c r="Z69" i="42"/>
  <c r="AD69" i="42"/>
  <c r="Z57" i="42"/>
  <c r="AD57" i="42"/>
  <c r="Z44" i="42"/>
  <c r="AD44" i="42"/>
  <c r="Z31" i="42"/>
  <c r="AD31" i="42"/>
  <c r="Z25" i="42"/>
  <c r="AD25" i="42"/>
  <c r="Z427" i="42"/>
  <c r="Z414" i="42"/>
  <c r="AD414" i="42"/>
  <c r="Z20" i="42"/>
  <c r="AD20" i="42"/>
  <c r="Z400" i="42"/>
  <c r="AD400" i="42"/>
  <c r="Z387" i="42"/>
  <c r="AD387" i="42"/>
  <c r="Z367" i="42"/>
  <c r="AD367" i="42"/>
  <c r="Z354" i="42"/>
  <c r="AD354" i="42"/>
  <c r="Z340" i="42"/>
  <c r="AD340" i="42"/>
  <c r="Z328" i="42"/>
  <c r="AD328" i="42"/>
  <c r="Z315" i="42"/>
  <c r="AD315" i="42"/>
  <c r="Z303" i="42"/>
  <c r="AD303" i="42"/>
  <c r="Z290" i="42"/>
  <c r="AD290" i="42"/>
  <c r="Z271" i="42"/>
  <c r="AD271" i="42"/>
  <c r="Z258" i="42"/>
  <c r="AD258" i="42"/>
  <c r="Z246" i="42"/>
  <c r="AD246" i="42"/>
  <c r="Z234" i="42"/>
  <c r="AD234" i="42"/>
  <c r="Z219" i="42"/>
  <c r="AD219" i="42"/>
  <c r="Z206" i="42"/>
  <c r="AD206" i="42"/>
  <c r="Z192" i="42"/>
  <c r="AD192" i="42"/>
  <c r="Z171" i="42"/>
  <c r="AD171" i="42"/>
  <c r="Z157" i="42"/>
  <c r="AD157" i="42"/>
  <c r="Z144" i="42"/>
  <c r="AD144" i="42"/>
  <c r="Z130" i="42"/>
  <c r="AD130" i="42"/>
  <c r="Z111" i="42"/>
  <c r="AD111" i="42"/>
  <c r="Z93" i="42"/>
  <c r="AD93" i="42"/>
  <c r="Z37" i="42"/>
  <c r="AD37" i="42"/>
  <c r="Z211" i="42"/>
  <c r="AD211" i="42"/>
  <c r="W414" i="42"/>
  <c r="V411" i="42"/>
  <c r="AA411" i="42" s="1"/>
  <c r="W409" i="42"/>
  <c r="W410" i="42"/>
  <c r="W415" i="42"/>
  <c r="W416" i="42"/>
  <c r="W417" i="42"/>
  <c r="W418" i="42"/>
  <c r="W419" i="42"/>
  <c r="W420" i="42"/>
  <c r="W421" i="42"/>
  <c r="W422" i="42"/>
  <c r="W423" i="42"/>
  <c r="W424" i="42"/>
  <c r="W426" i="42"/>
  <c r="W427" i="42"/>
  <c r="W428" i="42"/>
  <c r="W429" i="42"/>
  <c r="W430" i="42"/>
  <c r="W433" i="42"/>
  <c r="W435" i="42"/>
  <c r="W437" i="42"/>
  <c r="W408" i="42"/>
  <c r="AA414" i="42"/>
  <c r="AA415" i="42"/>
  <c r="AA416" i="42"/>
  <c r="AA417" i="42"/>
  <c r="AA418" i="42"/>
  <c r="AA419" i="42"/>
  <c r="AA420" i="42"/>
  <c r="AA421" i="42"/>
  <c r="AA422" i="42"/>
  <c r="AA423" i="42"/>
  <c r="AA424" i="42"/>
  <c r="AA426" i="42"/>
  <c r="AA427" i="42"/>
  <c r="AA428" i="42"/>
  <c r="AA429" i="42"/>
  <c r="AA430" i="42"/>
  <c r="AA433" i="42"/>
  <c r="AA435" i="42"/>
  <c r="AA437" i="42"/>
  <c r="W407" i="42"/>
  <c r="W406" i="42"/>
  <c r="O435" i="42"/>
  <c r="O437" i="42"/>
  <c r="O433" i="42"/>
  <c r="O419" i="42"/>
  <c r="O420" i="42"/>
  <c r="O421" i="42"/>
  <c r="O422" i="42"/>
  <c r="O380" i="42"/>
  <c r="O381" i="42"/>
  <c r="O382" i="42"/>
  <c r="O383" i="42"/>
  <c r="O384" i="42"/>
  <c r="O385" i="42"/>
  <c r="O386" i="42"/>
  <c r="O387" i="42"/>
  <c r="O388" i="42"/>
  <c r="O389" i="42"/>
  <c r="O390" i="42"/>
  <c r="O391" i="42"/>
  <c r="O392" i="42"/>
  <c r="O394" i="42"/>
  <c r="O395" i="42"/>
  <c r="O396" i="42"/>
  <c r="O397" i="42"/>
  <c r="O398" i="42"/>
  <c r="O399" i="42"/>
  <c r="O400" i="42"/>
  <c r="O401" i="42"/>
  <c r="O402" i="42"/>
  <c r="O403" i="42"/>
  <c r="O404" i="42"/>
  <c r="O366" i="42"/>
  <c r="O367" i="42"/>
  <c r="O369" i="42"/>
  <c r="O371" i="42"/>
  <c r="O372" i="42"/>
  <c r="O373" i="42"/>
  <c r="O363" i="42"/>
  <c r="O364" i="42"/>
  <c r="O360" i="42"/>
  <c r="S9" i="42"/>
  <c r="S10" i="42"/>
  <c r="S12" i="42"/>
  <c r="Q14" i="42"/>
  <c r="Q15" i="42"/>
  <c r="S16" i="42"/>
  <c r="Q17" i="42"/>
  <c r="S17" i="42"/>
  <c r="Q18" i="42"/>
  <c r="S18" i="42"/>
  <c r="Q19" i="42"/>
  <c r="S19" i="42"/>
  <c r="U19" i="42"/>
  <c r="Q20" i="42"/>
  <c r="Q21" i="42"/>
  <c r="S21" i="42"/>
  <c r="Q26" i="42"/>
  <c r="S26" i="42"/>
  <c r="Q27" i="42"/>
  <c r="S27" i="42"/>
  <c r="Q28" i="42"/>
  <c r="Q29" i="42"/>
  <c r="Q42" i="42"/>
  <c r="S42" i="42"/>
  <c r="Q43" i="42"/>
  <c r="S43" i="42"/>
  <c r="U43" i="42"/>
  <c r="Q45" i="42"/>
  <c r="S58" i="42"/>
  <c r="S59" i="42"/>
  <c r="Q63" i="42"/>
  <c r="Q64" i="42"/>
  <c r="Q66" i="42"/>
  <c r="S66" i="42"/>
  <c r="Q67" i="42"/>
  <c r="S67" i="42"/>
  <c r="Q68" i="42"/>
  <c r="S68" i="42"/>
  <c r="U68" i="42"/>
  <c r="Q69" i="42"/>
  <c r="Q70" i="42"/>
  <c r="S70" i="42"/>
  <c r="Q76" i="42"/>
  <c r="S76" i="42"/>
  <c r="Q78" i="42"/>
  <c r="Q236" i="42"/>
  <c r="U236" i="42"/>
  <c r="Q237" i="42"/>
  <c r="S237" i="42"/>
  <c r="U237" i="42"/>
  <c r="Q238" i="42"/>
  <c r="Q244" i="42"/>
  <c r="S244" i="42"/>
  <c r="U244" i="42"/>
  <c r="Q245" i="42"/>
  <c r="S245" i="42"/>
  <c r="Q251" i="42"/>
  <c r="S251" i="42"/>
  <c r="Q252" i="42"/>
  <c r="Q254" i="42"/>
  <c r="S254" i="42"/>
  <c r="Q261" i="42"/>
  <c r="S261" i="42"/>
  <c r="Q262" i="42"/>
  <c r="S263" i="42"/>
  <c r="Q265" i="42"/>
  <c r="U265" i="42"/>
  <c r="S266" i="42"/>
  <c r="Q270" i="42"/>
  <c r="S270" i="42"/>
  <c r="Q272" i="42"/>
  <c r="Q278" i="42"/>
  <c r="S278" i="42"/>
  <c r="U278" i="42"/>
  <c r="Q279" i="42"/>
  <c r="S280" i="42"/>
  <c r="S282" i="42"/>
  <c r="Q284" i="42"/>
  <c r="S284" i="42"/>
  <c r="Q285" i="42"/>
  <c r="S285" i="42"/>
  <c r="Q290" i="42"/>
  <c r="S290" i="42"/>
  <c r="Q291" i="42"/>
  <c r="Q293" i="42"/>
  <c r="S293" i="42"/>
  <c r="S294" i="42"/>
  <c r="Q295" i="42"/>
  <c r="Q296" i="42"/>
  <c r="S296" i="42"/>
  <c r="S355" i="42"/>
  <c r="Q356" i="42"/>
  <c r="S356" i="42"/>
  <c r="U357" i="42"/>
  <c r="S358" i="42"/>
  <c r="S359" i="42"/>
  <c r="S374" i="42"/>
  <c r="U376" i="42"/>
  <c r="S377" i="42"/>
  <c r="S378" i="42"/>
  <c r="O265" i="42"/>
  <c r="AA265" i="42"/>
  <c r="AB265" i="42" s="1"/>
  <c r="J265" i="42"/>
  <c r="H265" i="42"/>
  <c r="O131" i="42"/>
  <c r="O132" i="42"/>
  <c r="O133" i="42"/>
  <c r="O134" i="42"/>
  <c r="O135" i="42"/>
  <c r="O136" i="42"/>
  <c r="O137" i="42"/>
  <c r="O138" i="42"/>
  <c r="O139" i="42"/>
  <c r="O140" i="42"/>
  <c r="O143" i="42"/>
  <c r="O144" i="42"/>
  <c r="O145" i="42"/>
  <c r="O146" i="42"/>
  <c r="O147" i="42"/>
  <c r="O148" i="42"/>
  <c r="O149" i="42"/>
  <c r="O150" i="42"/>
  <c r="O151" i="42"/>
  <c r="O152" i="42"/>
  <c r="O153" i="42"/>
  <c r="O154" i="42"/>
  <c r="O156" i="42"/>
  <c r="O157" i="42"/>
  <c r="O158" i="42"/>
  <c r="O159" i="42"/>
  <c r="O160" i="42"/>
  <c r="O162" i="42"/>
  <c r="O163" i="42"/>
  <c r="O164" i="42"/>
  <c r="O165" i="42"/>
  <c r="O166" i="42"/>
  <c r="O167" i="42"/>
  <c r="O168" i="42"/>
  <c r="O169" i="42"/>
  <c r="O171" i="42"/>
  <c r="O172" i="42"/>
  <c r="O173" i="42"/>
  <c r="O174" i="42"/>
  <c r="O175" i="42"/>
  <c r="O176" i="42"/>
  <c r="O177" i="42"/>
  <c r="O178" i="42"/>
  <c r="O179" i="42"/>
  <c r="O181" i="42"/>
  <c r="O182" i="42"/>
  <c r="O183" i="42"/>
  <c r="O184" i="42"/>
  <c r="O185" i="42"/>
  <c r="O186" i="42"/>
  <c r="O187" i="42"/>
  <c r="O188" i="42"/>
  <c r="O191" i="42"/>
  <c r="O192" i="42"/>
  <c r="O193" i="42"/>
  <c r="O194" i="42"/>
  <c r="O195" i="42"/>
  <c r="O196" i="42"/>
  <c r="O197" i="42"/>
  <c r="O198" i="42"/>
  <c r="O199" i="42"/>
  <c r="O200" i="42"/>
  <c r="O202" i="42"/>
  <c r="O203" i="42"/>
  <c r="O204" i="42"/>
  <c r="O206" i="42"/>
  <c r="O207" i="42"/>
  <c r="O208" i="42"/>
  <c r="O209" i="42"/>
  <c r="O210" i="42"/>
  <c r="O211" i="42"/>
  <c r="O212" i="42"/>
  <c r="O214" i="42"/>
  <c r="O215" i="42"/>
  <c r="O216" i="42"/>
  <c r="O217" i="42"/>
  <c r="O218" i="42"/>
  <c r="O219" i="42"/>
  <c r="O220" i="42"/>
  <c r="O221" i="42"/>
  <c r="O222" i="42"/>
  <c r="O224" i="42"/>
  <c r="O225" i="42"/>
  <c r="O226" i="42"/>
  <c r="O227" i="42"/>
  <c r="O228" i="42"/>
  <c r="O229" i="42"/>
  <c r="O230" i="42"/>
  <c r="O231" i="42"/>
  <c r="O234" i="42"/>
  <c r="O235" i="42"/>
  <c r="O239" i="42"/>
  <c r="O240" i="42"/>
  <c r="O241" i="42"/>
  <c r="O242" i="42"/>
  <c r="O243" i="42"/>
  <c r="O245" i="42"/>
  <c r="O246" i="42"/>
  <c r="O247" i="42"/>
  <c r="O248" i="42"/>
  <c r="O249" i="42"/>
  <c r="O250" i="42"/>
  <c r="O251" i="42"/>
  <c r="O252" i="42"/>
  <c r="O253" i="42"/>
  <c r="O254" i="42"/>
  <c r="O255" i="42"/>
  <c r="O256" i="42"/>
  <c r="O257" i="42"/>
  <c r="O258" i="42"/>
  <c r="O260" i="42"/>
  <c r="O261" i="42"/>
  <c r="O262" i="42"/>
  <c r="O263" i="42"/>
  <c r="O264" i="42"/>
  <c r="O266" i="42"/>
  <c r="O267" i="42"/>
  <c r="O268" i="42"/>
  <c r="O269" i="42"/>
  <c r="O270" i="42"/>
  <c r="O271" i="42"/>
  <c r="O272" i="42"/>
  <c r="O273" i="42"/>
  <c r="O274" i="42"/>
  <c r="O276" i="42"/>
  <c r="O277" i="42"/>
  <c r="O278" i="42"/>
  <c r="O279" i="42"/>
  <c r="O280" i="42"/>
  <c r="O281" i="42"/>
  <c r="O282" i="42"/>
  <c r="O283" i="42"/>
  <c r="O284" i="42"/>
  <c r="O285" i="42"/>
  <c r="O286" i="42"/>
  <c r="O287" i="42"/>
  <c r="O288" i="42"/>
  <c r="O289" i="42"/>
  <c r="O290" i="42"/>
  <c r="O291" i="42"/>
  <c r="O292" i="42"/>
  <c r="O293" i="42"/>
  <c r="O294" i="42"/>
  <c r="O295" i="42"/>
  <c r="O296" i="42"/>
  <c r="O298" i="42"/>
  <c r="O299" i="42"/>
  <c r="O300" i="42"/>
  <c r="O301" i="42"/>
  <c r="O302" i="42"/>
  <c r="O303" i="42"/>
  <c r="O304" i="42"/>
  <c r="O305" i="42"/>
  <c r="O306" i="42"/>
  <c r="O307" i="42"/>
  <c r="O308" i="42"/>
  <c r="O309" i="42"/>
  <c r="O310" i="42"/>
  <c r="O311" i="42"/>
  <c r="O312" i="42"/>
  <c r="O313" i="42"/>
  <c r="O314" i="42"/>
  <c r="O315" i="42"/>
  <c r="O316" i="42"/>
  <c r="O317" i="42"/>
  <c r="O318" i="42"/>
  <c r="O319" i="42"/>
  <c r="O320" i="42"/>
  <c r="O321" i="42"/>
  <c r="O322" i="42"/>
  <c r="O323" i="42"/>
  <c r="O325" i="42"/>
  <c r="O326" i="42"/>
  <c r="O327" i="42"/>
  <c r="O328" i="42"/>
  <c r="O329" i="42"/>
  <c r="O330" i="42"/>
  <c r="O331" i="42"/>
  <c r="O332" i="42"/>
  <c r="O333" i="42"/>
  <c r="O334" i="42"/>
  <c r="O335" i="42"/>
  <c r="O336" i="42"/>
  <c r="O337" i="42"/>
  <c r="O338" i="42"/>
  <c r="O339" i="42"/>
  <c r="O340" i="42"/>
  <c r="O341" i="42"/>
  <c r="O342" i="42"/>
  <c r="O343" i="42"/>
  <c r="O344" i="42"/>
  <c r="O345" i="42"/>
  <c r="O346" i="42"/>
  <c r="O349" i="42"/>
  <c r="O350" i="42"/>
  <c r="O351" i="42"/>
  <c r="O352" i="42"/>
  <c r="O353" i="42"/>
  <c r="O354" i="42"/>
  <c r="O355" i="42"/>
  <c r="O357" i="42"/>
  <c r="O358" i="42"/>
  <c r="O359" i="42"/>
  <c r="O361" i="42"/>
  <c r="O362" i="42"/>
  <c r="O370" i="42"/>
  <c r="O374" i="42"/>
  <c r="O375" i="42"/>
  <c r="O376" i="42"/>
  <c r="O377" i="42"/>
  <c r="O378" i="42"/>
  <c r="O406" i="42"/>
  <c r="O407" i="42"/>
  <c r="O408" i="42"/>
  <c r="O414" i="42"/>
  <c r="O415" i="42"/>
  <c r="O416" i="42"/>
  <c r="O417" i="42"/>
  <c r="O418" i="42"/>
  <c r="O423" i="42"/>
  <c r="O424" i="42"/>
  <c r="O426" i="42"/>
  <c r="O427" i="42"/>
  <c r="O428" i="42"/>
  <c r="O429" i="42"/>
  <c r="O430" i="42"/>
  <c r="O124" i="42"/>
  <c r="O125" i="42"/>
  <c r="O126" i="42"/>
  <c r="O127" i="42"/>
  <c r="O128" i="42"/>
  <c r="O129" i="42"/>
  <c r="O130" i="42"/>
  <c r="O115" i="42"/>
  <c r="O116" i="42"/>
  <c r="O117" i="42"/>
  <c r="O118" i="42"/>
  <c r="O119" i="42"/>
  <c r="O120" i="42"/>
  <c r="O121" i="42"/>
  <c r="O122" i="42"/>
  <c r="O123" i="42"/>
  <c r="O85" i="42"/>
  <c r="O86" i="42"/>
  <c r="O87" i="42"/>
  <c r="O88" i="42"/>
  <c r="O89" i="42"/>
  <c r="O90" i="42"/>
  <c r="O91" i="42"/>
  <c r="O92" i="42"/>
  <c r="O93" i="42"/>
  <c r="O94" i="42"/>
  <c r="O95" i="42"/>
  <c r="O96" i="42"/>
  <c r="O97" i="42"/>
  <c r="O98" i="42"/>
  <c r="O99" i="42"/>
  <c r="O100" i="42"/>
  <c r="O101" i="42"/>
  <c r="O102" i="42"/>
  <c r="O103" i="42"/>
  <c r="O104" i="42"/>
  <c r="O105" i="42"/>
  <c r="O106" i="42"/>
  <c r="O107" i="42"/>
  <c r="O108" i="42"/>
  <c r="O109" i="42"/>
  <c r="O110" i="42"/>
  <c r="O111" i="42"/>
  <c r="O112" i="42"/>
  <c r="O113" i="42"/>
  <c r="O78" i="42"/>
  <c r="O79" i="42"/>
  <c r="O80" i="42"/>
  <c r="O81" i="42"/>
  <c r="O82" i="42"/>
  <c r="O84" i="42"/>
  <c r="O77" i="42"/>
  <c r="O75" i="42"/>
  <c r="O76" i="42"/>
  <c r="O71" i="42"/>
  <c r="O72" i="42"/>
  <c r="O73" i="42"/>
  <c r="O74" i="42"/>
  <c r="O70" i="42"/>
  <c r="O69" i="42"/>
  <c r="O68" i="42"/>
  <c r="O67" i="42"/>
  <c r="O65" i="42"/>
  <c r="O66" i="42"/>
  <c r="O63" i="42"/>
  <c r="O64" i="42"/>
  <c r="O62" i="42"/>
  <c r="O61" i="42"/>
  <c r="O60" i="42"/>
  <c r="O59" i="42"/>
  <c r="O57" i="42"/>
  <c r="O56" i="42"/>
  <c r="O47" i="42"/>
  <c r="O48" i="42"/>
  <c r="O49" i="42"/>
  <c r="O50" i="42"/>
  <c r="O51" i="42"/>
  <c r="O52" i="42"/>
  <c r="O53" i="42"/>
  <c r="O54" i="42"/>
  <c r="O46" i="42"/>
  <c r="O58" i="42"/>
  <c r="O44" i="42"/>
  <c r="O45" i="42"/>
  <c r="O43" i="42"/>
  <c r="O42" i="42"/>
  <c r="O41" i="42"/>
  <c r="O40" i="42"/>
  <c r="O39" i="42"/>
  <c r="O38" i="42"/>
  <c r="O37" i="42"/>
  <c r="O35" i="42"/>
  <c r="O34" i="42"/>
  <c r="O33" i="42"/>
  <c r="O32" i="42"/>
  <c r="O31" i="42"/>
  <c r="O30" i="42"/>
  <c r="O29" i="42"/>
  <c r="O28" i="42"/>
  <c r="O27" i="42"/>
  <c r="O26" i="42"/>
  <c r="O24" i="42"/>
  <c r="O23" i="42"/>
  <c r="O22" i="42"/>
  <c r="O21" i="42"/>
  <c r="O20" i="42"/>
  <c r="O19" i="42"/>
  <c r="O18" i="42"/>
  <c r="O17" i="42"/>
  <c r="O16" i="42"/>
  <c r="O15" i="42"/>
  <c r="O13" i="42"/>
  <c r="O8" i="42"/>
  <c r="O7" i="42"/>
  <c r="AE37" i="42" l="1"/>
  <c r="AF37" i="42"/>
  <c r="AG37" i="42"/>
  <c r="AE130" i="42"/>
  <c r="AF130" i="42"/>
  <c r="AG130" i="42"/>
  <c r="AE171" i="42"/>
  <c r="AF171" i="42"/>
  <c r="AG171" i="42"/>
  <c r="AE219" i="42"/>
  <c r="AF219" i="42"/>
  <c r="AG219" i="42"/>
  <c r="AE258" i="42"/>
  <c r="AF258" i="42"/>
  <c r="AG258" i="42"/>
  <c r="AE303" i="42"/>
  <c r="AF303" i="42"/>
  <c r="AG303" i="42"/>
  <c r="AE340" i="42"/>
  <c r="AF340" i="42"/>
  <c r="AG340" i="42"/>
  <c r="AE387" i="42"/>
  <c r="AF387" i="42"/>
  <c r="AG387" i="42"/>
  <c r="AE414" i="42"/>
  <c r="AF414" i="42"/>
  <c r="AG414" i="42"/>
  <c r="AE31" i="42"/>
  <c r="AF31" i="42"/>
  <c r="AG31" i="42"/>
  <c r="AE69" i="42"/>
  <c r="AF69" i="42"/>
  <c r="AG69" i="42"/>
  <c r="AE112" i="42"/>
  <c r="AF112" i="42"/>
  <c r="AG112" i="42"/>
  <c r="AE158" i="42"/>
  <c r="AF158" i="42"/>
  <c r="AG158" i="42"/>
  <c r="AE207" i="42"/>
  <c r="AF207" i="42"/>
  <c r="AG207" i="42"/>
  <c r="AE253" i="42"/>
  <c r="AF253" i="42"/>
  <c r="AG253" i="42"/>
  <c r="AE310" i="42"/>
  <c r="AF310" i="42"/>
  <c r="AG310" i="42"/>
  <c r="AE355" i="42"/>
  <c r="AF355" i="42"/>
  <c r="AG355" i="42"/>
  <c r="AE401" i="42"/>
  <c r="AF401" i="42"/>
  <c r="AG401" i="42"/>
  <c r="AE39" i="42"/>
  <c r="AF39" i="42"/>
  <c r="AG39" i="42"/>
  <c r="AE101" i="42"/>
  <c r="AF101" i="42"/>
  <c r="AG101" i="42"/>
  <c r="AE152" i="42"/>
  <c r="AF152" i="42"/>
  <c r="AG152" i="42"/>
  <c r="AE208" i="42"/>
  <c r="AF208" i="42"/>
  <c r="AG208" i="42"/>
  <c r="AE261" i="42"/>
  <c r="AF261" i="42"/>
  <c r="AG261" i="42"/>
  <c r="AE323" i="42"/>
  <c r="AF323" i="42"/>
  <c r="AG323" i="42"/>
  <c r="AE376" i="42"/>
  <c r="AF376" i="42"/>
  <c r="AG376" i="42"/>
  <c r="AE21" i="42"/>
  <c r="AF21" i="42"/>
  <c r="AG21" i="42"/>
  <c r="AE71" i="42"/>
  <c r="AF71" i="42"/>
  <c r="AG71" i="42"/>
  <c r="AE121" i="42"/>
  <c r="AF121" i="42"/>
  <c r="AG121" i="42"/>
  <c r="AE187" i="42"/>
  <c r="AF187" i="42"/>
  <c r="AG187" i="42"/>
  <c r="AE243" i="42"/>
  <c r="AF243" i="42"/>
  <c r="AG243" i="42"/>
  <c r="AE287" i="42"/>
  <c r="AF287" i="42"/>
  <c r="AG287" i="42"/>
  <c r="AE337" i="42"/>
  <c r="AF337" i="42"/>
  <c r="AG337" i="42"/>
  <c r="AE403" i="42"/>
  <c r="AF403" i="42"/>
  <c r="AG403" i="42"/>
  <c r="AE70" i="42"/>
  <c r="AF70" i="42"/>
  <c r="AG70" i="42"/>
  <c r="AE146" i="42"/>
  <c r="AF146" i="42"/>
  <c r="AG146" i="42"/>
  <c r="AE221" i="42"/>
  <c r="AF221" i="42"/>
  <c r="AG221" i="42"/>
  <c r="AE292" i="42"/>
  <c r="AF292" i="42"/>
  <c r="AG292" i="42"/>
  <c r="AE350" i="42"/>
  <c r="AF350" i="42"/>
  <c r="AG350" i="42"/>
  <c r="AE33" i="42"/>
  <c r="AF33" i="42"/>
  <c r="AG33" i="42"/>
  <c r="AE108" i="42"/>
  <c r="AF108" i="42"/>
  <c r="AG108" i="42"/>
  <c r="AE160" i="42"/>
  <c r="AF160" i="42"/>
  <c r="AG160" i="42"/>
  <c r="AE216" i="42"/>
  <c r="AF216" i="42"/>
  <c r="AG216" i="42"/>
  <c r="AE293" i="42"/>
  <c r="AF293" i="42"/>
  <c r="AG293" i="42"/>
  <c r="AE397" i="42"/>
  <c r="AF397" i="42"/>
  <c r="AG397" i="42"/>
  <c r="AE26" i="42"/>
  <c r="AF26" i="42"/>
  <c r="AG26" i="42"/>
  <c r="AE138" i="42"/>
  <c r="AF138" i="42"/>
  <c r="AG138" i="42"/>
  <c r="AE194" i="42"/>
  <c r="AF194" i="42"/>
  <c r="AG194" i="42"/>
  <c r="AE242" i="42"/>
  <c r="AF242" i="42"/>
  <c r="AG242" i="42"/>
  <c r="AE299" i="42"/>
  <c r="AF299" i="42"/>
  <c r="AG299" i="42"/>
  <c r="AE356" i="42"/>
  <c r="AF356" i="42"/>
  <c r="AG356" i="42"/>
  <c r="AE16" i="42"/>
  <c r="AF16" i="42"/>
  <c r="AG16" i="42"/>
  <c r="AE27" i="42"/>
  <c r="AF27" i="42"/>
  <c r="AG27" i="42"/>
  <c r="AE77" i="42"/>
  <c r="AF77" i="42"/>
  <c r="AG77" i="42"/>
  <c r="AE133" i="42"/>
  <c r="AF133" i="42"/>
  <c r="AG133" i="42"/>
  <c r="AE195" i="42"/>
  <c r="AF195" i="42"/>
  <c r="AG195" i="42"/>
  <c r="AE281" i="42"/>
  <c r="AF281" i="42"/>
  <c r="AG281" i="42"/>
  <c r="AE351" i="42"/>
  <c r="AF351" i="42"/>
  <c r="AG351" i="42"/>
  <c r="AE11" i="42"/>
  <c r="AF11" i="42"/>
  <c r="AG11" i="42"/>
  <c r="AE312" i="42"/>
  <c r="AF312" i="42"/>
  <c r="AG312" i="42"/>
  <c r="AE408" i="42"/>
  <c r="AF408" i="42"/>
  <c r="AG408" i="42"/>
  <c r="AE430" i="42"/>
  <c r="AF430" i="42"/>
  <c r="AG430" i="42"/>
  <c r="AE34" i="42"/>
  <c r="AF34" i="42"/>
  <c r="AG34" i="42"/>
  <c r="AE53" i="42"/>
  <c r="AF53" i="42"/>
  <c r="AG53" i="42"/>
  <c r="AE72" i="42"/>
  <c r="AF72" i="42"/>
  <c r="AG72" i="42"/>
  <c r="AE91" i="42"/>
  <c r="AF91" i="42"/>
  <c r="AG91" i="42"/>
  <c r="AE109" i="42"/>
  <c r="AF109" i="42"/>
  <c r="AG109" i="42"/>
  <c r="AE128" i="42"/>
  <c r="AF128" i="42"/>
  <c r="AG128" i="42"/>
  <c r="AE148" i="42"/>
  <c r="AF148" i="42"/>
  <c r="AG148" i="42"/>
  <c r="AE168" i="42"/>
  <c r="AF168" i="42"/>
  <c r="AG168" i="42"/>
  <c r="AE188" i="42"/>
  <c r="AF188" i="42"/>
  <c r="AG188" i="42"/>
  <c r="AE210" i="42"/>
  <c r="AF210" i="42"/>
  <c r="AG210" i="42"/>
  <c r="AE230" i="42"/>
  <c r="AF230" i="42"/>
  <c r="AG230" i="42"/>
  <c r="AE250" i="42"/>
  <c r="AF250" i="42"/>
  <c r="AG250" i="42"/>
  <c r="AE269" i="42"/>
  <c r="AF269" i="42"/>
  <c r="AG269" i="42"/>
  <c r="AE288" i="42"/>
  <c r="AF288" i="42"/>
  <c r="AG288" i="42"/>
  <c r="AE307" i="42"/>
  <c r="AF307" i="42"/>
  <c r="AG307" i="42"/>
  <c r="AE326" i="42"/>
  <c r="AF326" i="42"/>
  <c r="AG326" i="42"/>
  <c r="AE344" i="42"/>
  <c r="AF344" i="42"/>
  <c r="AG344" i="42"/>
  <c r="AE364" i="42"/>
  <c r="AF364" i="42"/>
  <c r="AG364" i="42"/>
  <c r="AE385" i="42"/>
  <c r="AF385" i="42"/>
  <c r="AG385" i="42"/>
  <c r="AE404" i="42"/>
  <c r="AF404" i="42"/>
  <c r="AG404" i="42"/>
  <c r="AE418" i="42"/>
  <c r="AF418" i="42"/>
  <c r="AG418" i="42"/>
  <c r="AE23" i="42"/>
  <c r="AF23" i="42"/>
  <c r="AG23" i="42"/>
  <c r="AE42" i="42"/>
  <c r="AF42" i="42"/>
  <c r="AG42" i="42"/>
  <c r="AE61" i="42"/>
  <c r="AF61" i="42"/>
  <c r="AG61" i="42"/>
  <c r="AE79" i="42"/>
  <c r="AF79" i="42"/>
  <c r="AG79" i="42"/>
  <c r="AE98" i="42"/>
  <c r="AF98" i="42"/>
  <c r="AG98" i="42"/>
  <c r="AE117" i="42"/>
  <c r="AF117" i="42"/>
  <c r="AG117" i="42"/>
  <c r="AE135" i="42"/>
  <c r="AF135" i="42"/>
  <c r="AG135" i="42"/>
  <c r="AE156" i="42"/>
  <c r="AF156" i="42"/>
  <c r="AG156" i="42"/>
  <c r="AE176" i="42"/>
  <c r="AF176" i="42"/>
  <c r="AG176" i="42"/>
  <c r="AE197" i="42"/>
  <c r="AF197" i="42"/>
  <c r="AG197" i="42"/>
  <c r="AE225" i="42"/>
  <c r="AF225" i="42"/>
  <c r="AG225" i="42"/>
  <c r="AE245" i="42"/>
  <c r="AF245" i="42"/>
  <c r="AG245" i="42"/>
  <c r="AE264" i="42"/>
  <c r="AF264" i="42"/>
  <c r="AG264" i="42"/>
  <c r="AE283" i="42"/>
  <c r="AF283" i="42"/>
  <c r="AG283" i="42"/>
  <c r="AE302" i="42"/>
  <c r="AF302" i="42"/>
  <c r="AG302" i="42"/>
  <c r="AE320" i="42"/>
  <c r="AF320" i="42"/>
  <c r="AG320" i="42"/>
  <c r="AE339" i="42"/>
  <c r="AF339" i="42"/>
  <c r="AG339" i="42"/>
  <c r="AE359" i="42"/>
  <c r="AF359" i="42"/>
  <c r="AG359" i="42"/>
  <c r="AE380" i="42"/>
  <c r="AF380" i="42"/>
  <c r="AG380" i="42"/>
  <c r="AE399" i="42"/>
  <c r="AF399" i="42"/>
  <c r="AG399" i="42"/>
  <c r="AE19" i="42"/>
  <c r="AF19" i="42"/>
  <c r="AG19" i="42"/>
  <c r="AE426" i="42"/>
  <c r="AF426" i="42"/>
  <c r="AG426" i="42"/>
  <c r="AE30" i="42"/>
  <c r="AF30" i="42"/>
  <c r="AG30" i="42"/>
  <c r="AE56" i="42"/>
  <c r="AF56" i="42"/>
  <c r="AG56" i="42"/>
  <c r="AE74" i="42"/>
  <c r="AF74" i="42"/>
  <c r="AG74" i="42"/>
  <c r="AE99" i="42"/>
  <c r="AF99" i="42"/>
  <c r="AG99" i="42"/>
  <c r="AE124" i="42"/>
  <c r="AF124" i="42"/>
  <c r="AG124" i="42"/>
  <c r="AE164" i="42"/>
  <c r="AF164" i="42"/>
  <c r="AG164" i="42"/>
  <c r="AE198" i="42"/>
  <c r="AF198" i="42"/>
  <c r="AG198" i="42"/>
  <c r="AE240" i="42"/>
  <c r="AF240" i="42"/>
  <c r="AG240" i="42"/>
  <c r="AE278" i="42"/>
  <c r="AF278" i="42"/>
  <c r="AG278" i="42"/>
  <c r="AE309" i="42"/>
  <c r="AF309" i="42"/>
  <c r="AG309" i="42"/>
  <c r="AE346" i="42"/>
  <c r="AF346" i="42"/>
  <c r="AG346" i="42"/>
  <c r="AE381" i="42"/>
  <c r="AF381" i="42"/>
  <c r="AG381" i="42"/>
  <c r="AE14" i="42"/>
  <c r="AF14" i="42"/>
  <c r="AG14" i="42"/>
  <c r="AE38" i="42"/>
  <c r="AF38" i="42"/>
  <c r="AG38" i="42"/>
  <c r="AE75" i="42"/>
  <c r="AF75" i="42"/>
  <c r="AG75" i="42"/>
  <c r="AE106" i="42"/>
  <c r="AF106" i="42"/>
  <c r="AG106" i="42"/>
  <c r="AE145" i="42"/>
  <c r="AF145" i="42"/>
  <c r="AG145" i="42"/>
  <c r="AE185" i="42"/>
  <c r="AF185" i="42"/>
  <c r="AG185" i="42"/>
  <c r="AE227" i="42"/>
  <c r="AF227" i="42"/>
  <c r="AG227" i="42"/>
  <c r="AE260" i="42"/>
  <c r="AF260" i="42"/>
  <c r="AG260" i="42"/>
  <c r="AE285" i="42"/>
  <c r="AF285" i="42"/>
  <c r="AG285" i="42"/>
  <c r="AE316" i="42"/>
  <c r="AF316" i="42"/>
  <c r="AG316" i="42"/>
  <c r="AE349" i="42"/>
  <c r="AF349" i="42"/>
  <c r="AG349" i="42"/>
  <c r="AE388" i="42"/>
  <c r="AF388" i="42"/>
  <c r="AG388" i="42"/>
  <c r="AE428" i="42"/>
  <c r="AF428" i="42"/>
  <c r="AG428" i="42"/>
  <c r="AE51" i="42"/>
  <c r="AF51" i="42"/>
  <c r="AG51" i="42"/>
  <c r="AE89" i="42"/>
  <c r="AF89" i="42"/>
  <c r="AG89" i="42"/>
  <c r="O446" i="42"/>
  <c r="O447" i="42" s="1"/>
  <c r="AE93" i="42"/>
  <c r="AF93" i="42"/>
  <c r="AG93" i="42"/>
  <c r="AE144" i="42"/>
  <c r="AF144" i="42"/>
  <c r="AG144" i="42"/>
  <c r="AE192" i="42"/>
  <c r="AF192" i="42"/>
  <c r="AG192" i="42"/>
  <c r="AE234" i="42"/>
  <c r="AF234" i="42"/>
  <c r="AG234" i="42"/>
  <c r="AE271" i="42"/>
  <c r="AF271" i="42"/>
  <c r="AG271" i="42"/>
  <c r="AE315" i="42"/>
  <c r="AF315" i="42"/>
  <c r="AG315" i="42"/>
  <c r="AE354" i="42"/>
  <c r="AF354" i="42"/>
  <c r="AG354" i="42"/>
  <c r="AE400" i="42"/>
  <c r="AF400" i="42"/>
  <c r="AG400" i="42"/>
  <c r="AE427" i="42"/>
  <c r="AF427" i="42"/>
  <c r="AG427" i="42"/>
  <c r="AE44" i="42"/>
  <c r="AF44" i="42"/>
  <c r="AG44" i="42"/>
  <c r="AE88" i="42"/>
  <c r="AF88" i="42"/>
  <c r="AG88" i="42"/>
  <c r="AE125" i="42"/>
  <c r="AF125" i="42"/>
  <c r="AG125" i="42"/>
  <c r="AE172" i="42"/>
  <c r="AF172" i="42"/>
  <c r="AG172" i="42"/>
  <c r="AE220" i="42"/>
  <c r="AF220" i="42"/>
  <c r="AG220" i="42"/>
  <c r="AE279" i="42"/>
  <c r="AF279" i="42"/>
  <c r="AG279" i="42"/>
  <c r="AE329" i="42"/>
  <c r="AF329" i="42"/>
  <c r="AG329" i="42"/>
  <c r="AE369" i="42"/>
  <c r="AF369" i="42"/>
  <c r="AG369" i="42"/>
  <c r="AE9" i="42"/>
  <c r="AF9" i="42"/>
  <c r="AG9" i="42"/>
  <c r="AE58" i="42"/>
  <c r="AF58" i="42"/>
  <c r="AG58" i="42"/>
  <c r="AE113" i="42"/>
  <c r="AF113" i="42"/>
  <c r="AG113" i="42"/>
  <c r="AE166" i="42"/>
  <c r="AF166" i="42"/>
  <c r="AG166" i="42"/>
  <c r="AE228" i="42"/>
  <c r="AF228" i="42"/>
  <c r="AG228" i="42"/>
  <c r="AE286" i="42"/>
  <c r="AF286" i="42"/>
  <c r="AG286" i="42"/>
  <c r="AE342" i="42"/>
  <c r="AF342" i="42"/>
  <c r="AG342" i="42"/>
  <c r="AE416" i="42"/>
  <c r="AF416" i="42"/>
  <c r="AG416" i="42"/>
  <c r="AE40" i="42"/>
  <c r="AF40" i="42"/>
  <c r="AG40" i="42"/>
  <c r="AE84" i="42"/>
  <c r="AF84" i="42"/>
  <c r="AG84" i="42"/>
  <c r="AE139" i="42"/>
  <c r="AF139" i="42"/>
  <c r="AG139" i="42"/>
  <c r="AE209" i="42"/>
  <c r="AF209" i="42"/>
  <c r="AG209" i="42"/>
  <c r="AE255" i="42"/>
  <c r="AF255" i="42"/>
  <c r="AG255" i="42"/>
  <c r="AE306" i="42"/>
  <c r="AF306" i="42"/>
  <c r="AG306" i="42"/>
  <c r="AE363" i="42"/>
  <c r="AF363" i="42"/>
  <c r="AG363" i="42"/>
  <c r="AE17" i="42"/>
  <c r="AF17" i="42"/>
  <c r="AG17" i="42"/>
  <c r="AE107" i="42"/>
  <c r="AF107" i="42"/>
  <c r="AG107" i="42"/>
  <c r="AE179" i="42"/>
  <c r="AF179" i="42"/>
  <c r="AG179" i="42"/>
  <c r="AE254" i="42"/>
  <c r="AF254" i="42"/>
  <c r="AG254" i="42"/>
  <c r="AE311" i="42"/>
  <c r="AF311" i="42"/>
  <c r="AG311" i="42"/>
  <c r="AE370" i="42"/>
  <c r="AF370" i="42"/>
  <c r="AG370" i="42"/>
  <c r="AE59" i="42"/>
  <c r="AF59" i="42"/>
  <c r="AG59" i="42"/>
  <c r="AE127" i="42"/>
  <c r="AF127" i="42"/>
  <c r="AG127" i="42"/>
  <c r="AE181" i="42"/>
  <c r="AF181" i="42"/>
  <c r="AG181" i="42"/>
  <c r="AE237" i="42"/>
  <c r="AF237" i="42"/>
  <c r="AG237" i="42"/>
  <c r="AE325" i="42"/>
  <c r="AF325" i="42"/>
  <c r="AG325" i="42"/>
  <c r="AE178" i="42"/>
  <c r="AF178" i="42"/>
  <c r="AG178" i="42"/>
  <c r="AE95" i="42"/>
  <c r="AF95" i="42"/>
  <c r="AG95" i="42"/>
  <c r="AE159" i="42"/>
  <c r="AF159" i="42"/>
  <c r="AG159" i="42"/>
  <c r="AE215" i="42"/>
  <c r="AF215" i="42"/>
  <c r="AG215" i="42"/>
  <c r="AE267" i="42"/>
  <c r="AF267" i="42"/>
  <c r="AG267" i="42"/>
  <c r="AE317" i="42"/>
  <c r="AF317" i="42"/>
  <c r="AG317" i="42"/>
  <c r="AE383" i="42"/>
  <c r="AF383" i="42"/>
  <c r="AG383" i="42"/>
  <c r="AE407" i="42"/>
  <c r="AF407" i="42"/>
  <c r="AG407" i="42"/>
  <c r="AE46" i="42"/>
  <c r="AF46" i="42"/>
  <c r="AG46" i="42"/>
  <c r="AE96" i="42"/>
  <c r="AF96" i="42"/>
  <c r="AG96" i="42"/>
  <c r="AE153" i="42"/>
  <c r="AF153" i="42"/>
  <c r="AG153" i="42"/>
  <c r="AE229" i="42"/>
  <c r="AF229" i="42"/>
  <c r="AG229" i="42"/>
  <c r="AE300" i="42"/>
  <c r="AF300" i="42"/>
  <c r="AG300" i="42"/>
  <c r="AE371" i="42"/>
  <c r="AF371" i="42"/>
  <c r="AG371" i="42"/>
  <c r="AE389" i="42"/>
  <c r="AF389" i="42"/>
  <c r="AG389" i="42"/>
  <c r="AE357" i="42"/>
  <c r="AF357" i="42"/>
  <c r="AG357" i="42"/>
  <c r="AE417" i="42"/>
  <c r="AF417" i="42"/>
  <c r="AG417" i="42"/>
  <c r="AE22" i="42"/>
  <c r="AF22" i="42"/>
  <c r="AG22" i="42"/>
  <c r="AE41" i="42"/>
  <c r="AF41" i="42"/>
  <c r="AG41" i="42"/>
  <c r="AE60" i="42"/>
  <c r="AF60" i="42"/>
  <c r="AG60" i="42"/>
  <c r="AE78" i="42"/>
  <c r="AF78" i="42"/>
  <c r="AG78" i="42"/>
  <c r="AE97" i="42"/>
  <c r="AF97" i="42"/>
  <c r="AG97" i="42"/>
  <c r="AE116" i="42"/>
  <c r="AF116" i="42"/>
  <c r="AG116" i="42"/>
  <c r="AE134" i="42"/>
  <c r="AF134" i="42"/>
  <c r="AG134" i="42"/>
  <c r="AE154" i="42"/>
  <c r="AF154" i="42"/>
  <c r="AG154" i="42"/>
  <c r="AE175" i="42"/>
  <c r="AF175" i="42"/>
  <c r="AG175" i="42"/>
  <c r="AE196" i="42"/>
  <c r="AF196" i="42"/>
  <c r="AG196" i="42"/>
  <c r="AE217" i="42"/>
  <c r="AF217" i="42"/>
  <c r="AG217" i="42"/>
  <c r="AE238" i="42"/>
  <c r="AF238" i="42"/>
  <c r="AG238" i="42"/>
  <c r="AE256" i="42"/>
  <c r="AF256" i="42"/>
  <c r="AG256" i="42"/>
  <c r="AE276" i="42"/>
  <c r="AF276" i="42"/>
  <c r="AG276" i="42"/>
  <c r="AE294" i="42"/>
  <c r="AF294" i="42"/>
  <c r="AG294" i="42"/>
  <c r="AE313" i="42"/>
  <c r="AF313" i="42"/>
  <c r="AG313" i="42"/>
  <c r="AE332" i="42"/>
  <c r="AF332" i="42"/>
  <c r="AG332" i="42"/>
  <c r="AE352" i="42"/>
  <c r="AF352" i="42"/>
  <c r="AG352" i="42"/>
  <c r="AE372" i="42"/>
  <c r="AF372" i="42"/>
  <c r="AG372" i="42"/>
  <c r="AE391" i="42"/>
  <c r="AF391" i="42"/>
  <c r="AG391" i="42"/>
  <c r="AE12" i="42"/>
  <c r="AF12" i="42"/>
  <c r="AG12" i="42"/>
  <c r="AE424" i="42"/>
  <c r="AF424" i="42"/>
  <c r="AG424" i="42"/>
  <c r="AE29" i="42"/>
  <c r="AF29" i="42"/>
  <c r="AG29" i="42"/>
  <c r="AE48" i="42"/>
  <c r="AF48" i="42"/>
  <c r="AG48" i="42"/>
  <c r="AE67" i="42"/>
  <c r="AF67" i="42"/>
  <c r="AG67" i="42"/>
  <c r="AE86" i="42"/>
  <c r="AF86" i="42"/>
  <c r="AG86" i="42"/>
  <c r="AE104" i="42"/>
  <c r="AF104" i="42"/>
  <c r="AG104" i="42"/>
  <c r="AE123" i="42"/>
  <c r="AF123" i="42"/>
  <c r="AG123" i="42"/>
  <c r="AE143" i="42"/>
  <c r="AF143" i="42"/>
  <c r="AG143" i="42"/>
  <c r="AE163" i="42"/>
  <c r="AF163" i="42"/>
  <c r="AG163" i="42"/>
  <c r="AE183" i="42"/>
  <c r="AF183" i="42"/>
  <c r="AG183" i="42"/>
  <c r="AE204" i="42"/>
  <c r="AF204" i="42"/>
  <c r="AG204" i="42"/>
  <c r="AE231" i="42"/>
  <c r="AF231" i="42"/>
  <c r="AG231" i="42"/>
  <c r="AE251" i="42"/>
  <c r="AF251" i="42"/>
  <c r="AG251" i="42"/>
  <c r="AE270" i="42"/>
  <c r="AF270" i="42"/>
  <c r="AG270" i="42"/>
  <c r="AE289" i="42"/>
  <c r="AF289" i="42"/>
  <c r="AG289" i="42"/>
  <c r="AE308" i="42"/>
  <c r="AF308" i="42"/>
  <c r="AG308" i="42"/>
  <c r="AE327" i="42"/>
  <c r="AF327" i="42"/>
  <c r="AG327" i="42"/>
  <c r="AE345" i="42"/>
  <c r="AF345" i="42"/>
  <c r="AG345" i="42"/>
  <c r="AE366" i="42"/>
  <c r="AF366" i="42"/>
  <c r="AG366" i="42"/>
  <c r="AE386" i="42"/>
  <c r="AF386" i="42"/>
  <c r="AG386" i="42"/>
  <c r="AE7" i="42"/>
  <c r="AG7" i="42"/>
  <c r="AF7" i="42"/>
  <c r="AE410" i="42"/>
  <c r="AF410" i="42"/>
  <c r="AG410" i="42"/>
  <c r="AE435" i="42"/>
  <c r="AF435" i="42"/>
  <c r="AG435" i="42"/>
  <c r="AE43" i="42"/>
  <c r="AF43" i="42"/>
  <c r="AG43" i="42"/>
  <c r="AE62" i="42"/>
  <c r="AF62" i="42"/>
  <c r="AG62" i="42"/>
  <c r="AE80" i="42"/>
  <c r="AF80" i="42"/>
  <c r="AG80" i="42"/>
  <c r="AE105" i="42"/>
  <c r="AF105" i="42"/>
  <c r="AG105" i="42"/>
  <c r="AE136" i="42"/>
  <c r="AF136" i="42"/>
  <c r="AG136" i="42"/>
  <c r="AE177" i="42"/>
  <c r="AF177" i="42"/>
  <c r="AG177" i="42"/>
  <c r="AE212" i="42"/>
  <c r="AF212" i="42"/>
  <c r="AG212" i="42"/>
  <c r="AE252" i="42"/>
  <c r="AF252" i="42"/>
  <c r="AG252" i="42"/>
  <c r="AE284" i="42"/>
  <c r="AF284" i="42"/>
  <c r="AG284" i="42"/>
  <c r="AE321" i="42"/>
  <c r="AF321" i="42"/>
  <c r="AG321" i="42"/>
  <c r="AE360" i="42"/>
  <c r="AF360" i="42"/>
  <c r="AG360" i="42"/>
  <c r="AE394" i="42"/>
  <c r="AF394" i="42"/>
  <c r="AG394" i="42"/>
  <c r="AE420" i="42"/>
  <c r="AF420" i="42"/>
  <c r="AG420" i="42"/>
  <c r="AE50" i="42"/>
  <c r="AF50" i="42"/>
  <c r="AG50" i="42"/>
  <c r="AE81" i="42"/>
  <c r="AF81" i="42"/>
  <c r="AG81" i="42"/>
  <c r="AE119" i="42"/>
  <c r="AF119" i="42"/>
  <c r="AG119" i="42"/>
  <c r="AE151" i="42"/>
  <c r="AF151" i="42"/>
  <c r="AG151" i="42"/>
  <c r="AE199" i="42"/>
  <c r="AF199" i="42"/>
  <c r="AG199" i="42"/>
  <c r="AE235" i="42"/>
  <c r="AF235" i="42"/>
  <c r="AG235" i="42"/>
  <c r="AE266" i="42"/>
  <c r="AF266" i="42"/>
  <c r="AG266" i="42"/>
  <c r="AE291" i="42"/>
  <c r="AF291" i="42"/>
  <c r="AG291" i="42"/>
  <c r="AE322" i="42"/>
  <c r="AF322" i="42"/>
  <c r="AG322" i="42"/>
  <c r="AE361" i="42"/>
  <c r="AF361" i="42"/>
  <c r="AG361" i="42"/>
  <c r="AE15" i="42"/>
  <c r="AF15" i="42"/>
  <c r="AG15" i="42"/>
  <c r="AE32" i="42"/>
  <c r="AF32" i="42"/>
  <c r="AG32" i="42"/>
  <c r="AE64" i="42"/>
  <c r="AF64" i="42"/>
  <c r="AG64" i="42"/>
  <c r="AE211" i="42"/>
  <c r="AF211" i="42"/>
  <c r="AG211" i="42"/>
  <c r="AE111" i="42"/>
  <c r="AF111" i="42"/>
  <c r="AG111" i="42"/>
  <c r="AE157" i="42"/>
  <c r="AF157" i="42"/>
  <c r="AG157" i="42"/>
  <c r="AE206" i="42"/>
  <c r="AF206" i="42"/>
  <c r="AG206" i="42"/>
  <c r="AE246" i="42"/>
  <c r="AF246" i="42"/>
  <c r="AG246" i="42"/>
  <c r="AE290" i="42"/>
  <c r="AF290" i="42"/>
  <c r="AG290" i="42"/>
  <c r="AE328" i="42"/>
  <c r="AF328" i="42"/>
  <c r="AG328" i="42"/>
  <c r="AE367" i="42"/>
  <c r="AF367" i="42"/>
  <c r="AG367" i="42"/>
  <c r="AE20" i="42"/>
  <c r="AF20" i="42"/>
  <c r="AG20" i="42"/>
  <c r="AE25" i="42"/>
  <c r="AF25" i="42"/>
  <c r="AG25" i="42"/>
  <c r="AE57" i="42"/>
  <c r="AF57" i="42"/>
  <c r="AG57" i="42"/>
  <c r="AE100" i="42"/>
  <c r="AF100" i="42"/>
  <c r="AG100" i="42"/>
  <c r="AE137" i="42"/>
  <c r="AF137" i="42"/>
  <c r="AG137" i="42"/>
  <c r="AE193" i="42"/>
  <c r="AF193" i="42"/>
  <c r="AG193" i="42"/>
  <c r="AE241" i="42"/>
  <c r="AF241" i="42"/>
  <c r="AG241" i="42"/>
  <c r="AE298" i="42"/>
  <c r="AF298" i="42"/>
  <c r="AG298" i="42"/>
  <c r="AE341" i="42"/>
  <c r="AF341" i="42"/>
  <c r="AG341" i="42"/>
  <c r="AE382" i="42"/>
  <c r="AF382" i="42"/>
  <c r="AG382" i="42"/>
  <c r="AE406" i="42"/>
  <c r="AF406" i="42"/>
  <c r="AG406" i="42"/>
  <c r="AE82" i="42"/>
  <c r="AF82" i="42"/>
  <c r="AG82" i="42"/>
  <c r="AE132" i="42"/>
  <c r="AF132" i="42"/>
  <c r="AG132" i="42"/>
  <c r="AE186" i="42"/>
  <c r="AF186" i="42"/>
  <c r="AG186" i="42"/>
  <c r="AE248" i="42"/>
  <c r="AF248" i="42"/>
  <c r="AG248" i="42"/>
  <c r="AE305" i="42"/>
  <c r="AF305" i="42"/>
  <c r="AG305" i="42"/>
  <c r="AE362" i="42"/>
  <c r="AF362" i="42"/>
  <c r="AG362" i="42"/>
  <c r="AE422" i="42"/>
  <c r="AF422" i="42"/>
  <c r="AG422" i="42"/>
  <c r="AE52" i="42"/>
  <c r="AF52" i="42"/>
  <c r="AG52" i="42"/>
  <c r="AE102" i="42"/>
  <c r="AF102" i="42"/>
  <c r="AG102" i="42"/>
  <c r="AE167" i="42"/>
  <c r="AF167" i="42"/>
  <c r="AG167" i="42"/>
  <c r="AE222" i="42"/>
  <c r="AF222" i="42"/>
  <c r="AG222" i="42"/>
  <c r="AE274" i="42"/>
  <c r="AF274" i="42"/>
  <c r="AG274" i="42"/>
  <c r="AE318" i="42"/>
  <c r="AF318" i="42"/>
  <c r="AG318" i="42"/>
  <c r="AE377" i="42"/>
  <c r="AF377" i="42"/>
  <c r="AG377" i="42"/>
  <c r="AE415" i="42"/>
  <c r="AF415" i="42"/>
  <c r="AG415" i="42"/>
  <c r="AE126" i="42"/>
  <c r="AF126" i="42"/>
  <c r="AG126" i="42"/>
  <c r="AE200" i="42"/>
  <c r="AF200" i="42"/>
  <c r="AG200" i="42"/>
  <c r="AE273" i="42"/>
  <c r="AF273" i="42"/>
  <c r="AG273" i="42"/>
  <c r="AE330" i="42"/>
  <c r="AF330" i="42"/>
  <c r="AG330" i="42"/>
  <c r="AE396" i="42"/>
  <c r="AF396" i="42"/>
  <c r="AG396" i="42"/>
  <c r="AE90" i="42"/>
  <c r="AF90" i="42"/>
  <c r="AG90" i="42"/>
  <c r="AE147" i="42"/>
  <c r="AF147" i="42"/>
  <c r="AG147" i="42"/>
  <c r="AE202" i="42"/>
  <c r="AF202" i="42"/>
  <c r="AG202" i="42"/>
  <c r="AE268" i="42"/>
  <c r="AF268" i="42"/>
  <c r="AG268" i="42"/>
  <c r="AE343" i="42"/>
  <c r="AF343" i="42"/>
  <c r="AG343" i="42"/>
  <c r="AE395" i="42"/>
  <c r="AF395" i="42"/>
  <c r="AG395" i="42"/>
  <c r="AE120" i="42"/>
  <c r="AF120" i="42"/>
  <c r="AG120" i="42"/>
  <c r="AE173" i="42"/>
  <c r="AF173" i="42"/>
  <c r="AG173" i="42"/>
  <c r="AE236" i="42"/>
  <c r="AF236" i="42"/>
  <c r="AG236" i="42"/>
  <c r="AE280" i="42"/>
  <c r="AF280" i="42"/>
  <c r="AG280" i="42"/>
  <c r="AE336" i="42"/>
  <c r="AF336" i="42"/>
  <c r="AG336" i="42"/>
  <c r="AE402" i="42"/>
  <c r="AF402" i="42"/>
  <c r="AG402" i="42"/>
  <c r="AE429" i="42"/>
  <c r="AF429" i="42"/>
  <c r="AG429" i="42"/>
  <c r="AE65" i="42"/>
  <c r="AF65" i="42"/>
  <c r="AG65" i="42"/>
  <c r="AE115" i="42"/>
  <c r="AF115" i="42"/>
  <c r="AG115" i="42"/>
  <c r="AE174" i="42"/>
  <c r="AF174" i="42"/>
  <c r="AG174" i="42"/>
  <c r="AE249" i="42"/>
  <c r="AF249" i="42"/>
  <c r="AG249" i="42"/>
  <c r="AE331" i="42"/>
  <c r="AF331" i="42"/>
  <c r="AG331" i="42"/>
  <c r="AE390" i="42"/>
  <c r="AF390" i="42"/>
  <c r="AG390" i="42"/>
  <c r="AE262" i="42"/>
  <c r="AF262" i="42"/>
  <c r="AG262" i="42"/>
  <c r="AE384" i="42"/>
  <c r="AF384" i="42"/>
  <c r="AG384" i="42"/>
  <c r="AE423" i="42"/>
  <c r="AF423" i="42"/>
  <c r="AG423" i="42"/>
  <c r="AE28" i="42"/>
  <c r="AF28" i="42"/>
  <c r="AG28" i="42"/>
  <c r="AE47" i="42"/>
  <c r="AF47" i="42"/>
  <c r="AG47" i="42"/>
  <c r="AE66" i="42"/>
  <c r="AF66" i="42"/>
  <c r="AG66" i="42"/>
  <c r="AE85" i="42"/>
  <c r="AF85" i="42"/>
  <c r="AG85" i="42"/>
  <c r="AE103" i="42"/>
  <c r="AF103" i="42"/>
  <c r="AG103" i="42"/>
  <c r="AE122" i="42"/>
  <c r="AF122" i="42"/>
  <c r="AG122" i="42"/>
  <c r="AE140" i="42"/>
  <c r="AF140" i="42"/>
  <c r="AG140" i="42"/>
  <c r="AE162" i="42"/>
  <c r="AF162" i="42"/>
  <c r="AG162" i="42"/>
  <c r="AE182" i="42"/>
  <c r="AF182" i="42"/>
  <c r="AG182" i="42"/>
  <c r="AE203" i="42"/>
  <c r="AF203" i="42"/>
  <c r="AG203" i="42"/>
  <c r="AE224" i="42"/>
  <c r="AF224" i="42"/>
  <c r="AG224" i="42"/>
  <c r="AE244" i="42"/>
  <c r="AF244" i="42"/>
  <c r="AG244" i="42"/>
  <c r="AE263" i="42"/>
  <c r="AF263" i="42"/>
  <c r="AG263" i="42"/>
  <c r="AE282" i="42"/>
  <c r="AF282" i="42"/>
  <c r="AG282" i="42"/>
  <c r="AE301" i="42"/>
  <c r="AF301" i="42"/>
  <c r="AG301" i="42"/>
  <c r="AE319" i="42"/>
  <c r="AF319" i="42"/>
  <c r="AG319" i="42"/>
  <c r="AE338" i="42"/>
  <c r="AF338" i="42"/>
  <c r="AG338" i="42"/>
  <c r="AE358" i="42"/>
  <c r="AF358" i="42"/>
  <c r="AG358" i="42"/>
  <c r="AE378" i="42"/>
  <c r="AF378" i="42"/>
  <c r="AG378" i="42"/>
  <c r="AE398" i="42"/>
  <c r="AF398" i="42"/>
  <c r="AG398" i="42"/>
  <c r="AE18" i="42"/>
  <c r="AF18" i="42"/>
  <c r="AG18" i="42"/>
  <c r="AE409" i="42"/>
  <c r="AF409" i="42"/>
  <c r="AG409" i="42"/>
  <c r="AE433" i="42"/>
  <c r="AF433" i="42"/>
  <c r="AG433" i="42"/>
  <c r="AE35" i="42"/>
  <c r="AF35" i="42"/>
  <c r="AG35" i="42"/>
  <c r="AE54" i="42"/>
  <c r="AF54" i="42"/>
  <c r="AG54" i="42"/>
  <c r="AE73" i="42"/>
  <c r="AF73" i="42"/>
  <c r="AG73" i="42"/>
  <c r="AE92" i="42"/>
  <c r="AF92" i="42"/>
  <c r="AG92" i="42"/>
  <c r="AE110" i="42"/>
  <c r="AF110" i="42"/>
  <c r="AG110" i="42"/>
  <c r="AE129" i="42"/>
  <c r="AF129" i="42"/>
  <c r="AG129" i="42"/>
  <c r="AE149" i="42"/>
  <c r="AF149" i="42"/>
  <c r="AG149" i="42"/>
  <c r="AE169" i="42"/>
  <c r="AF169" i="42"/>
  <c r="AG169" i="42"/>
  <c r="AE191" i="42"/>
  <c r="AF191" i="42"/>
  <c r="AG191" i="42"/>
  <c r="AE218" i="42"/>
  <c r="AF218" i="42"/>
  <c r="AG218" i="42"/>
  <c r="AE239" i="42"/>
  <c r="AF239" i="42"/>
  <c r="AG239" i="42"/>
  <c r="AE257" i="42"/>
  <c r="AF257" i="42"/>
  <c r="AG257" i="42"/>
  <c r="AE277" i="42"/>
  <c r="AF277" i="42"/>
  <c r="AG277" i="42"/>
  <c r="AE295" i="42"/>
  <c r="AF295" i="42"/>
  <c r="AG295" i="42"/>
  <c r="AE314" i="42"/>
  <c r="AF314" i="42"/>
  <c r="AG314" i="42"/>
  <c r="AE333" i="42"/>
  <c r="AF333" i="42"/>
  <c r="AG333" i="42"/>
  <c r="AE353" i="42"/>
  <c r="AF353" i="42"/>
  <c r="AG353" i="42"/>
  <c r="AE373" i="42"/>
  <c r="AF373" i="42"/>
  <c r="AG373" i="42"/>
  <c r="AE392" i="42"/>
  <c r="AF392" i="42"/>
  <c r="AG392" i="42"/>
  <c r="AE13" i="42"/>
  <c r="AF13" i="42"/>
  <c r="AG13" i="42"/>
  <c r="AE419" i="42"/>
  <c r="AF419" i="42"/>
  <c r="AG419" i="42"/>
  <c r="AE24" i="42"/>
  <c r="AF24" i="42"/>
  <c r="AG24" i="42"/>
  <c r="AE49" i="42"/>
  <c r="AF49" i="42"/>
  <c r="AG49" i="42"/>
  <c r="AE68" i="42"/>
  <c r="AF68" i="42"/>
  <c r="AG68" i="42"/>
  <c r="AE87" i="42"/>
  <c r="AF87" i="42"/>
  <c r="AG87" i="42"/>
  <c r="AE118" i="42"/>
  <c r="AF118" i="42"/>
  <c r="AG118" i="42"/>
  <c r="AE150" i="42"/>
  <c r="AF150" i="42"/>
  <c r="AG150" i="42"/>
  <c r="AE184" i="42"/>
  <c r="AF184" i="42"/>
  <c r="AG184" i="42"/>
  <c r="AE226" i="42"/>
  <c r="AF226" i="42"/>
  <c r="AG226" i="42"/>
  <c r="AE265" i="42"/>
  <c r="AF265" i="42"/>
  <c r="AG265" i="42"/>
  <c r="AE296" i="42"/>
  <c r="AF296" i="42"/>
  <c r="AG296" i="42"/>
  <c r="AE334" i="42"/>
  <c r="AF334" i="42"/>
  <c r="AG334" i="42"/>
  <c r="AE374" i="42"/>
  <c r="AF374" i="42"/>
  <c r="AG374" i="42"/>
  <c r="AE8" i="42"/>
  <c r="AG8" i="42"/>
  <c r="AF8" i="42"/>
  <c r="AE437" i="42"/>
  <c r="AF437" i="42"/>
  <c r="AG437" i="42"/>
  <c r="AE63" i="42"/>
  <c r="AF63" i="42"/>
  <c r="AG63" i="42"/>
  <c r="AE94" i="42"/>
  <c r="AF94" i="42"/>
  <c r="AG94" i="42"/>
  <c r="AE131" i="42"/>
  <c r="AF131" i="42"/>
  <c r="AG131" i="42"/>
  <c r="AE165" i="42"/>
  <c r="AF165" i="42"/>
  <c r="AG165" i="42"/>
  <c r="AE214" i="42"/>
  <c r="AF214" i="42"/>
  <c r="AG214" i="42"/>
  <c r="AE247" i="42"/>
  <c r="AF247" i="42"/>
  <c r="AG247" i="42"/>
  <c r="AE272" i="42"/>
  <c r="AF272" i="42"/>
  <c r="AG272" i="42"/>
  <c r="AE304" i="42"/>
  <c r="AF304" i="42"/>
  <c r="AG304" i="42"/>
  <c r="AE335" i="42"/>
  <c r="AF335" i="42"/>
  <c r="AG335" i="42"/>
  <c r="AE375" i="42"/>
  <c r="AF375" i="42"/>
  <c r="AG375" i="42"/>
  <c r="AE421" i="42"/>
  <c r="AF421" i="42"/>
  <c r="AG421" i="42"/>
  <c r="AE45" i="42"/>
  <c r="AF45" i="42"/>
  <c r="AG45" i="42"/>
  <c r="AE76" i="42"/>
  <c r="AF76" i="42"/>
  <c r="AG76" i="42"/>
  <c r="O438" i="42"/>
  <c r="O439" i="42" s="1"/>
  <c r="M440" i="42" s="1"/>
  <c r="O443" i="42" s="1"/>
  <c r="X411" i="42"/>
  <c r="W411" i="42"/>
  <c r="W438" i="42" s="1"/>
  <c r="Q438" i="42"/>
  <c r="Z411" i="42" l="1"/>
  <c r="AD411" i="42"/>
  <c r="H355" i="42"/>
  <c r="J355" i="42"/>
  <c r="AA355" i="42"/>
  <c r="AB355" i="42" s="1"/>
  <c r="AE411" i="42" l="1"/>
  <c r="AF411" i="42"/>
  <c r="AF438" i="42" s="1"/>
  <c r="AG411" i="42"/>
  <c r="AG438" i="42" s="1"/>
  <c r="Z438" i="42"/>
  <c r="Z439" i="42" s="1"/>
  <c r="X440" i="42" s="1"/>
  <c r="AA358" i="42"/>
  <c r="AA249" i="42"/>
  <c r="AB249" i="42" s="1"/>
  <c r="AH439" i="42" l="1"/>
  <c r="AF439" i="42"/>
  <c r="AE438" i="42"/>
  <c r="AE439" i="42" s="1"/>
  <c r="AE443" i="42" s="1"/>
  <c r="AE446" i="42" s="1"/>
  <c r="AB406" i="42"/>
  <c r="AB407" i="42"/>
  <c r="AB408" i="42"/>
  <c r="AB409" i="42"/>
  <c r="AB410" i="42"/>
  <c r="AB411" i="42"/>
  <c r="AB414" i="42"/>
  <c r="AB415" i="42"/>
  <c r="AB416" i="42"/>
  <c r="AB417" i="42"/>
  <c r="AB418" i="42"/>
  <c r="AB419" i="42"/>
  <c r="AB420" i="42"/>
  <c r="AB421" i="42"/>
  <c r="AB422" i="42"/>
  <c r="AB423" i="42"/>
  <c r="AB424" i="42"/>
  <c r="AB426" i="42"/>
  <c r="AB427" i="42"/>
  <c r="AB428" i="42"/>
  <c r="AB429" i="42"/>
  <c r="AB430" i="42"/>
  <c r="AB433" i="42"/>
  <c r="AB435" i="42"/>
  <c r="AB437" i="42"/>
  <c r="AA8" i="42"/>
  <c r="AB8" i="42" s="1"/>
  <c r="AA9" i="42"/>
  <c r="AB9" i="42" s="1"/>
  <c r="AA10" i="42"/>
  <c r="AB10" i="42" s="1"/>
  <c r="AA11" i="42"/>
  <c r="AB11" i="42" s="1"/>
  <c r="AA12" i="42"/>
  <c r="AB12" i="42" s="1"/>
  <c r="AA13" i="42"/>
  <c r="AB13" i="42" s="1"/>
  <c r="AA14" i="42"/>
  <c r="AB14" i="42" s="1"/>
  <c r="AA15" i="42"/>
  <c r="AB15" i="42" s="1"/>
  <c r="AA16" i="42"/>
  <c r="AB16" i="42" s="1"/>
  <c r="AA17" i="42"/>
  <c r="AB17" i="42" s="1"/>
  <c r="AA18" i="42"/>
  <c r="AB18" i="42" s="1"/>
  <c r="AA19" i="42"/>
  <c r="AB19" i="42" s="1"/>
  <c r="AA20" i="42"/>
  <c r="AB20" i="42" s="1"/>
  <c r="AA21" i="42"/>
  <c r="AB21" i="42" s="1"/>
  <c r="AA22" i="42"/>
  <c r="AB22" i="42" s="1"/>
  <c r="AA23" i="42"/>
  <c r="AB23" i="42" s="1"/>
  <c r="AA24" i="42"/>
  <c r="AB24" i="42" s="1"/>
  <c r="AA25" i="42"/>
  <c r="AB25" i="42" s="1"/>
  <c r="AA26" i="42"/>
  <c r="AB26" i="42" s="1"/>
  <c r="AA27" i="42"/>
  <c r="AB27" i="42" s="1"/>
  <c r="AA28" i="42"/>
  <c r="AB28" i="42" s="1"/>
  <c r="AA29" i="42"/>
  <c r="AB29" i="42" s="1"/>
  <c r="AA30" i="42"/>
  <c r="AB30" i="42" s="1"/>
  <c r="AA31" i="42"/>
  <c r="AB31" i="42" s="1"/>
  <c r="AA32" i="42"/>
  <c r="AB32" i="42" s="1"/>
  <c r="AA33" i="42"/>
  <c r="AB33" i="42" s="1"/>
  <c r="AA34" i="42"/>
  <c r="AB34" i="42" s="1"/>
  <c r="AA35" i="42"/>
  <c r="AB35" i="42" s="1"/>
  <c r="AA37" i="42"/>
  <c r="AB37" i="42" s="1"/>
  <c r="AA38" i="42"/>
  <c r="AB38" i="42" s="1"/>
  <c r="AA39" i="42"/>
  <c r="AB39" i="42" s="1"/>
  <c r="AA40" i="42"/>
  <c r="AB40" i="42" s="1"/>
  <c r="AA41" i="42"/>
  <c r="AB41" i="42" s="1"/>
  <c r="AA42" i="42"/>
  <c r="AB42" i="42" s="1"/>
  <c r="AA43" i="42"/>
  <c r="AB43" i="42" s="1"/>
  <c r="AA44" i="42"/>
  <c r="AB44" i="42" s="1"/>
  <c r="AA45" i="42"/>
  <c r="AB45" i="42" s="1"/>
  <c r="AA46" i="42"/>
  <c r="AB46" i="42" s="1"/>
  <c r="AA47" i="42"/>
  <c r="AB47" i="42" s="1"/>
  <c r="AA48" i="42"/>
  <c r="AB48" i="42" s="1"/>
  <c r="AA49" i="42"/>
  <c r="AB49" i="42" s="1"/>
  <c r="AA50" i="42"/>
  <c r="AB50" i="42" s="1"/>
  <c r="AA51" i="42"/>
  <c r="AB51" i="42" s="1"/>
  <c r="AA52" i="42"/>
  <c r="AB52" i="42" s="1"/>
  <c r="AA53" i="42"/>
  <c r="AB53" i="42" s="1"/>
  <c r="AA54" i="42"/>
  <c r="AB54" i="42" s="1"/>
  <c r="AA56" i="42"/>
  <c r="AB56" i="42" s="1"/>
  <c r="AA57" i="42"/>
  <c r="AB57" i="42" s="1"/>
  <c r="AA58" i="42"/>
  <c r="AB58" i="42" s="1"/>
  <c r="AA59" i="42"/>
  <c r="AB59" i="42" s="1"/>
  <c r="AA60" i="42"/>
  <c r="AB60" i="42" s="1"/>
  <c r="AA61" i="42"/>
  <c r="AB61" i="42" s="1"/>
  <c r="AA62" i="42"/>
  <c r="AB62" i="42" s="1"/>
  <c r="AA63" i="42"/>
  <c r="AB63" i="42" s="1"/>
  <c r="AA64" i="42"/>
  <c r="AB64" i="42" s="1"/>
  <c r="AA65" i="42"/>
  <c r="AB65" i="42" s="1"/>
  <c r="AA66" i="42"/>
  <c r="AB66" i="42" s="1"/>
  <c r="AA67" i="42"/>
  <c r="AB67" i="42" s="1"/>
  <c r="AA68" i="42"/>
  <c r="AB68" i="42" s="1"/>
  <c r="AA69" i="42"/>
  <c r="AB69" i="42" s="1"/>
  <c r="AA70" i="42"/>
  <c r="AB70" i="42" s="1"/>
  <c r="AA71" i="42"/>
  <c r="AB71" i="42" s="1"/>
  <c r="AA72" i="42"/>
  <c r="AB72" i="42" s="1"/>
  <c r="AA73" i="42"/>
  <c r="AB73" i="42" s="1"/>
  <c r="AA74" i="42"/>
  <c r="AB74" i="42" s="1"/>
  <c r="AA75" i="42"/>
  <c r="AB75" i="42" s="1"/>
  <c r="AA76" i="42"/>
  <c r="AB76" i="42" s="1"/>
  <c r="AA77" i="42"/>
  <c r="AB77" i="42" s="1"/>
  <c r="AA78" i="42"/>
  <c r="AB78" i="42" s="1"/>
  <c r="AA79" i="42"/>
  <c r="AB79" i="42" s="1"/>
  <c r="AA80" i="42"/>
  <c r="AB80" i="42" s="1"/>
  <c r="AA81" i="42"/>
  <c r="AB81" i="42" s="1"/>
  <c r="AA82" i="42"/>
  <c r="AB82" i="42" s="1"/>
  <c r="AA84" i="42"/>
  <c r="AB84" i="42" s="1"/>
  <c r="AA85" i="42"/>
  <c r="AB85" i="42" s="1"/>
  <c r="AA86" i="42"/>
  <c r="AB86" i="42" s="1"/>
  <c r="AA87" i="42"/>
  <c r="AB87" i="42" s="1"/>
  <c r="AA88" i="42"/>
  <c r="AB88" i="42" s="1"/>
  <c r="AA89" i="42"/>
  <c r="AB89" i="42" s="1"/>
  <c r="AA90" i="42"/>
  <c r="AB90" i="42" s="1"/>
  <c r="AA91" i="42"/>
  <c r="AB91" i="42" s="1"/>
  <c r="AA92" i="42"/>
  <c r="AB92" i="42" s="1"/>
  <c r="AA93" i="42"/>
  <c r="AB93" i="42" s="1"/>
  <c r="AA94" i="42"/>
  <c r="AB94" i="42" s="1"/>
  <c r="AA95" i="42"/>
  <c r="AB95" i="42" s="1"/>
  <c r="AA96" i="42"/>
  <c r="AB96" i="42" s="1"/>
  <c r="AA97" i="42"/>
  <c r="AB97" i="42" s="1"/>
  <c r="AA98" i="42"/>
  <c r="AB98" i="42" s="1"/>
  <c r="AA99" i="42"/>
  <c r="AB99" i="42" s="1"/>
  <c r="AA100" i="42"/>
  <c r="AB100" i="42" s="1"/>
  <c r="AA101" i="42"/>
  <c r="AB101" i="42" s="1"/>
  <c r="AA102" i="42"/>
  <c r="AB102" i="42" s="1"/>
  <c r="AA103" i="42"/>
  <c r="AB103" i="42" s="1"/>
  <c r="AA104" i="42"/>
  <c r="AB104" i="42" s="1"/>
  <c r="AA105" i="42"/>
  <c r="AB105" i="42" s="1"/>
  <c r="AA106" i="42"/>
  <c r="AB106" i="42" s="1"/>
  <c r="AA107" i="42"/>
  <c r="AB107" i="42" s="1"/>
  <c r="AA108" i="42"/>
  <c r="AB108" i="42" s="1"/>
  <c r="AA109" i="42"/>
  <c r="AB109" i="42" s="1"/>
  <c r="AA110" i="42"/>
  <c r="AB110" i="42" s="1"/>
  <c r="AA111" i="42"/>
  <c r="AB111" i="42" s="1"/>
  <c r="AA112" i="42"/>
  <c r="AB112" i="42" s="1"/>
  <c r="AA113" i="42"/>
  <c r="AB113" i="42" s="1"/>
  <c r="AA115" i="42"/>
  <c r="AB115" i="42" s="1"/>
  <c r="AA116" i="42"/>
  <c r="AB116" i="42" s="1"/>
  <c r="AA117" i="42"/>
  <c r="AB117" i="42" s="1"/>
  <c r="AA118" i="42"/>
  <c r="AB118" i="42" s="1"/>
  <c r="AA119" i="42"/>
  <c r="AB119" i="42" s="1"/>
  <c r="AA120" i="42"/>
  <c r="AB120" i="42" s="1"/>
  <c r="AA121" i="42"/>
  <c r="AB121" i="42" s="1"/>
  <c r="AA122" i="42"/>
  <c r="AB122" i="42" s="1"/>
  <c r="AA123" i="42"/>
  <c r="AB123" i="42" s="1"/>
  <c r="AA124" i="42"/>
  <c r="AB124" i="42" s="1"/>
  <c r="AA125" i="42"/>
  <c r="AB125" i="42" s="1"/>
  <c r="AA126" i="42"/>
  <c r="AB126" i="42" s="1"/>
  <c r="AA127" i="42"/>
  <c r="AB127" i="42" s="1"/>
  <c r="AA128" i="42"/>
  <c r="AB128" i="42" s="1"/>
  <c r="AA129" i="42"/>
  <c r="AB129" i="42" s="1"/>
  <c r="AA130" i="42"/>
  <c r="AB130" i="42" s="1"/>
  <c r="AA131" i="42"/>
  <c r="AB131" i="42" s="1"/>
  <c r="AA132" i="42"/>
  <c r="AB132" i="42" s="1"/>
  <c r="AA133" i="42"/>
  <c r="AB133" i="42" s="1"/>
  <c r="AA134" i="42"/>
  <c r="AB134" i="42" s="1"/>
  <c r="AA135" i="42"/>
  <c r="AB135" i="42" s="1"/>
  <c r="AA136" i="42"/>
  <c r="AB136" i="42" s="1"/>
  <c r="AA137" i="42"/>
  <c r="AB137" i="42" s="1"/>
  <c r="AA138" i="42"/>
  <c r="AB138" i="42" s="1"/>
  <c r="AA139" i="42"/>
  <c r="AB139" i="42" s="1"/>
  <c r="AA140" i="42"/>
  <c r="AB140" i="42" s="1"/>
  <c r="AA143" i="42"/>
  <c r="AB143" i="42" s="1"/>
  <c r="AA144" i="42"/>
  <c r="AB144" i="42" s="1"/>
  <c r="AA145" i="42"/>
  <c r="AB145" i="42" s="1"/>
  <c r="AA146" i="42"/>
  <c r="AB146" i="42" s="1"/>
  <c r="AA147" i="42"/>
  <c r="AB147" i="42" s="1"/>
  <c r="AA148" i="42"/>
  <c r="AB148" i="42" s="1"/>
  <c r="AA149" i="42"/>
  <c r="AB149" i="42" s="1"/>
  <c r="AA150" i="42"/>
  <c r="AB150" i="42" s="1"/>
  <c r="AA151" i="42"/>
  <c r="AB151" i="42" s="1"/>
  <c r="AA152" i="42"/>
  <c r="AB152" i="42" s="1"/>
  <c r="AA153" i="42"/>
  <c r="AB153" i="42" s="1"/>
  <c r="AA154" i="42"/>
  <c r="AB154" i="42" s="1"/>
  <c r="AA156" i="42"/>
  <c r="AB156" i="42" s="1"/>
  <c r="AA157" i="42"/>
  <c r="AB157" i="42" s="1"/>
  <c r="AA158" i="42"/>
  <c r="AB158" i="42" s="1"/>
  <c r="AA159" i="42"/>
  <c r="AB159" i="42" s="1"/>
  <c r="AA160" i="42"/>
  <c r="AB160" i="42" s="1"/>
  <c r="AA162" i="42"/>
  <c r="AB162" i="42" s="1"/>
  <c r="AA163" i="42"/>
  <c r="AB163" i="42" s="1"/>
  <c r="AA164" i="42"/>
  <c r="AB164" i="42" s="1"/>
  <c r="AA165" i="42"/>
  <c r="AB165" i="42" s="1"/>
  <c r="AA166" i="42"/>
  <c r="AB166" i="42" s="1"/>
  <c r="AA167" i="42"/>
  <c r="AB167" i="42" s="1"/>
  <c r="AA168" i="42"/>
  <c r="AB168" i="42" s="1"/>
  <c r="AA169" i="42"/>
  <c r="AB169" i="42" s="1"/>
  <c r="AA171" i="42"/>
  <c r="AB171" i="42" s="1"/>
  <c r="AA172" i="42"/>
  <c r="AB172" i="42" s="1"/>
  <c r="AA173" i="42"/>
  <c r="AB173" i="42" s="1"/>
  <c r="AA174" i="42"/>
  <c r="AB174" i="42" s="1"/>
  <c r="AA175" i="42"/>
  <c r="AB175" i="42" s="1"/>
  <c r="AA176" i="42"/>
  <c r="AB176" i="42" s="1"/>
  <c r="AA177" i="42"/>
  <c r="AB177" i="42" s="1"/>
  <c r="AA178" i="42"/>
  <c r="AB178" i="42" s="1"/>
  <c r="AA179" i="42"/>
  <c r="AB179" i="42" s="1"/>
  <c r="AA181" i="42"/>
  <c r="AB181" i="42" s="1"/>
  <c r="AA182" i="42"/>
  <c r="AB182" i="42" s="1"/>
  <c r="AA183" i="42"/>
  <c r="AB183" i="42" s="1"/>
  <c r="AA184" i="42"/>
  <c r="AB184" i="42" s="1"/>
  <c r="AA185" i="42"/>
  <c r="AB185" i="42" s="1"/>
  <c r="AA186" i="42"/>
  <c r="AB186" i="42" s="1"/>
  <c r="AA187" i="42"/>
  <c r="AB187" i="42" s="1"/>
  <c r="AA188" i="42"/>
  <c r="AB188" i="42" s="1"/>
  <c r="AA191" i="42"/>
  <c r="AB191" i="42" s="1"/>
  <c r="AA192" i="42"/>
  <c r="AB192" i="42" s="1"/>
  <c r="AA193" i="42"/>
  <c r="AB193" i="42" s="1"/>
  <c r="AA194" i="42"/>
  <c r="AB194" i="42" s="1"/>
  <c r="AA195" i="42"/>
  <c r="AB195" i="42" s="1"/>
  <c r="AA196" i="42"/>
  <c r="AB196" i="42" s="1"/>
  <c r="AA197" i="42"/>
  <c r="AB197" i="42" s="1"/>
  <c r="AA198" i="42"/>
  <c r="AB198" i="42" s="1"/>
  <c r="AA199" i="42"/>
  <c r="AB199" i="42" s="1"/>
  <c r="AA200" i="42"/>
  <c r="AB200" i="42" s="1"/>
  <c r="AA202" i="42"/>
  <c r="AB202" i="42" s="1"/>
  <c r="AA203" i="42"/>
  <c r="AB203" i="42" s="1"/>
  <c r="AA204" i="42"/>
  <c r="AB204" i="42" s="1"/>
  <c r="AA206" i="42"/>
  <c r="AB206" i="42" s="1"/>
  <c r="AA207" i="42"/>
  <c r="AB207" i="42" s="1"/>
  <c r="AA208" i="42"/>
  <c r="AB208" i="42" s="1"/>
  <c r="AA209" i="42"/>
  <c r="AB209" i="42" s="1"/>
  <c r="AA210" i="42"/>
  <c r="AB210" i="42" s="1"/>
  <c r="AA211" i="42"/>
  <c r="AB211" i="42" s="1"/>
  <c r="AA212" i="42"/>
  <c r="AB212" i="42" s="1"/>
  <c r="AA214" i="42"/>
  <c r="AB214" i="42" s="1"/>
  <c r="AA215" i="42"/>
  <c r="AB215" i="42" s="1"/>
  <c r="AA216" i="42"/>
  <c r="AB216" i="42" s="1"/>
  <c r="AA217" i="42"/>
  <c r="AB217" i="42" s="1"/>
  <c r="AA218" i="42"/>
  <c r="AB218" i="42" s="1"/>
  <c r="AA219" i="42"/>
  <c r="AB219" i="42" s="1"/>
  <c r="AA220" i="42"/>
  <c r="AB220" i="42" s="1"/>
  <c r="AA221" i="42"/>
  <c r="AB221" i="42" s="1"/>
  <c r="AA222" i="42"/>
  <c r="AB222" i="42" s="1"/>
  <c r="AA224" i="42"/>
  <c r="AB224" i="42" s="1"/>
  <c r="AA225" i="42"/>
  <c r="AB225" i="42" s="1"/>
  <c r="AA226" i="42"/>
  <c r="AB226" i="42" s="1"/>
  <c r="AA227" i="42"/>
  <c r="AB227" i="42" s="1"/>
  <c r="AA228" i="42"/>
  <c r="AB228" i="42" s="1"/>
  <c r="AA229" i="42"/>
  <c r="AB229" i="42" s="1"/>
  <c r="AA230" i="42"/>
  <c r="AB230" i="42" s="1"/>
  <c r="AA231" i="42"/>
  <c r="AB231" i="42" s="1"/>
  <c r="AA234" i="42"/>
  <c r="AB234" i="42" s="1"/>
  <c r="AA235" i="42"/>
  <c r="AB235" i="42" s="1"/>
  <c r="AA236" i="42"/>
  <c r="AB236" i="42" s="1"/>
  <c r="AA237" i="42"/>
  <c r="AB237" i="42" s="1"/>
  <c r="AA238" i="42"/>
  <c r="AB238" i="42" s="1"/>
  <c r="AA239" i="42"/>
  <c r="AB239" i="42" s="1"/>
  <c r="AA240" i="42"/>
  <c r="AB240" i="42" s="1"/>
  <c r="AA241" i="42"/>
  <c r="AB241" i="42" s="1"/>
  <c r="AA242" i="42"/>
  <c r="AB242" i="42" s="1"/>
  <c r="AA243" i="42"/>
  <c r="AB243" i="42" s="1"/>
  <c r="AA244" i="42"/>
  <c r="AB244" i="42" s="1"/>
  <c r="AA245" i="42"/>
  <c r="AB245" i="42" s="1"/>
  <c r="AA246" i="42"/>
  <c r="AB246" i="42" s="1"/>
  <c r="AA247" i="42"/>
  <c r="AB247" i="42" s="1"/>
  <c r="AA248" i="42"/>
  <c r="AB248" i="42" s="1"/>
  <c r="AA250" i="42"/>
  <c r="AB250" i="42" s="1"/>
  <c r="AB251" i="42"/>
  <c r="AA252" i="42"/>
  <c r="AB252" i="42" s="1"/>
  <c r="AA253" i="42"/>
  <c r="AB253" i="42" s="1"/>
  <c r="AB254" i="42"/>
  <c r="AA255" i="42"/>
  <c r="AB255" i="42" s="1"/>
  <c r="AA256" i="42"/>
  <c r="AB256" i="42" s="1"/>
  <c r="AA257" i="42"/>
  <c r="AB257" i="42" s="1"/>
  <c r="AA258" i="42"/>
  <c r="AB258" i="42" s="1"/>
  <c r="AA260" i="42"/>
  <c r="AB260" i="42" s="1"/>
  <c r="AA261" i="42"/>
  <c r="AB261" i="42" s="1"/>
  <c r="AA262" i="42"/>
  <c r="AB262" i="42" s="1"/>
  <c r="AA263" i="42"/>
  <c r="AB263" i="42" s="1"/>
  <c r="AA264" i="42"/>
  <c r="AB264" i="42" s="1"/>
  <c r="AA266" i="42"/>
  <c r="AB266" i="42" s="1"/>
  <c r="AA267" i="42"/>
  <c r="AB267" i="42" s="1"/>
  <c r="AA268" i="42"/>
  <c r="AB268" i="42" s="1"/>
  <c r="AA269" i="42"/>
  <c r="AB269" i="42" s="1"/>
  <c r="AA270" i="42"/>
  <c r="AB270" i="42" s="1"/>
  <c r="AA271" i="42"/>
  <c r="AB271" i="42" s="1"/>
  <c r="AA272" i="42"/>
  <c r="AB272" i="42" s="1"/>
  <c r="AA273" i="42"/>
  <c r="AB273" i="42" s="1"/>
  <c r="AA274" i="42"/>
  <c r="AB274" i="42" s="1"/>
  <c r="AA276" i="42"/>
  <c r="AB276" i="42" s="1"/>
  <c r="AA277" i="42"/>
  <c r="AB277" i="42" s="1"/>
  <c r="AA278" i="42"/>
  <c r="AB278" i="42" s="1"/>
  <c r="AA279" i="42"/>
  <c r="AB279" i="42" s="1"/>
  <c r="AA280" i="42"/>
  <c r="AB280" i="42" s="1"/>
  <c r="AA281" i="42"/>
  <c r="AB281" i="42" s="1"/>
  <c r="AA282" i="42"/>
  <c r="AB282" i="42" s="1"/>
  <c r="AA283" i="42"/>
  <c r="AB283" i="42" s="1"/>
  <c r="AA284" i="42"/>
  <c r="AB284" i="42" s="1"/>
  <c r="AA285" i="42"/>
  <c r="AB285" i="42" s="1"/>
  <c r="AA286" i="42"/>
  <c r="AB286" i="42" s="1"/>
  <c r="AA287" i="42"/>
  <c r="AB287" i="42" s="1"/>
  <c r="AA288" i="42"/>
  <c r="AB288" i="42" s="1"/>
  <c r="AA289" i="42"/>
  <c r="AB289" i="42" s="1"/>
  <c r="AA290" i="42"/>
  <c r="AB290" i="42" s="1"/>
  <c r="AA291" i="42"/>
  <c r="AB291" i="42" s="1"/>
  <c r="AA292" i="42"/>
  <c r="AB292" i="42" s="1"/>
  <c r="AA293" i="42"/>
  <c r="AB293" i="42" s="1"/>
  <c r="AA294" i="42"/>
  <c r="AB294" i="42" s="1"/>
  <c r="AA295" i="42"/>
  <c r="AB295" i="42" s="1"/>
  <c r="AA296" i="42"/>
  <c r="AB296" i="42" s="1"/>
  <c r="AA298" i="42"/>
  <c r="AB298" i="42" s="1"/>
  <c r="AA299" i="42"/>
  <c r="AB299" i="42" s="1"/>
  <c r="AA300" i="42"/>
  <c r="AB300" i="42" s="1"/>
  <c r="AA301" i="42"/>
  <c r="AB301" i="42" s="1"/>
  <c r="AA302" i="42"/>
  <c r="AB302" i="42" s="1"/>
  <c r="AA303" i="42"/>
  <c r="AB303" i="42" s="1"/>
  <c r="AA304" i="42"/>
  <c r="AB304" i="42" s="1"/>
  <c r="AA305" i="42"/>
  <c r="AB305" i="42" s="1"/>
  <c r="AA306" i="42"/>
  <c r="AB306" i="42" s="1"/>
  <c r="AA307" i="42"/>
  <c r="AB307" i="42" s="1"/>
  <c r="AA308" i="42"/>
  <c r="AB308" i="42" s="1"/>
  <c r="AA309" i="42"/>
  <c r="AB309" i="42" s="1"/>
  <c r="AA310" i="42"/>
  <c r="AB310" i="42" s="1"/>
  <c r="AA311" i="42"/>
  <c r="AB311" i="42" s="1"/>
  <c r="AA312" i="42"/>
  <c r="AB312" i="42" s="1"/>
  <c r="AA313" i="42"/>
  <c r="AB313" i="42" s="1"/>
  <c r="AA314" i="42"/>
  <c r="AB314" i="42" s="1"/>
  <c r="AA315" i="42"/>
  <c r="AB315" i="42" s="1"/>
  <c r="AA316" i="42"/>
  <c r="AB316" i="42" s="1"/>
  <c r="AA317" i="42"/>
  <c r="AB317" i="42" s="1"/>
  <c r="AA318" i="42"/>
  <c r="AB318" i="42" s="1"/>
  <c r="AA319" i="42"/>
  <c r="AB319" i="42" s="1"/>
  <c r="AA320" i="42"/>
  <c r="AB320" i="42" s="1"/>
  <c r="AA321" i="42"/>
  <c r="AB321" i="42" s="1"/>
  <c r="AA322" i="42"/>
  <c r="AB322" i="42" s="1"/>
  <c r="AA323" i="42"/>
  <c r="AB323" i="42" s="1"/>
  <c r="AA325" i="42"/>
  <c r="AB325" i="42" s="1"/>
  <c r="AA326" i="42"/>
  <c r="AB326" i="42" s="1"/>
  <c r="AA327" i="42"/>
  <c r="AB327" i="42" s="1"/>
  <c r="AA328" i="42"/>
  <c r="AB328" i="42" s="1"/>
  <c r="AA329" i="42"/>
  <c r="AB329" i="42" s="1"/>
  <c r="AA330" i="42"/>
  <c r="AB330" i="42" s="1"/>
  <c r="AA331" i="42"/>
  <c r="AB331" i="42" s="1"/>
  <c r="AA332" i="42"/>
  <c r="AB332" i="42" s="1"/>
  <c r="AA333" i="42"/>
  <c r="AB333" i="42" s="1"/>
  <c r="AA334" i="42"/>
  <c r="AB334" i="42" s="1"/>
  <c r="AA335" i="42"/>
  <c r="AB335" i="42" s="1"/>
  <c r="AA336" i="42"/>
  <c r="AB336" i="42" s="1"/>
  <c r="AA337" i="42"/>
  <c r="AB337" i="42" s="1"/>
  <c r="AA338" i="42"/>
  <c r="AB338" i="42" s="1"/>
  <c r="AA339" i="42"/>
  <c r="AB339" i="42" s="1"/>
  <c r="AA340" i="42"/>
  <c r="AB340" i="42" s="1"/>
  <c r="AA341" i="42"/>
  <c r="AB341" i="42" s="1"/>
  <c r="AA342" i="42"/>
  <c r="AB342" i="42" s="1"/>
  <c r="AA343" i="42"/>
  <c r="AB343" i="42" s="1"/>
  <c r="AA344" i="42"/>
  <c r="AB344" i="42" s="1"/>
  <c r="AA345" i="42"/>
  <c r="AB345" i="42" s="1"/>
  <c r="AA346" i="42"/>
  <c r="AB346" i="42" s="1"/>
  <c r="AA349" i="42"/>
  <c r="AB349" i="42" s="1"/>
  <c r="AA350" i="42"/>
  <c r="AB350" i="42" s="1"/>
  <c r="AA351" i="42"/>
  <c r="AB351" i="42" s="1"/>
  <c r="AA352" i="42"/>
  <c r="AB352" i="42" s="1"/>
  <c r="AA353" i="42"/>
  <c r="AB353" i="42" s="1"/>
  <c r="AA354" i="42"/>
  <c r="AB354" i="42" s="1"/>
  <c r="AA356" i="42"/>
  <c r="AB356" i="42" s="1"/>
  <c r="AA357" i="42"/>
  <c r="AB357" i="42" s="1"/>
  <c r="AB358" i="42"/>
  <c r="AA359" i="42"/>
  <c r="AB359" i="42" s="1"/>
  <c r="AA360" i="42"/>
  <c r="AB360" i="42" s="1"/>
  <c r="AA361" i="42"/>
  <c r="AB361" i="42" s="1"/>
  <c r="AA362" i="42"/>
  <c r="AB362" i="42" s="1"/>
  <c r="AA363" i="42"/>
  <c r="AB363" i="42" s="1"/>
  <c r="AA364" i="42"/>
  <c r="AB364" i="42" s="1"/>
  <c r="AA366" i="42"/>
  <c r="AB366" i="42" s="1"/>
  <c r="AA367" i="42"/>
  <c r="AB367" i="42" s="1"/>
  <c r="AA369" i="42"/>
  <c r="AB369" i="42" s="1"/>
  <c r="AA370" i="42"/>
  <c r="AB370" i="42" s="1"/>
  <c r="AA371" i="42"/>
  <c r="AB371" i="42" s="1"/>
  <c r="AA372" i="42"/>
  <c r="AB372" i="42" s="1"/>
  <c r="AA373" i="42"/>
  <c r="AB373" i="42" s="1"/>
  <c r="AA374" i="42"/>
  <c r="AB374" i="42" s="1"/>
  <c r="AA375" i="42"/>
  <c r="AB375" i="42" s="1"/>
  <c r="AA376" i="42"/>
  <c r="AB376" i="42" s="1"/>
  <c r="AA377" i="42"/>
  <c r="AB377" i="42" s="1"/>
  <c r="AA378" i="42"/>
  <c r="AB378" i="42" s="1"/>
  <c r="AA380" i="42"/>
  <c r="AB380" i="42" s="1"/>
  <c r="AA381" i="42"/>
  <c r="AB381" i="42" s="1"/>
  <c r="AA382" i="42"/>
  <c r="AB382" i="42" s="1"/>
  <c r="AA383" i="42"/>
  <c r="AB383" i="42" s="1"/>
  <c r="AA384" i="42"/>
  <c r="AB384" i="42" s="1"/>
  <c r="AA385" i="42"/>
  <c r="AB385" i="42" s="1"/>
  <c r="AA386" i="42"/>
  <c r="AB386" i="42" s="1"/>
  <c r="AA387" i="42"/>
  <c r="AB387" i="42" s="1"/>
  <c r="AA388" i="42"/>
  <c r="AB388" i="42" s="1"/>
  <c r="AA389" i="42"/>
  <c r="AB389" i="42" s="1"/>
  <c r="AA390" i="42"/>
  <c r="AB390" i="42" s="1"/>
  <c r="AA391" i="42"/>
  <c r="AB391" i="42" s="1"/>
  <c r="AA392" i="42"/>
  <c r="AB392" i="42" s="1"/>
  <c r="AA394" i="42"/>
  <c r="AB394" i="42" s="1"/>
  <c r="AA395" i="42"/>
  <c r="AB395" i="42" s="1"/>
  <c r="AA396" i="42"/>
  <c r="AB396" i="42" s="1"/>
  <c r="AA397" i="42"/>
  <c r="AB397" i="42" s="1"/>
  <c r="AA398" i="42"/>
  <c r="AB398" i="42" s="1"/>
  <c r="AA399" i="42"/>
  <c r="AB399" i="42" s="1"/>
  <c r="AA400" i="42"/>
  <c r="AB400" i="42" s="1"/>
  <c r="AA401" i="42"/>
  <c r="AB401" i="42" s="1"/>
  <c r="AA402" i="42"/>
  <c r="AB402" i="42" s="1"/>
  <c r="AB403" i="42"/>
  <c r="AB404" i="42"/>
  <c r="AA7" i="42"/>
  <c r="AB7" i="42" s="1"/>
  <c r="AH443" i="42" l="1"/>
  <c r="AF440" i="42"/>
  <c r="AF443" i="42" s="1"/>
  <c r="AB438" i="42"/>
  <c r="J8" i="42"/>
  <c r="J9" i="42"/>
  <c r="J10" i="42"/>
  <c r="J11" i="42"/>
  <c r="J12" i="42"/>
  <c r="J13" i="42"/>
  <c r="J14" i="42"/>
  <c r="J15" i="42"/>
  <c r="J16" i="42"/>
  <c r="J17" i="42"/>
  <c r="J18" i="42"/>
  <c r="J19" i="42"/>
  <c r="J20" i="42"/>
  <c r="J21" i="42"/>
  <c r="J22" i="42"/>
  <c r="J23" i="42"/>
  <c r="J24" i="42"/>
  <c r="J25" i="42"/>
  <c r="J26" i="42"/>
  <c r="J27" i="42"/>
  <c r="J28" i="42"/>
  <c r="J29" i="42"/>
  <c r="J30" i="42"/>
  <c r="J31" i="42"/>
  <c r="J32" i="42"/>
  <c r="J33" i="42"/>
  <c r="J34" i="42"/>
  <c r="J35" i="42"/>
  <c r="J37" i="42"/>
  <c r="J38" i="42"/>
  <c r="J39" i="42"/>
  <c r="J40" i="42"/>
  <c r="J41" i="42"/>
  <c r="J42" i="42"/>
  <c r="J43" i="42"/>
  <c r="J44" i="42"/>
  <c r="J45" i="42"/>
  <c r="J46" i="42"/>
  <c r="J47" i="42"/>
  <c r="J48" i="42"/>
  <c r="J49" i="42"/>
  <c r="J50" i="42"/>
  <c r="J51" i="42"/>
  <c r="J52" i="42"/>
  <c r="J53" i="42"/>
  <c r="J54" i="42"/>
  <c r="J56" i="42"/>
  <c r="J57" i="42"/>
  <c r="J58" i="42"/>
  <c r="J59" i="42"/>
  <c r="J60" i="42"/>
  <c r="J61" i="42"/>
  <c r="J62" i="42"/>
  <c r="J63" i="42"/>
  <c r="J64" i="42"/>
  <c r="J65" i="42"/>
  <c r="J66" i="42"/>
  <c r="J67" i="42"/>
  <c r="J68" i="42"/>
  <c r="J69" i="42"/>
  <c r="J70" i="42"/>
  <c r="J71" i="42"/>
  <c r="J72" i="42"/>
  <c r="J73" i="42"/>
  <c r="J74" i="42"/>
  <c r="J75" i="42"/>
  <c r="J76" i="42"/>
  <c r="J77" i="42"/>
  <c r="J78" i="42"/>
  <c r="J79" i="42"/>
  <c r="J80" i="42"/>
  <c r="J81" i="42"/>
  <c r="J82" i="42"/>
  <c r="J84" i="42"/>
  <c r="J85" i="42"/>
  <c r="J86" i="42"/>
  <c r="J87" i="42"/>
  <c r="J88" i="42"/>
  <c r="J89" i="42"/>
  <c r="J90" i="42"/>
  <c r="J91" i="42"/>
  <c r="J92" i="42"/>
  <c r="J93" i="42"/>
  <c r="J94" i="42"/>
  <c r="J95" i="42"/>
  <c r="J96" i="42"/>
  <c r="J97" i="42"/>
  <c r="J98" i="42"/>
  <c r="J99" i="42"/>
  <c r="J100" i="42"/>
  <c r="J101" i="42"/>
  <c r="J102" i="42"/>
  <c r="J103" i="42"/>
  <c r="J104" i="42"/>
  <c r="J105" i="42"/>
  <c r="J106" i="42"/>
  <c r="J107" i="42"/>
  <c r="J108" i="42"/>
  <c r="J109" i="42"/>
  <c r="J110" i="42"/>
  <c r="J111" i="42"/>
  <c r="J112" i="42"/>
  <c r="J113" i="42"/>
  <c r="J115" i="42"/>
  <c r="J116" i="42"/>
  <c r="J117" i="42"/>
  <c r="J118" i="42"/>
  <c r="J119" i="42"/>
  <c r="J120" i="42"/>
  <c r="J121" i="42"/>
  <c r="J122" i="42"/>
  <c r="J123" i="42"/>
  <c r="J124" i="42"/>
  <c r="J125" i="42"/>
  <c r="J126" i="42"/>
  <c r="J127" i="42"/>
  <c r="J128" i="42"/>
  <c r="J129" i="42"/>
  <c r="J130" i="42"/>
  <c r="J131" i="42"/>
  <c r="J132" i="42"/>
  <c r="J133" i="42"/>
  <c r="J134" i="42"/>
  <c r="J135" i="42"/>
  <c r="J136" i="42"/>
  <c r="J137" i="42"/>
  <c r="J138" i="42"/>
  <c r="J139" i="42"/>
  <c r="J140" i="42"/>
  <c r="J143" i="42"/>
  <c r="J144" i="42"/>
  <c r="J145" i="42"/>
  <c r="J146" i="42"/>
  <c r="J147" i="42"/>
  <c r="J148" i="42"/>
  <c r="J149" i="42"/>
  <c r="J150" i="42"/>
  <c r="J151" i="42"/>
  <c r="J152" i="42"/>
  <c r="J153" i="42"/>
  <c r="J154" i="42"/>
  <c r="J156" i="42"/>
  <c r="J157" i="42"/>
  <c r="J158" i="42"/>
  <c r="J159" i="42"/>
  <c r="J160" i="42"/>
  <c r="J162" i="42"/>
  <c r="J163" i="42"/>
  <c r="J164" i="42"/>
  <c r="J165" i="42"/>
  <c r="J166" i="42"/>
  <c r="J167" i="42"/>
  <c r="J168" i="42"/>
  <c r="J169" i="42"/>
  <c r="J171" i="42"/>
  <c r="J172" i="42"/>
  <c r="J173" i="42"/>
  <c r="J174" i="42"/>
  <c r="J175" i="42"/>
  <c r="J176" i="42"/>
  <c r="J177" i="42"/>
  <c r="J178" i="42"/>
  <c r="J179" i="42"/>
  <c r="J181" i="42"/>
  <c r="J182" i="42"/>
  <c r="J183" i="42"/>
  <c r="J184" i="42"/>
  <c r="J185" i="42"/>
  <c r="J186" i="42"/>
  <c r="J187" i="42"/>
  <c r="J188" i="42"/>
  <c r="J191" i="42"/>
  <c r="J192" i="42"/>
  <c r="J193" i="42"/>
  <c r="J194" i="42"/>
  <c r="J195" i="42"/>
  <c r="J196" i="42"/>
  <c r="J197" i="42"/>
  <c r="J198" i="42"/>
  <c r="J199" i="42"/>
  <c r="J200" i="42"/>
  <c r="J202" i="42"/>
  <c r="J203" i="42"/>
  <c r="J204" i="42"/>
  <c r="J206" i="42"/>
  <c r="J207" i="42"/>
  <c r="J208" i="42"/>
  <c r="J209" i="42"/>
  <c r="J210" i="42"/>
  <c r="J211" i="42"/>
  <c r="J212" i="42"/>
  <c r="J214" i="42"/>
  <c r="J215" i="42"/>
  <c r="J216" i="42"/>
  <c r="J217" i="42"/>
  <c r="J218" i="42"/>
  <c r="J219" i="42"/>
  <c r="J220" i="42"/>
  <c r="J221" i="42"/>
  <c r="J222" i="42"/>
  <c r="J224" i="42"/>
  <c r="J225" i="42"/>
  <c r="J226" i="42"/>
  <c r="J227" i="42"/>
  <c r="J228" i="42"/>
  <c r="J229" i="42"/>
  <c r="J230" i="42"/>
  <c r="J231" i="42"/>
  <c r="J234" i="42"/>
  <c r="J235" i="42"/>
  <c r="J236" i="42"/>
  <c r="J237" i="42"/>
  <c r="J238" i="42"/>
  <c r="J239" i="42"/>
  <c r="J240" i="42"/>
  <c r="J241" i="42"/>
  <c r="J242" i="42"/>
  <c r="J243" i="42"/>
  <c r="J244" i="42"/>
  <c r="J245" i="42"/>
  <c r="J246" i="42"/>
  <c r="J247" i="42"/>
  <c r="J248" i="42"/>
  <c r="J249" i="42"/>
  <c r="J250" i="42"/>
  <c r="J251" i="42"/>
  <c r="J252" i="42"/>
  <c r="J253" i="42"/>
  <c r="J254" i="42"/>
  <c r="J255" i="42"/>
  <c r="J256" i="42"/>
  <c r="J257" i="42"/>
  <c r="J258" i="42"/>
  <c r="J260" i="42"/>
  <c r="J261" i="42"/>
  <c r="J262" i="42"/>
  <c r="J263" i="42"/>
  <c r="J264" i="42"/>
  <c r="J266" i="42"/>
  <c r="J267" i="42"/>
  <c r="J268" i="42"/>
  <c r="J269" i="42"/>
  <c r="J270" i="42"/>
  <c r="J271" i="42"/>
  <c r="J272" i="42"/>
  <c r="J273" i="42"/>
  <c r="J274" i="42"/>
  <c r="J276" i="42"/>
  <c r="J277" i="42"/>
  <c r="J278" i="42"/>
  <c r="J279" i="42"/>
  <c r="J280" i="42"/>
  <c r="J281" i="42"/>
  <c r="J282" i="42"/>
  <c r="J283" i="42"/>
  <c r="J284" i="42"/>
  <c r="J285" i="42"/>
  <c r="J286" i="42"/>
  <c r="J287" i="42"/>
  <c r="J288" i="42"/>
  <c r="J289" i="42"/>
  <c r="J290" i="42"/>
  <c r="J291" i="42"/>
  <c r="J292" i="42"/>
  <c r="J293" i="42"/>
  <c r="J294" i="42"/>
  <c r="J295" i="42"/>
  <c r="J296" i="42"/>
  <c r="J298" i="42"/>
  <c r="J299" i="42"/>
  <c r="J300" i="42"/>
  <c r="J301" i="42"/>
  <c r="J302" i="42"/>
  <c r="J303" i="42"/>
  <c r="J304" i="42"/>
  <c r="J305" i="42"/>
  <c r="J306" i="42"/>
  <c r="J307" i="42"/>
  <c r="J308" i="42"/>
  <c r="J309" i="42"/>
  <c r="J310" i="42"/>
  <c r="J311" i="42"/>
  <c r="J312" i="42"/>
  <c r="J313" i="42"/>
  <c r="J314" i="42"/>
  <c r="J315" i="42"/>
  <c r="J316" i="42"/>
  <c r="J317" i="42"/>
  <c r="J318" i="42"/>
  <c r="J319" i="42"/>
  <c r="J320" i="42"/>
  <c r="J321" i="42"/>
  <c r="J322" i="42"/>
  <c r="J323" i="42"/>
  <c r="J325" i="42"/>
  <c r="J326" i="42"/>
  <c r="J327" i="42"/>
  <c r="J328" i="42"/>
  <c r="J329" i="42"/>
  <c r="J330" i="42"/>
  <c r="J331" i="42"/>
  <c r="J332" i="42"/>
  <c r="J333" i="42"/>
  <c r="J334" i="42"/>
  <c r="J335" i="42"/>
  <c r="J336" i="42"/>
  <c r="J337" i="42"/>
  <c r="J338" i="42"/>
  <c r="J339" i="42"/>
  <c r="J340" i="42"/>
  <c r="J341" i="42"/>
  <c r="J342" i="42"/>
  <c r="J343" i="42"/>
  <c r="J344" i="42"/>
  <c r="J345" i="42"/>
  <c r="J346" i="42"/>
  <c r="J349" i="42"/>
  <c r="J350" i="42"/>
  <c r="J351" i="42"/>
  <c r="J352" i="42"/>
  <c r="J353" i="42"/>
  <c r="J354" i="42"/>
  <c r="J356" i="42"/>
  <c r="J357" i="42"/>
  <c r="J358" i="42"/>
  <c r="J359" i="42"/>
  <c r="J360" i="42"/>
  <c r="J361" i="42"/>
  <c r="J362" i="42"/>
  <c r="J363" i="42"/>
  <c r="J364" i="42"/>
  <c r="J366" i="42"/>
  <c r="J367" i="42"/>
  <c r="J369" i="42"/>
  <c r="J370" i="42"/>
  <c r="J371" i="42"/>
  <c r="J372" i="42"/>
  <c r="J373" i="42"/>
  <c r="J374" i="42"/>
  <c r="J375" i="42"/>
  <c r="J376" i="42"/>
  <c r="J377" i="42"/>
  <c r="J378" i="42"/>
  <c r="J380" i="42"/>
  <c r="J381" i="42"/>
  <c r="J382" i="42"/>
  <c r="J383" i="42"/>
  <c r="J384" i="42"/>
  <c r="J385" i="42"/>
  <c r="J386" i="42"/>
  <c r="J387" i="42"/>
  <c r="J388" i="42"/>
  <c r="J389" i="42"/>
  <c r="J390" i="42"/>
  <c r="J391" i="42"/>
  <c r="J392" i="42"/>
  <c r="J394" i="42"/>
  <c r="J395" i="42"/>
  <c r="J396" i="42"/>
  <c r="J397" i="42"/>
  <c r="J398" i="42"/>
  <c r="J399" i="42"/>
  <c r="J400" i="42"/>
  <c r="J401" i="42"/>
  <c r="J402" i="42"/>
  <c r="J403" i="42"/>
  <c r="J404" i="42"/>
  <c r="J406" i="42"/>
  <c r="J407" i="42"/>
  <c r="J408" i="42"/>
  <c r="J409" i="42"/>
  <c r="J410" i="42"/>
  <c r="J411" i="42"/>
  <c r="J414" i="42"/>
  <c r="J415" i="42"/>
  <c r="J416" i="42"/>
  <c r="J417" i="42"/>
  <c r="J418" i="42"/>
  <c r="J419" i="42"/>
  <c r="J420" i="42"/>
  <c r="J421" i="42"/>
  <c r="J422" i="42"/>
  <c r="J423" i="42"/>
  <c r="J424" i="42"/>
  <c r="J426" i="42"/>
  <c r="J427" i="42"/>
  <c r="J428" i="42"/>
  <c r="J429" i="42"/>
  <c r="J430" i="42"/>
  <c r="J433" i="42"/>
  <c r="J435" i="42"/>
  <c r="J437" i="42"/>
  <c r="J7" i="42"/>
  <c r="U438" i="42" l="1"/>
  <c r="H407" i="42"/>
  <c r="H7" i="42" l="1"/>
  <c r="H8" i="42"/>
  <c r="H9" i="42"/>
  <c r="H10" i="42"/>
  <c r="H11" i="42"/>
  <c r="H12" i="42"/>
  <c r="H13" i="42"/>
  <c r="H14" i="42"/>
  <c r="H15" i="42"/>
  <c r="H16" i="42"/>
  <c r="H17" i="42"/>
  <c r="H18" i="42"/>
  <c r="H19" i="42"/>
  <c r="H20" i="42"/>
  <c r="H21" i="42"/>
  <c r="H22" i="42"/>
  <c r="H23" i="42"/>
  <c r="H24" i="42"/>
  <c r="H25" i="42"/>
  <c r="H26" i="42"/>
  <c r="H27" i="42"/>
  <c r="H28" i="42"/>
  <c r="H29" i="42"/>
  <c r="H30" i="42"/>
  <c r="H31" i="42"/>
  <c r="H32" i="42"/>
  <c r="H33" i="42"/>
  <c r="H34" i="42"/>
  <c r="H35" i="42"/>
  <c r="H37" i="42"/>
  <c r="H38" i="42"/>
  <c r="H39" i="42"/>
  <c r="H40" i="42"/>
  <c r="H41" i="42"/>
  <c r="H42" i="42"/>
  <c r="H43" i="42"/>
  <c r="H44" i="42"/>
  <c r="H45" i="42"/>
  <c r="H46" i="42"/>
  <c r="H47" i="42"/>
  <c r="H48" i="42"/>
  <c r="H49" i="42"/>
  <c r="H50" i="42"/>
  <c r="H51" i="42"/>
  <c r="H52" i="42"/>
  <c r="H53" i="42"/>
  <c r="H54" i="42"/>
  <c r="H56" i="42"/>
  <c r="H57" i="42"/>
  <c r="H58" i="42"/>
  <c r="H59" i="42"/>
  <c r="H60" i="42"/>
  <c r="H61" i="42"/>
  <c r="H62" i="42"/>
  <c r="H63" i="42"/>
  <c r="H64" i="42"/>
  <c r="H65" i="42"/>
  <c r="H66" i="42"/>
  <c r="H67" i="42"/>
  <c r="H68" i="42"/>
  <c r="H69" i="42"/>
  <c r="H70" i="42"/>
  <c r="H71" i="42"/>
  <c r="H72" i="42"/>
  <c r="H73" i="42"/>
  <c r="H74" i="42"/>
  <c r="H75" i="42"/>
  <c r="H76" i="42"/>
  <c r="H77" i="42"/>
  <c r="H78" i="42"/>
  <c r="H79" i="42"/>
  <c r="H80" i="42"/>
  <c r="H81" i="42"/>
  <c r="H82" i="42"/>
  <c r="H84" i="42"/>
  <c r="H85" i="42"/>
  <c r="H86" i="42"/>
  <c r="H87" i="42"/>
  <c r="H88" i="42"/>
  <c r="H89" i="42"/>
  <c r="H90" i="42"/>
  <c r="H91" i="42"/>
  <c r="H92" i="42"/>
  <c r="H93" i="42"/>
  <c r="H94" i="42"/>
  <c r="H95" i="42"/>
  <c r="H96" i="42"/>
  <c r="H97" i="42"/>
  <c r="H98" i="42"/>
  <c r="H99" i="42"/>
  <c r="H100" i="42"/>
  <c r="H101" i="42"/>
  <c r="H102" i="42"/>
  <c r="H103" i="42"/>
  <c r="H104" i="42"/>
  <c r="H105" i="42"/>
  <c r="H106" i="42"/>
  <c r="H107" i="42"/>
  <c r="H108" i="42"/>
  <c r="H109" i="42"/>
  <c r="H110" i="42"/>
  <c r="H111" i="42"/>
  <c r="H112" i="42"/>
  <c r="H113" i="42"/>
  <c r="H115" i="42"/>
  <c r="H116" i="42"/>
  <c r="H117" i="42"/>
  <c r="H118" i="42"/>
  <c r="H119" i="42"/>
  <c r="H120" i="42"/>
  <c r="H121" i="42"/>
  <c r="H122" i="42"/>
  <c r="H123" i="42"/>
  <c r="H124" i="42"/>
  <c r="H125" i="42"/>
  <c r="H126" i="42"/>
  <c r="H127" i="42"/>
  <c r="H128" i="42"/>
  <c r="H129" i="42"/>
  <c r="H130" i="42"/>
  <c r="H131" i="42"/>
  <c r="H132" i="42"/>
  <c r="H133" i="42"/>
  <c r="H134" i="42"/>
  <c r="H135" i="42"/>
  <c r="H136" i="42"/>
  <c r="H137" i="42"/>
  <c r="H138" i="42"/>
  <c r="H139" i="42"/>
  <c r="H140" i="42"/>
  <c r="H143" i="42"/>
  <c r="H144" i="42"/>
  <c r="H145" i="42"/>
  <c r="H146" i="42"/>
  <c r="H147" i="42"/>
  <c r="H148" i="42"/>
  <c r="H149" i="42"/>
  <c r="H150" i="42"/>
  <c r="H151" i="42"/>
  <c r="H152" i="42"/>
  <c r="H153" i="42"/>
  <c r="H154" i="42"/>
  <c r="H156" i="42"/>
  <c r="H157" i="42"/>
  <c r="H158" i="42"/>
  <c r="H159" i="42"/>
  <c r="H160" i="42"/>
  <c r="H162" i="42"/>
  <c r="H163" i="42"/>
  <c r="H164" i="42"/>
  <c r="H165" i="42"/>
  <c r="H166" i="42"/>
  <c r="H167" i="42"/>
  <c r="H168" i="42"/>
  <c r="H169" i="42"/>
  <c r="H171" i="42"/>
  <c r="H172" i="42"/>
  <c r="H173" i="42"/>
  <c r="H174" i="42"/>
  <c r="H175" i="42"/>
  <c r="H176" i="42"/>
  <c r="H177" i="42"/>
  <c r="H178" i="42"/>
  <c r="H179" i="42"/>
  <c r="H181" i="42"/>
  <c r="H182" i="42"/>
  <c r="H183" i="42"/>
  <c r="H184" i="42"/>
  <c r="H185" i="42"/>
  <c r="H186" i="42"/>
  <c r="H187" i="42"/>
  <c r="H188" i="42"/>
  <c r="H191" i="42"/>
  <c r="H192" i="42"/>
  <c r="H193" i="42"/>
  <c r="H194" i="42"/>
  <c r="H195" i="42"/>
  <c r="H196" i="42"/>
  <c r="H197" i="42"/>
  <c r="H198" i="42"/>
  <c r="H199" i="42"/>
  <c r="H200" i="42"/>
  <c r="H202" i="42"/>
  <c r="H203" i="42"/>
  <c r="H204" i="42"/>
  <c r="H206" i="42"/>
  <c r="H207" i="42"/>
  <c r="H208" i="42"/>
  <c r="H209" i="42"/>
  <c r="H210" i="42"/>
  <c r="H211" i="42"/>
  <c r="H212" i="42"/>
  <c r="H214" i="42"/>
  <c r="H215" i="42"/>
  <c r="H216" i="42"/>
  <c r="H217" i="42"/>
  <c r="H218" i="42"/>
  <c r="H219" i="42"/>
  <c r="H220" i="42"/>
  <c r="H221" i="42"/>
  <c r="H222" i="42"/>
  <c r="H224" i="42"/>
  <c r="H225" i="42"/>
  <c r="H226" i="42"/>
  <c r="H227" i="42"/>
  <c r="H228" i="42"/>
  <c r="H229" i="42"/>
  <c r="H230" i="42"/>
  <c r="H231" i="42"/>
  <c r="H234" i="42"/>
  <c r="H235" i="42"/>
  <c r="H236" i="42"/>
  <c r="H237" i="42"/>
  <c r="H238" i="42"/>
  <c r="H239" i="42"/>
  <c r="H240" i="42"/>
  <c r="H241" i="42"/>
  <c r="H242" i="42"/>
  <c r="H243" i="42"/>
  <c r="H244" i="42"/>
  <c r="H245" i="42"/>
  <c r="H246" i="42"/>
  <c r="H247" i="42"/>
  <c r="H248" i="42"/>
  <c r="H249" i="42"/>
  <c r="H250" i="42"/>
  <c r="H251" i="42"/>
  <c r="H252" i="42"/>
  <c r="H253" i="42"/>
  <c r="H254" i="42"/>
  <c r="H255" i="42"/>
  <c r="H256" i="42"/>
  <c r="H257" i="42"/>
  <c r="H258" i="42"/>
  <c r="H260" i="42"/>
  <c r="H261" i="42"/>
  <c r="H262" i="42"/>
  <c r="H263" i="42"/>
  <c r="H264" i="42"/>
  <c r="H266" i="42"/>
  <c r="H267" i="42"/>
  <c r="H268" i="42"/>
  <c r="H269" i="42"/>
  <c r="H270" i="42"/>
  <c r="H271" i="42"/>
  <c r="H272" i="42"/>
  <c r="H273" i="42"/>
  <c r="H274" i="42"/>
  <c r="H276" i="42"/>
  <c r="H277" i="42"/>
  <c r="H278" i="42"/>
  <c r="H279" i="42"/>
  <c r="H280" i="42"/>
  <c r="H281" i="42"/>
  <c r="H282" i="42"/>
  <c r="H283" i="42"/>
  <c r="H284" i="42"/>
  <c r="H285" i="42"/>
  <c r="H286" i="42"/>
  <c r="H287" i="42"/>
  <c r="H288" i="42"/>
  <c r="H289" i="42"/>
  <c r="H290" i="42"/>
  <c r="H291" i="42"/>
  <c r="H292" i="42"/>
  <c r="H293" i="42"/>
  <c r="H294" i="42"/>
  <c r="H295" i="42"/>
  <c r="H296" i="42"/>
  <c r="H298" i="42"/>
  <c r="H299" i="42"/>
  <c r="H300" i="42"/>
  <c r="H301" i="42"/>
  <c r="H302" i="42"/>
  <c r="H303" i="42"/>
  <c r="H304" i="42"/>
  <c r="H305" i="42"/>
  <c r="H306" i="42"/>
  <c r="H307" i="42"/>
  <c r="H308" i="42"/>
  <c r="H309" i="42"/>
  <c r="H310" i="42"/>
  <c r="H311" i="42"/>
  <c r="H312" i="42"/>
  <c r="H313" i="42"/>
  <c r="H314" i="42"/>
  <c r="H315" i="42"/>
  <c r="H316" i="42"/>
  <c r="H317" i="42"/>
  <c r="H318" i="42"/>
  <c r="H319" i="42"/>
  <c r="H320" i="42"/>
  <c r="H321" i="42"/>
  <c r="H322" i="42"/>
  <c r="H323" i="42"/>
  <c r="H325" i="42"/>
  <c r="H326" i="42"/>
  <c r="H327" i="42"/>
  <c r="H328" i="42"/>
  <c r="H329" i="42"/>
  <c r="H330" i="42"/>
  <c r="H331" i="42"/>
  <c r="H332" i="42"/>
  <c r="H333" i="42"/>
  <c r="H334" i="42"/>
  <c r="H335" i="42"/>
  <c r="H336" i="42"/>
  <c r="H337" i="42"/>
  <c r="H338" i="42"/>
  <c r="H339" i="42"/>
  <c r="H340" i="42"/>
  <c r="H341" i="42"/>
  <c r="H342" i="42"/>
  <c r="H343" i="42"/>
  <c r="H344" i="42"/>
  <c r="H345" i="42"/>
  <c r="H346" i="42"/>
  <c r="H349" i="42"/>
  <c r="H350" i="42"/>
  <c r="H351" i="42"/>
  <c r="H352" i="42"/>
  <c r="H353" i="42"/>
  <c r="H354" i="42"/>
  <c r="H356" i="42"/>
  <c r="H357" i="42"/>
  <c r="H358" i="42"/>
  <c r="H359" i="42"/>
  <c r="H360" i="42"/>
  <c r="H361" i="42"/>
  <c r="H362" i="42"/>
  <c r="H363" i="42"/>
  <c r="H364" i="42"/>
  <c r="H366" i="42"/>
  <c r="H367" i="42"/>
  <c r="H369" i="42"/>
  <c r="H370" i="42"/>
  <c r="H371" i="42"/>
  <c r="H372" i="42"/>
  <c r="H373" i="42"/>
  <c r="H374" i="42"/>
  <c r="H375" i="42"/>
  <c r="H376" i="42"/>
  <c r="H377" i="42"/>
  <c r="H378" i="42"/>
  <c r="H380" i="42"/>
  <c r="H381" i="42"/>
  <c r="H382" i="42"/>
  <c r="H383" i="42"/>
  <c r="H384" i="42"/>
  <c r="H385" i="42"/>
  <c r="H386" i="42"/>
  <c r="H387" i="42"/>
  <c r="H388" i="42"/>
  <c r="H389" i="42"/>
  <c r="H390" i="42"/>
  <c r="H391" i="42"/>
  <c r="H392" i="42"/>
  <c r="H394" i="42"/>
  <c r="H395" i="42"/>
  <c r="H396" i="42"/>
  <c r="H397" i="42"/>
  <c r="H398" i="42"/>
  <c r="H399" i="42"/>
  <c r="H400" i="42"/>
  <c r="H401" i="42"/>
  <c r="H402" i="42"/>
  <c r="H403" i="42"/>
  <c r="H404" i="42"/>
  <c r="H406" i="42"/>
  <c r="H408" i="42"/>
  <c r="H409" i="42"/>
  <c r="H410" i="42"/>
  <c r="H411" i="42"/>
  <c r="H414" i="42"/>
  <c r="H415" i="42"/>
  <c r="H416" i="42"/>
  <c r="H417" i="42"/>
  <c r="H418" i="42"/>
  <c r="H419" i="42"/>
  <c r="H420" i="42"/>
  <c r="H421" i="42"/>
  <c r="H422" i="42"/>
  <c r="H423" i="42"/>
  <c r="H424" i="42"/>
  <c r="H426" i="42"/>
  <c r="H427" i="42"/>
  <c r="H428" i="42"/>
  <c r="H429" i="42"/>
  <c r="H430" i="42"/>
  <c r="H433" i="42"/>
  <c r="H435" i="42"/>
  <c r="H437" i="42"/>
  <c r="S438" i="42" l="1"/>
</calcChain>
</file>

<file path=xl/sharedStrings.xml><?xml version="1.0" encoding="utf-8"?>
<sst xmlns="http://schemas.openxmlformats.org/spreadsheetml/2006/main" count="1710" uniqueCount="902">
  <si>
    <t>PIPE</t>
  </si>
  <si>
    <t>1.1.1</t>
  </si>
  <si>
    <t>PIPE-3/8"-H-50</t>
  </si>
  <si>
    <t>M</t>
  </si>
  <si>
    <t>1.1.2</t>
  </si>
  <si>
    <t>PIPE-1/2"-H-50</t>
  </si>
  <si>
    <t>1.1.3</t>
  </si>
  <si>
    <t>PIPE-3/4"-H-50</t>
  </si>
  <si>
    <t>1.1.4</t>
  </si>
  <si>
    <t>PIPE-1"-H-50</t>
  </si>
  <si>
    <t>1.1.5</t>
  </si>
  <si>
    <t>PIPE-1-1/2"-H-50</t>
  </si>
  <si>
    <t>1.1.6</t>
  </si>
  <si>
    <t>PIPE-2"-H-50</t>
  </si>
  <si>
    <t>1.1.7</t>
  </si>
  <si>
    <t>PIPE-3/4"-H-75</t>
  </si>
  <si>
    <t>1.1.8</t>
  </si>
  <si>
    <t>PIPE-1"-H-75</t>
  </si>
  <si>
    <t>1.1.9</t>
  </si>
  <si>
    <t>PIPE-1-1/2"-H-75</t>
  </si>
  <si>
    <t>1.1.10</t>
  </si>
  <si>
    <t>PIPE-2"-H-75</t>
  </si>
  <si>
    <t>1.1.11</t>
  </si>
  <si>
    <t>PIPE-3"-H-75</t>
  </si>
  <si>
    <t>1.1.12</t>
  </si>
  <si>
    <t>PIPE-4"-H-75</t>
  </si>
  <si>
    <t>1.1.13</t>
  </si>
  <si>
    <t>PIPE-6"-H-75</t>
  </si>
  <si>
    <t>1.1.14</t>
  </si>
  <si>
    <t>PIPE-8"-H-75</t>
  </si>
  <si>
    <t>1.1.15</t>
  </si>
  <si>
    <t>PIPE-10"-H-75</t>
  </si>
  <si>
    <t>1.1.16</t>
  </si>
  <si>
    <t>PIPE-12"-H-75</t>
  </si>
  <si>
    <t>1.1.17</t>
  </si>
  <si>
    <t>PIPE-14"-H-75</t>
  </si>
  <si>
    <t>1.1.18</t>
  </si>
  <si>
    <t>PIPE-16"-H-75</t>
  </si>
  <si>
    <t>1.1.19</t>
  </si>
  <si>
    <t>PIPE-20"-H-75</t>
  </si>
  <si>
    <t>1.1.20</t>
  </si>
  <si>
    <t>PIPE-3"-H-100</t>
  </si>
  <si>
    <t>1.1.21</t>
  </si>
  <si>
    <t>PIPE-4"-H-100</t>
  </si>
  <si>
    <t>1.1.22</t>
  </si>
  <si>
    <t>PIPE-6"-H-100</t>
  </si>
  <si>
    <t>1.1.23</t>
  </si>
  <si>
    <t>1.1.24</t>
  </si>
  <si>
    <t>PIPE-10"-H-100</t>
  </si>
  <si>
    <t>1.1.25</t>
  </si>
  <si>
    <t>PIPE-12"-H-125</t>
  </si>
  <si>
    <t>1.1.26</t>
  </si>
  <si>
    <t>PIPE-14"-H-125</t>
  </si>
  <si>
    <t>1.1.27</t>
  </si>
  <si>
    <t>PIPE-16"-H-125</t>
  </si>
  <si>
    <t>1.1.28</t>
  </si>
  <si>
    <t>PIPE-20"-H-125</t>
  </si>
  <si>
    <t>1.1.29</t>
  </si>
  <si>
    <t>PIPE-24"-H-125</t>
  </si>
  <si>
    <t>45ELL</t>
  </si>
  <si>
    <t>1.2.1</t>
  </si>
  <si>
    <t>45ELL-1"-H-50</t>
  </si>
  <si>
    <t>PC</t>
  </si>
  <si>
    <t>1.2.2</t>
  </si>
  <si>
    <t>45ELL-1-1/2"-H-50</t>
  </si>
  <si>
    <t>1.2.3</t>
  </si>
  <si>
    <t>45ELL-2"-H-50</t>
  </si>
  <si>
    <t>1.2.4</t>
  </si>
  <si>
    <t>45ELL-1"-H-75</t>
  </si>
  <si>
    <t>1.2.5</t>
  </si>
  <si>
    <t>45ELL-3"-H-75</t>
  </si>
  <si>
    <t>1.2.6</t>
  </si>
  <si>
    <t>45ELL-4"-H-75</t>
  </si>
  <si>
    <t>1.2.7</t>
  </si>
  <si>
    <t>45ELL-6"-H-75</t>
  </si>
  <si>
    <t>1.2.8</t>
  </si>
  <si>
    <t>45ELL-8"-H-75</t>
  </si>
  <si>
    <t>1.2.9</t>
  </si>
  <si>
    <t>45ELL-10"-H-75</t>
  </si>
  <si>
    <t>1.2.10</t>
  </si>
  <si>
    <t>45ELL-12"-H-75</t>
  </si>
  <si>
    <t>1.2.11</t>
  </si>
  <si>
    <t>45ELL-16"-H-75</t>
  </si>
  <si>
    <t>1.2.12</t>
  </si>
  <si>
    <t>45ELL-3"-H-100</t>
  </si>
  <si>
    <t>1.2.13</t>
  </si>
  <si>
    <t>45ELL-4"-H-100</t>
  </si>
  <si>
    <t>1.2.14</t>
  </si>
  <si>
    <t>45ELL-6"-H-100</t>
  </si>
  <si>
    <t>1.2.15</t>
  </si>
  <si>
    <t>45ELL-10"-H-100</t>
  </si>
  <si>
    <t>1.2.16</t>
  </si>
  <si>
    <t>45ELL-12"-H-125</t>
  </si>
  <si>
    <t>1.2.17</t>
  </si>
  <si>
    <t>45ELL-16"-H-125</t>
  </si>
  <si>
    <t>1.2.18</t>
  </si>
  <si>
    <t>45ELL-24"-H-125</t>
  </si>
  <si>
    <t>90ELL</t>
  </si>
  <si>
    <t>1.3.1</t>
  </si>
  <si>
    <t>90ELL-3/8"-H-50</t>
  </si>
  <si>
    <t>1.3.2</t>
  </si>
  <si>
    <t>90ELL-1/2"-H-50</t>
  </si>
  <si>
    <t>1.3.3</t>
  </si>
  <si>
    <t>90ELL-3/4"-H-50</t>
  </si>
  <si>
    <t>1.3.4</t>
  </si>
  <si>
    <t>90ELL-1"-H-50</t>
  </si>
  <si>
    <t>1.3.5</t>
  </si>
  <si>
    <t>90ELL-1-1/2"-H-50</t>
  </si>
  <si>
    <t>1.3.6</t>
  </si>
  <si>
    <t>90ELL-2"-H-50</t>
  </si>
  <si>
    <t>1.3.7</t>
  </si>
  <si>
    <t>90ELL-3/4"-H-75</t>
  </si>
  <si>
    <t>1.3.8</t>
  </si>
  <si>
    <t>1.3.9</t>
  </si>
  <si>
    <t>90ELL-1-1/2"-H-75</t>
  </si>
  <si>
    <t>1.3.10</t>
  </si>
  <si>
    <t>90ELL-2"-H-75</t>
  </si>
  <si>
    <t>1.3.11</t>
  </si>
  <si>
    <t>90ELL-3"-H-75</t>
  </si>
  <si>
    <t>1.3.12</t>
  </si>
  <si>
    <t>90ELL-4"-H-75</t>
  </si>
  <si>
    <t>1.3.13</t>
  </si>
  <si>
    <t>90ELL-6"-H-75</t>
  </si>
  <si>
    <t>1.3.14</t>
  </si>
  <si>
    <t>90ELL-8"-H-75</t>
  </si>
  <si>
    <t>1.3.15</t>
  </si>
  <si>
    <t>90ELL-10"-H-75</t>
  </si>
  <si>
    <t>1.3.16</t>
  </si>
  <si>
    <t>90ELL-12"-H-75</t>
  </si>
  <si>
    <t>1.3.17</t>
  </si>
  <si>
    <t>90ELL-14"-H-75</t>
  </si>
  <si>
    <t>1.3.18</t>
  </si>
  <si>
    <t>90ELL-16"-H-75</t>
  </si>
  <si>
    <t>1.3.19</t>
  </si>
  <si>
    <t>90ELL-20"-H-75</t>
  </si>
  <si>
    <t>1.3.20</t>
  </si>
  <si>
    <t>90ELL-3"-H-100</t>
  </si>
  <si>
    <t>1.3.21</t>
  </si>
  <si>
    <t>90ELL-4"-H-100</t>
  </si>
  <si>
    <t>1.3.22</t>
  </si>
  <si>
    <t>90ELL-6"-H-100</t>
  </si>
  <si>
    <t>1.3.23</t>
  </si>
  <si>
    <t>1.3.24</t>
  </si>
  <si>
    <t>90ELL-10"-H-100</t>
  </si>
  <si>
    <t>1.3.25</t>
  </si>
  <si>
    <t>90ELL-12"-H-125</t>
  </si>
  <si>
    <t>1.3.26</t>
  </si>
  <si>
    <t>90ELL-16"-H-125</t>
  </si>
  <si>
    <t>1.3.27</t>
  </si>
  <si>
    <t>90ELL-20"-H-125</t>
  </si>
  <si>
    <t>FLG</t>
  </si>
  <si>
    <t>1.7.1</t>
  </si>
  <si>
    <t>FLG-1/2"-H-50</t>
  </si>
  <si>
    <t>1.7.2</t>
  </si>
  <si>
    <t>FLG-3/4"-H-50</t>
  </si>
  <si>
    <t>1.7.3</t>
  </si>
  <si>
    <t>FLG-1"-H-50</t>
  </si>
  <si>
    <t>1.7.4</t>
  </si>
  <si>
    <t>FLG-1-1/2"-H-50</t>
  </si>
  <si>
    <t>1.7.5</t>
  </si>
  <si>
    <t>FLG-2"-H-50</t>
  </si>
  <si>
    <t>1.7.6</t>
  </si>
  <si>
    <t>FLG-3/4"-H-75</t>
  </si>
  <si>
    <t>1.7.7</t>
  </si>
  <si>
    <t>FLG-1"-H-75</t>
  </si>
  <si>
    <t>1.7.8</t>
  </si>
  <si>
    <t>FLG-1-1/2"-H-75</t>
  </si>
  <si>
    <t>1.7.9</t>
  </si>
  <si>
    <t>FLG-2"-H-75</t>
  </si>
  <si>
    <t>1.7.10</t>
  </si>
  <si>
    <t>FLG-3"-H-75</t>
  </si>
  <si>
    <t>1.7.11</t>
  </si>
  <si>
    <t>FLG-4"-H-75</t>
  </si>
  <si>
    <t>1.7.12</t>
  </si>
  <si>
    <t>FLG-6"-H-75</t>
  </si>
  <si>
    <t>1.7.13</t>
  </si>
  <si>
    <t>FLG-8"-H-75</t>
  </si>
  <si>
    <t>1.7.14</t>
  </si>
  <si>
    <t>FLG-10"-H-75</t>
  </si>
  <si>
    <t>1.7.15</t>
  </si>
  <si>
    <t>FLG-12"-H-75</t>
  </si>
  <si>
    <t>1.7.16</t>
  </si>
  <si>
    <t>FLG-14"-H-75</t>
  </si>
  <si>
    <t>1.7.17</t>
  </si>
  <si>
    <t>FLG-16"-H-75</t>
  </si>
  <si>
    <t>1.7.18</t>
  </si>
  <si>
    <t>FLG-16"*10"-H-75</t>
  </si>
  <si>
    <t>1.7.19</t>
  </si>
  <si>
    <t>FLG-16"*12"-H-75</t>
  </si>
  <si>
    <t>1.7.20</t>
  </si>
  <si>
    <t>FLG-20"-H-75</t>
  </si>
  <si>
    <t>1.7.21</t>
  </si>
  <si>
    <t>FLG-3"-H-100</t>
  </si>
  <si>
    <t>1.7.22</t>
  </si>
  <si>
    <t>FLG-4"-H-100</t>
  </si>
  <si>
    <t>1.7.23</t>
  </si>
  <si>
    <t>FLG-6"-H-100</t>
  </si>
  <si>
    <t>1.7.24</t>
  </si>
  <si>
    <t>FLG-8"-H-100</t>
  </si>
  <si>
    <t>1.7.25</t>
  </si>
  <si>
    <t>FLG-10"-H-100</t>
  </si>
  <si>
    <t>1.7.26</t>
  </si>
  <si>
    <t>FLG-12"-H-125</t>
  </si>
  <si>
    <t>1.7.27</t>
  </si>
  <si>
    <t>FLG-14"-H-125</t>
  </si>
  <si>
    <t>1.7.28</t>
  </si>
  <si>
    <t>FLG-16"-H-125</t>
  </si>
  <si>
    <t>1.7.29</t>
  </si>
  <si>
    <t>FLG-20"-H-125</t>
  </si>
  <si>
    <t>1.7.30</t>
  </si>
  <si>
    <t>FLG-24"-H-125</t>
  </si>
  <si>
    <t>VAL</t>
  </si>
  <si>
    <t>1.8.1</t>
  </si>
  <si>
    <t>VAL-3/8"-H-50</t>
  </si>
  <si>
    <t>1.8.2</t>
  </si>
  <si>
    <t>VAL-1/2"-H-50</t>
  </si>
  <si>
    <t>1.8.3</t>
  </si>
  <si>
    <t>VAL-3/4"-H-50</t>
  </si>
  <si>
    <t>1.8.4</t>
  </si>
  <si>
    <t>VAL-1"-H-50</t>
  </si>
  <si>
    <t>1.8.5</t>
  </si>
  <si>
    <t>VAL-1-1/2"-H-50</t>
  </si>
  <si>
    <t>1.8.6</t>
  </si>
  <si>
    <t>VAL-2"-H-50</t>
  </si>
  <si>
    <t>1.8.7</t>
  </si>
  <si>
    <t>VAL-3/4"-H-75</t>
  </si>
  <si>
    <t>1.8.8</t>
  </si>
  <si>
    <t>VAL-1"-H-75</t>
  </si>
  <si>
    <t>1.8.9</t>
  </si>
  <si>
    <t>VAL-1-1/2"-H-75</t>
  </si>
  <si>
    <t>1.8.10</t>
  </si>
  <si>
    <t>VAL-2"-H-75</t>
  </si>
  <si>
    <t>1.8.11</t>
  </si>
  <si>
    <t>VAL-3"-H-75</t>
  </si>
  <si>
    <t>1.8.12</t>
  </si>
  <si>
    <t>VAL-4"-H-75</t>
  </si>
  <si>
    <t>1.8.13</t>
  </si>
  <si>
    <t>VAL-6"-H-75</t>
  </si>
  <si>
    <t>1.8.14</t>
  </si>
  <si>
    <t>VAL-8"-H-75</t>
  </si>
  <si>
    <t>1.8.15</t>
  </si>
  <si>
    <t>VAL-10"-H-75</t>
  </si>
  <si>
    <t>1.8.16</t>
  </si>
  <si>
    <t>VAL-12"-H-75</t>
  </si>
  <si>
    <t>1.8.17</t>
  </si>
  <si>
    <t>VAL-14"-H-75</t>
  </si>
  <si>
    <t>1.8.18</t>
  </si>
  <si>
    <t>VAL-16"-H-75</t>
  </si>
  <si>
    <t>1.8.19</t>
  </si>
  <si>
    <t>VAL-3"-H-100</t>
  </si>
  <si>
    <t>1.8.20</t>
  </si>
  <si>
    <t>VAL-4"-H-100</t>
  </si>
  <si>
    <t>1.8.21</t>
  </si>
  <si>
    <t>VAL-6"-H-100</t>
  </si>
  <si>
    <t>1.8.22</t>
  </si>
  <si>
    <t>VAL-8"-H-100</t>
  </si>
  <si>
    <t>1.8.23</t>
  </si>
  <si>
    <t>VAL-10"-H-100</t>
  </si>
  <si>
    <t>1.8.24</t>
  </si>
  <si>
    <t>VAL-12"-H-125</t>
  </si>
  <si>
    <t>1.8.25</t>
  </si>
  <si>
    <t>VAL-16"-H-125</t>
  </si>
  <si>
    <t>1.8.26</t>
  </si>
  <si>
    <t>VAL-20"-H-125</t>
  </si>
  <si>
    <t>2.1.1</t>
  </si>
  <si>
    <t>PIPE-3/4"-F-75</t>
  </si>
  <si>
    <t>2.1.2</t>
  </si>
  <si>
    <t>PIPE-1"-F-75</t>
  </si>
  <si>
    <t>2.1.3</t>
  </si>
  <si>
    <t>PIPE-1-1/2"-F-100</t>
  </si>
  <si>
    <t>2.1.4</t>
  </si>
  <si>
    <t>PIPE-2"-F-100</t>
  </si>
  <si>
    <t>2.1.5</t>
  </si>
  <si>
    <t>PIPE-3"-F-100</t>
  </si>
  <si>
    <t>2.1.6</t>
  </si>
  <si>
    <t>PIPE-4"-F-125</t>
  </si>
  <si>
    <t>2.1.7</t>
  </si>
  <si>
    <t>PIPE-6"-F-125</t>
  </si>
  <si>
    <t>2.1.8</t>
  </si>
  <si>
    <t>PIPE-8"-F-125</t>
  </si>
  <si>
    <t>2.1.9</t>
  </si>
  <si>
    <t>PIPE-10"-F-150</t>
  </si>
  <si>
    <t>2.1.10</t>
  </si>
  <si>
    <t>PIPE-12"-F-150</t>
  </si>
  <si>
    <t>2.1.11</t>
  </si>
  <si>
    <t>PIPE-18"-F-200</t>
  </si>
  <si>
    <t>2.1.12</t>
  </si>
  <si>
    <t>PIPE-24"-F-200</t>
  </si>
  <si>
    <t>2.2.1</t>
  </si>
  <si>
    <t>45ELL-2"-F-100</t>
  </si>
  <si>
    <t>2.2.2</t>
  </si>
  <si>
    <t>45ELL-3"-F-100</t>
  </si>
  <si>
    <t>2.2.3</t>
  </si>
  <si>
    <t>45ELL-4"-F-125</t>
  </si>
  <si>
    <t>2.2.4</t>
  </si>
  <si>
    <t>45ELL-6"-F-125</t>
  </si>
  <si>
    <t>2.2.5</t>
  </si>
  <si>
    <t>45ELL-24"-F-200</t>
  </si>
  <si>
    <t>2.3.1</t>
  </si>
  <si>
    <t>90ELL-1"-F-75</t>
  </si>
  <si>
    <t>2.3.2</t>
  </si>
  <si>
    <t>90ELL-1-1/2"-F-100</t>
  </si>
  <si>
    <t>2.3.3</t>
  </si>
  <si>
    <t>90ELL-2"-F-100</t>
  </si>
  <si>
    <t>2.3.4</t>
  </si>
  <si>
    <t>90ELL-3"-F-100</t>
  </si>
  <si>
    <t>2.3.5</t>
  </si>
  <si>
    <t>90ELL-4"-F-125</t>
  </si>
  <si>
    <t>2.3.6</t>
  </si>
  <si>
    <t>90ELL-6"-F-125</t>
  </si>
  <si>
    <t>2.3.7</t>
  </si>
  <si>
    <t>90ELL-8"-F-125</t>
  </si>
  <si>
    <t>2.3.8</t>
  </si>
  <si>
    <t>90ELL-10"-F-150</t>
  </si>
  <si>
    <t>2.7.1</t>
  </si>
  <si>
    <t>FLG-1"-F-75</t>
  </si>
  <si>
    <t>2.7.2</t>
  </si>
  <si>
    <t>FLG-1-1/2"-F-100</t>
  </si>
  <si>
    <t>2.7.3</t>
  </si>
  <si>
    <t>FLG-2"-F-100</t>
  </si>
  <si>
    <t>2.7.4</t>
  </si>
  <si>
    <t>FLG-3"-F-100</t>
  </si>
  <si>
    <t>2.7.5</t>
  </si>
  <si>
    <t>FLG-4"-F-125</t>
  </si>
  <si>
    <t>2.7.6</t>
  </si>
  <si>
    <t>FLG-6"-F-125</t>
  </si>
  <si>
    <t>2.7.7</t>
  </si>
  <si>
    <t>FLG-8"-F-125</t>
  </si>
  <si>
    <t>2.7.8</t>
  </si>
  <si>
    <t>FLG-10"-F-150</t>
  </si>
  <si>
    <t>2.7.9</t>
  </si>
  <si>
    <t>FLG-12"-F-150</t>
  </si>
  <si>
    <t>2.8.1</t>
  </si>
  <si>
    <t>VAL-3/4"-F-75</t>
  </si>
  <si>
    <t>2.8.2</t>
  </si>
  <si>
    <t>VAL-1"-F-75</t>
  </si>
  <si>
    <t>2.8.3</t>
  </si>
  <si>
    <t>VAL-1-1/2"-F-100</t>
  </si>
  <si>
    <t>2.8.4</t>
  </si>
  <si>
    <t>VAL-2"-F-100</t>
  </si>
  <si>
    <t>2.8.5</t>
  </si>
  <si>
    <t>VAL-3"-F-100</t>
  </si>
  <si>
    <t>2.8.6</t>
  </si>
  <si>
    <t>VAL-4"-F-125</t>
  </si>
  <si>
    <t>2.8.7</t>
  </si>
  <si>
    <t>VAL-6"-F-125</t>
  </si>
  <si>
    <t>2.8.8</t>
  </si>
  <si>
    <t>VAL-10"-F-150</t>
  </si>
  <si>
    <t>3.1.1</t>
  </si>
  <si>
    <t>PIPE-3/4"-G-100</t>
  </si>
  <si>
    <t>3.1.2</t>
  </si>
  <si>
    <t>PIPE-1"-G-120</t>
  </si>
  <si>
    <t>3.1.3</t>
  </si>
  <si>
    <t>PIPE-1-1/2"-G-120</t>
  </si>
  <si>
    <t>3.1.4</t>
  </si>
  <si>
    <t>PIPE-2"-G-130</t>
  </si>
  <si>
    <t>3.1.5</t>
  </si>
  <si>
    <t>PIPE-3"-G-140</t>
  </si>
  <si>
    <t>3.1.6</t>
  </si>
  <si>
    <t>PIPE-4"-G-150</t>
  </si>
  <si>
    <t>3.1.7</t>
  </si>
  <si>
    <t>PIPE-6"-G-170</t>
  </si>
  <si>
    <t>3.1.8</t>
  </si>
  <si>
    <t>PIPE-8"-G-180</t>
  </si>
  <si>
    <t>3.1.9</t>
  </si>
  <si>
    <t>PIPE-10"-G-190</t>
  </si>
  <si>
    <t>3.1.10</t>
  </si>
  <si>
    <t>PIPE-12"-G-200</t>
  </si>
  <si>
    <t>3.2.1</t>
  </si>
  <si>
    <t>45ELL-2"-G-130</t>
  </si>
  <si>
    <t>3.2.2</t>
  </si>
  <si>
    <t>45ELL-3"-G-140</t>
  </si>
  <si>
    <t>3.2.3</t>
  </si>
  <si>
    <t>45ELL-6"-G-170</t>
  </si>
  <si>
    <t>3.3.1</t>
  </si>
  <si>
    <t>90ELL-1"-G-120</t>
  </si>
  <si>
    <t>3.3.2</t>
  </si>
  <si>
    <t>90ELL-2"-G-130</t>
  </si>
  <si>
    <t>3.3.3</t>
  </si>
  <si>
    <t>90ELL-3"-G-140</t>
  </si>
  <si>
    <t>3.3.4</t>
  </si>
  <si>
    <t>90ELL-4"-G-150</t>
  </si>
  <si>
    <t>3.3.5</t>
  </si>
  <si>
    <t>90ELL-6"-G-170</t>
  </si>
  <si>
    <t>3.3.6</t>
  </si>
  <si>
    <t>90ELL-8"-G-180</t>
  </si>
  <si>
    <t>3.3.7</t>
  </si>
  <si>
    <t>90ELL-10"-G-190</t>
  </si>
  <si>
    <t>3.7.1</t>
  </si>
  <si>
    <t>FLG-1"-G-120</t>
  </si>
  <si>
    <t>3.7.2</t>
  </si>
  <si>
    <t>FLG-1-1/2"-G-120</t>
  </si>
  <si>
    <t>3.7.3</t>
  </si>
  <si>
    <t>FLG-2"-G-130</t>
  </si>
  <si>
    <t>3.7.4</t>
  </si>
  <si>
    <t>FLG-3"-G-140</t>
  </si>
  <si>
    <t>3.7.5</t>
  </si>
  <si>
    <t>FLG-4"-G-150</t>
  </si>
  <si>
    <t>3.7.6</t>
  </si>
  <si>
    <t>FLG-6"-G-170</t>
  </si>
  <si>
    <t>3.7.7</t>
  </si>
  <si>
    <t>FLG-8"-G-180</t>
  </si>
  <si>
    <t>3.7.8</t>
  </si>
  <si>
    <t>FLG-10"-G-190</t>
  </si>
  <si>
    <t>3.7.9</t>
  </si>
  <si>
    <t>FLG-12"-G-200</t>
  </si>
  <si>
    <t>3.8.1</t>
  </si>
  <si>
    <t>VAL-3/4"-G-100</t>
  </si>
  <si>
    <t>3.8.2</t>
  </si>
  <si>
    <t>VAL-1"-G-120</t>
  </si>
  <si>
    <t>3.8.3</t>
  </si>
  <si>
    <t>VAL-1-1/2"-G-120</t>
  </si>
  <si>
    <t>3.8.4</t>
  </si>
  <si>
    <t>VAL-2"-G-130</t>
  </si>
  <si>
    <t>3.8.5</t>
  </si>
  <si>
    <t>VAL-3"-G-140</t>
  </si>
  <si>
    <t>3.8.6</t>
  </si>
  <si>
    <t>VAL-4"-G-150</t>
  </si>
  <si>
    <t>3.8.7</t>
  </si>
  <si>
    <t>VAL-6"-G-170</t>
  </si>
  <si>
    <t>3.8.8</t>
  </si>
  <si>
    <t>VAL-10"-G-190</t>
  </si>
  <si>
    <t>4.1.1</t>
  </si>
  <si>
    <t>PIPE-1/2"-K-50</t>
  </si>
  <si>
    <t>4.1.2</t>
  </si>
  <si>
    <t>PIPE-3/4"-K-50</t>
  </si>
  <si>
    <t>4.1.3</t>
  </si>
  <si>
    <t>PIPE-3/4"-K-75</t>
  </si>
  <si>
    <t>4.1.4</t>
  </si>
  <si>
    <t>4.1.5</t>
  </si>
  <si>
    <t>PIPE-1-1/2"-K-75</t>
  </si>
  <si>
    <t>4.1.6</t>
  </si>
  <si>
    <t>PIPE-2"-K-75</t>
  </si>
  <si>
    <t>4.1.7</t>
  </si>
  <si>
    <t>PIPE-3"-K-75</t>
  </si>
  <si>
    <t>4.1.8</t>
  </si>
  <si>
    <t>PIPE-3/4"-K-100</t>
  </si>
  <si>
    <t>4.1.9</t>
  </si>
  <si>
    <t>PIPE-1"-K-100</t>
  </si>
  <si>
    <t>4.1.10</t>
  </si>
  <si>
    <t>PIPE-1-1/2"-K-100</t>
  </si>
  <si>
    <t>4.1.11</t>
  </si>
  <si>
    <t>PIPE-2"-K-100</t>
  </si>
  <si>
    <t>4.1.12</t>
  </si>
  <si>
    <t>PIPE-3"-K-100</t>
  </si>
  <si>
    <t>4.1.13</t>
  </si>
  <si>
    <t>PIPE-4"-K-100</t>
  </si>
  <si>
    <t>4.1.14</t>
  </si>
  <si>
    <t>PIPE-6"-K-100</t>
  </si>
  <si>
    <t>4.1.15</t>
  </si>
  <si>
    <t>PIPE-8"-K-100</t>
  </si>
  <si>
    <t>4.1.16</t>
  </si>
  <si>
    <t>PIPE-2"-K-125</t>
  </si>
  <si>
    <t>4.1.17</t>
  </si>
  <si>
    <t>PIPE-4"-K-125</t>
  </si>
  <si>
    <t>4.1.18</t>
  </si>
  <si>
    <t>PIPE-6"-K-125</t>
  </si>
  <si>
    <t>4.1.19</t>
  </si>
  <si>
    <t>PIPE-8"-K-125</t>
  </si>
  <si>
    <t>4.1.20</t>
  </si>
  <si>
    <t>PIPE-6"-K-150</t>
  </si>
  <si>
    <t>4.1.21</t>
  </si>
  <si>
    <t>PIPE-8"-K-150</t>
  </si>
  <si>
    <t>4.1.22</t>
  </si>
  <si>
    <t>PIPE-10"-K-150</t>
  </si>
  <si>
    <t>4.1.23</t>
  </si>
  <si>
    <t>PIPE-12"-K-150</t>
  </si>
  <si>
    <t>4.1.24</t>
  </si>
  <si>
    <t>PIPE-24"-K-150</t>
  </si>
  <si>
    <t>4.1.25</t>
  </si>
  <si>
    <t>PIPE-36"-K-200</t>
  </si>
  <si>
    <t>4.2.1</t>
  </si>
  <si>
    <t>45ELL-3/4"-K-75</t>
  </si>
  <si>
    <t>4.2.2</t>
  </si>
  <si>
    <t>45ELL-1"-K-75</t>
  </si>
  <si>
    <t>4.2.3</t>
  </si>
  <si>
    <t>45ELL-1-1/2"-K-75</t>
  </si>
  <si>
    <t>4.2.4</t>
  </si>
  <si>
    <t>45ELL-2"-K-75</t>
  </si>
  <si>
    <t>4.2.5</t>
  </si>
  <si>
    <t>45ELL-3"-K-75</t>
  </si>
  <si>
    <t>45ELL-2"-K-100</t>
  </si>
  <si>
    <t>4.2.7</t>
  </si>
  <si>
    <t>45ELL-3"-K-100</t>
  </si>
  <si>
    <t>4.2.8</t>
  </si>
  <si>
    <t>45ELL-4"-K-100</t>
  </si>
  <si>
    <t>4.2.9</t>
  </si>
  <si>
    <t>45ELL-6"-K-100</t>
  </si>
  <si>
    <t>4.2.10</t>
  </si>
  <si>
    <t>45ELL-4"-K-125</t>
  </si>
  <si>
    <t>4.2.11</t>
  </si>
  <si>
    <t>45ELL-6"-K-125</t>
  </si>
  <si>
    <t>4.2.12</t>
  </si>
  <si>
    <t>45ELL-8"-K-125</t>
  </si>
  <si>
    <t>4.2.13</t>
  </si>
  <si>
    <t>45ELL-8"-K-150</t>
  </si>
  <si>
    <t>4.2.14</t>
  </si>
  <si>
    <t>45ELL-12"-K-150</t>
  </si>
  <si>
    <t>4.2.15</t>
  </si>
  <si>
    <t>45ELL-24"-K-150</t>
  </si>
  <si>
    <t>4.3.1</t>
  </si>
  <si>
    <t>90ELL-3/4"-K-50</t>
  </si>
  <si>
    <t>4.3.2</t>
  </si>
  <si>
    <t>90ELL-3/4"-K-75</t>
  </si>
  <si>
    <t>4.3.3</t>
  </si>
  <si>
    <t>90ELL-1"-K-75</t>
  </si>
  <si>
    <t>4.3.4</t>
  </si>
  <si>
    <t>90ELL-1-1/2"-K-75</t>
  </si>
  <si>
    <t>4.3.5</t>
  </si>
  <si>
    <t>90ELL-2"-K-75</t>
  </si>
  <si>
    <t>4.3.6</t>
  </si>
  <si>
    <t>90ELL-3"-K-75</t>
  </si>
  <si>
    <t>4.3.7</t>
  </si>
  <si>
    <t>90ELL-1"-K-100</t>
  </si>
  <si>
    <t>4.3.8</t>
  </si>
  <si>
    <t>90ELL-1-1/2"-K-100</t>
  </si>
  <si>
    <t>4.3.9</t>
  </si>
  <si>
    <t>90ELL-2"-K-100</t>
  </si>
  <si>
    <t>4.3.10</t>
  </si>
  <si>
    <t>90ELL-3"-K-100</t>
  </si>
  <si>
    <t>4.3.11</t>
  </si>
  <si>
    <t>90ELL-4"-K-100</t>
  </si>
  <si>
    <t>4.3.12</t>
  </si>
  <si>
    <t>90ELL-6"-K-100</t>
  </si>
  <si>
    <t>4.3.13</t>
  </si>
  <si>
    <t>90ELL-8"-K-100</t>
  </si>
  <si>
    <t>4.3.14</t>
  </si>
  <si>
    <t>90ELL-4"-K-125</t>
  </si>
  <si>
    <t>4.3.15</t>
  </si>
  <si>
    <t>90ELL-6"-K-125</t>
  </si>
  <si>
    <t>4.3.16</t>
  </si>
  <si>
    <t>90ELL-8"-K-125</t>
  </si>
  <si>
    <t>4.3.17</t>
  </si>
  <si>
    <t>90ELL-6"-K-150</t>
  </si>
  <si>
    <t>4.3.18</t>
  </si>
  <si>
    <t>90ELL-8"-K-150</t>
  </si>
  <si>
    <t>4.3.19</t>
  </si>
  <si>
    <t>90ELL-10"-K-150</t>
  </si>
  <si>
    <t>4.3.20</t>
  </si>
  <si>
    <t>90ELL-12"-K-150</t>
  </si>
  <si>
    <t>4.3.21</t>
  </si>
  <si>
    <t>90ELL-24"-K-150</t>
  </si>
  <si>
    <t>4.7.1</t>
  </si>
  <si>
    <t>FLG-1/2"-K-50</t>
  </si>
  <si>
    <t>4.7.2</t>
  </si>
  <si>
    <t>FLG-3/4"-K-50</t>
  </si>
  <si>
    <t>4.7.3</t>
  </si>
  <si>
    <t>FLG-1/2"-K-75</t>
  </si>
  <si>
    <t>4.7.4</t>
  </si>
  <si>
    <t>FLG-3/4"-K-75</t>
  </si>
  <si>
    <t>4.7.5</t>
  </si>
  <si>
    <t>FLG-1"-K-75</t>
  </si>
  <si>
    <t>4.7.6</t>
  </si>
  <si>
    <t>FLG-1-1/2"-K-75</t>
  </si>
  <si>
    <t>4.7.7</t>
  </si>
  <si>
    <t>FLG-2"-K-75</t>
  </si>
  <si>
    <t>4.7.8</t>
  </si>
  <si>
    <t>FLG-3"-K-75</t>
  </si>
  <si>
    <t>4.7.9</t>
  </si>
  <si>
    <t>FLG-3/4"-K-100</t>
  </si>
  <si>
    <t>4.7.10</t>
  </si>
  <si>
    <t>FLG-1"-K-100</t>
  </si>
  <si>
    <t>4.7.11</t>
  </si>
  <si>
    <t>FLG-2"-K-100</t>
  </si>
  <si>
    <t>4.7.12</t>
  </si>
  <si>
    <t>FLG-3"-K-100</t>
  </si>
  <si>
    <t>4.7.13</t>
  </si>
  <si>
    <t>FLG-4"-K-100</t>
  </si>
  <si>
    <t>4.7.14</t>
  </si>
  <si>
    <t>FLG-6"-K-100</t>
  </si>
  <si>
    <t>4.7.15</t>
  </si>
  <si>
    <t>FLG-8"-K-100</t>
  </si>
  <si>
    <t>4.7.16</t>
  </si>
  <si>
    <t>FLG-2"-K-125</t>
  </si>
  <si>
    <t>4.7.17</t>
  </si>
  <si>
    <t>FLG-3"-K-125</t>
  </si>
  <si>
    <t>4.7.18</t>
  </si>
  <si>
    <t>FLG-4"-K-125</t>
  </si>
  <si>
    <t>4.7.19</t>
  </si>
  <si>
    <t>FLG-6"-K-125</t>
  </si>
  <si>
    <t>4.7.20</t>
  </si>
  <si>
    <t>FLG-8"-K-125</t>
  </si>
  <si>
    <t>4.7.21</t>
  </si>
  <si>
    <t>FLG-6"-K-150</t>
  </si>
  <si>
    <t>4.7.22</t>
  </si>
  <si>
    <t>FLG-8"-K-150</t>
  </si>
  <si>
    <t>4.7.23</t>
  </si>
  <si>
    <t>FLG-10"-K-150</t>
  </si>
  <si>
    <t>4.7.24</t>
  </si>
  <si>
    <t>FLG-12"-K-150</t>
  </si>
  <si>
    <t>4.7.25</t>
  </si>
  <si>
    <t>FLG-24"-K-150</t>
  </si>
  <si>
    <t>4.7.26</t>
  </si>
  <si>
    <t>FLG-36"-K-200</t>
  </si>
  <si>
    <t>4.8.1</t>
  </si>
  <si>
    <t>VAL-1/2"-K-50</t>
  </si>
  <si>
    <t>4.8.2</t>
  </si>
  <si>
    <t>VAL-3/4"-K-50</t>
  </si>
  <si>
    <t>4.8.3</t>
  </si>
  <si>
    <t>VAL-3/4"-K-75</t>
  </si>
  <si>
    <t>4.8.4</t>
  </si>
  <si>
    <t>VAL-1"-K-75</t>
  </si>
  <si>
    <t>4.8.5</t>
  </si>
  <si>
    <t>VAL-1-1/2"-K-75</t>
  </si>
  <si>
    <t>4.8.6</t>
  </si>
  <si>
    <t>VAL-2"-K-75</t>
  </si>
  <si>
    <t>4.8.7</t>
  </si>
  <si>
    <t>VAL-3"-K-75</t>
  </si>
  <si>
    <t>4.8.8</t>
  </si>
  <si>
    <t>VAL-3/4"-K-100</t>
  </si>
  <si>
    <t>4.8.9</t>
  </si>
  <si>
    <t>VAL-1"-K-100</t>
  </si>
  <si>
    <t>4.8.10</t>
  </si>
  <si>
    <t>VAL-1-1/2"-K-100</t>
  </si>
  <si>
    <t>4.8.11</t>
  </si>
  <si>
    <t>VAL-2"-K-100</t>
  </si>
  <si>
    <t>4.8.12</t>
  </si>
  <si>
    <t>VAL-3"-K-100</t>
  </si>
  <si>
    <t>4.8.13</t>
  </si>
  <si>
    <t>VAL-4"-K-100</t>
  </si>
  <si>
    <t>4.8.14</t>
  </si>
  <si>
    <t>VAL-6"-K-100</t>
  </si>
  <si>
    <t>4.8.15</t>
  </si>
  <si>
    <t>VAL-8"-K-100</t>
  </si>
  <si>
    <t>4.8.16</t>
  </si>
  <si>
    <t>VAL-4"-K-125</t>
  </si>
  <si>
    <t>4.8.17</t>
  </si>
  <si>
    <t>VAL-6"-K-125</t>
  </si>
  <si>
    <t>4.8.18</t>
  </si>
  <si>
    <t>VAL-8"-K-125</t>
  </si>
  <si>
    <t>4.8.19</t>
  </si>
  <si>
    <t>VAL-6"-K-150</t>
  </si>
  <si>
    <t>4.8.20</t>
  </si>
  <si>
    <t>VAL-8"-K-150</t>
  </si>
  <si>
    <t>4.8.21</t>
  </si>
  <si>
    <t>VAL-10"-K-150</t>
  </si>
  <si>
    <t>4.8.22</t>
  </si>
  <si>
    <t>VAL-12"-K-150</t>
  </si>
  <si>
    <t>5.1.1</t>
  </si>
  <si>
    <t>PIPE-3/4"-P-30</t>
  </si>
  <si>
    <t>5.1.2</t>
  </si>
  <si>
    <t>PIPE-1"-P-30</t>
  </si>
  <si>
    <t>5.1.3</t>
  </si>
  <si>
    <t>PIPE-1-1/2"-P-30</t>
  </si>
  <si>
    <t>5.1.4</t>
  </si>
  <si>
    <t>PIPE-2"-P-30</t>
  </si>
  <si>
    <t>5.1.5</t>
  </si>
  <si>
    <t>PIPE-3"-P-30</t>
  </si>
  <si>
    <t>5.1.6</t>
  </si>
  <si>
    <t>PIPE-3/4"-P-50</t>
  </si>
  <si>
    <t>5.1.7</t>
  </si>
  <si>
    <t>PIPE-1"-P-50</t>
  </si>
  <si>
    <t>5.1.8</t>
  </si>
  <si>
    <t>PIPE-1-1/2"-P-50</t>
  </si>
  <si>
    <t>5.1.9</t>
  </si>
  <si>
    <t>PIPE-2"-P-50</t>
  </si>
  <si>
    <t>5.1.10</t>
  </si>
  <si>
    <t>PIPE-3"-P-50</t>
  </si>
  <si>
    <t>5.1.11</t>
  </si>
  <si>
    <t>PIPE-6"-P-50</t>
  </si>
  <si>
    <t>5.1.12</t>
  </si>
  <si>
    <t>PIPE-8"-P-50</t>
  </si>
  <si>
    <t>5.1.13</t>
  </si>
  <si>
    <t>PIPE-10"-P-50</t>
  </si>
  <si>
    <t>5.1.14</t>
  </si>
  <si>
    <t>PIPE-36"-P-100</t>
  </si>
  <si>
    <t>5.1.15</t>
  </si>
  <si>
    <t>PIPE-40"-P-100</t>
  </si>
  <si>
    <t>5.1.16</t>
  </si>
  <si>
    <t>PIPE-48"-P-100</t>
  </si>
  <si>
    <t>5.2.1</t>
  </si>
  <si>
    <t>45ELL-1"-P-30</t>
  </si>
  <si>
    <t>5.2.2</t>
  </si>
  <si>
    <t>45ELL-2"-P-30</t>
  </si>
  <si>
    <t>5.3.1</t>
  </si>
  <si>
    <t>90ELL-3/4"-P-30</t>
  </si>
  <si>
    <t>5.3.2</t>
  </si>
  <si>
    <t>90ELL-1"-P-30</t>
  </si>
  <si>
    <t>5.3.3</t>
  </si>
  <si>
    <t>90ELL-1-1/2"-P-30</t>
  </si>
  <si>
    <t>5.3.4</t>
  </si>
  <si>
    <t>90ELL-2"-P-30</t>
  </si>
  <si>
    <t>5.3.5</t>
  </si>
  <si>
    <t>90ELL-3"-P-30</t>
  </si>
  <si>
    <t>5.3.6</t>
  </si>
  <si>
    <t>90ELL-1"-P-50</t>
  </si>
  <si>
    <t>5.3.7</t>
  </si>
  <si>
    <t>90ELL-1-1/2"-P-50</t>
  </si>
  <si>
    <t>5.3.8</t>
  </si>
  <si>
    <t>90ELL-2"-P-50</t>
  </si>
  <si>
    <t>5.3.9</t>
  </si>
  <si>
    <t>90ELL-3"-P-50</t>
  </si>
  <si>
    <t>5.3.10</t>
  </si>
  <si>
    <t>90ELL-6"-P-50</t>
  </si>
  <si>
    <t>5.7.1</t>
  </si>
  <si>
    <t>FLG-1/2"-P-30</t>
  </si>
  <si>
    <t>5.7.2</t>
  </si>
  <si>
    <t>FLG-1"-P-30</t>
  </si>
  <si>
    <t>5.7.3</t>
  </si>
  <si>
    <t>FLG-2"-P-30</t>
  </si>
  <si>
    <t>5.7.4</t>
  </si>
  <si>
    <t>FLG-3"-P-30</t>
  </si>
  <si>
    <t>5.7.5</t>
  </si>
  <si>
    <t>FLG-3/4"-P-50</t>
  </si>
  <si>
    <t>5.7.6</t>
  </si>
  <si>
    <t>FLG-1"-P-50</t>
  </si>
  <si>
    <t>5.7.7</t>
  </si>
  <si>
    <t>FLG-1-1/2"-P-50</t>
  </si>
  <si>
    <t>5.7.8</t>
  </si>
  <si>
    <t>FLG-2"-P-50</t>
  </si>
  <si>
    <t>5.7.9</t>
  </si>
  <si>
    <t>FLG-3"-P-50</t>
  </si>
  <si>
    <t>5.7.10</t>
  </si>
  <si>
    <t>FLG-6"-P-50</t>
  </si>
  <si>
    <t>5.7.11</t>
  </si>
  <si>
    <t>FLG-10"-P-50</t>
  </si>
  <si>
    <t>5.7.12</t>
  </si>
  <si>
    <t>FLG-36"-P-100</t>
  </si>
  <si>
    <t>5.7.13</t>
  </si>
  <si>
    <t>FLG-48"-P-100</t>
  </si>
  <si>
    <t>5.8.1</t>
  </si>
  <si>
    <t>VAL-3/4"-P-30</t>
  </si>
  <si>
    <t>5.8.2</t>
  </si>
  <si>
    <t>VAL-1"-P-30</t>
  </si>
  <si>
    <t>5.8.3</t>
  </si>
  <si>
    <t>VAL-1-1/2"-P-30</t>
  </si>
  <si>
    <t>5.8.4</t>
  </si>
  <si>
    <t>VAL-2"-P-30</t>
  </si>
  <si>
    <t>5.8.5</t>
  </si>
  <si>
    <t>VAL-3"-P-30</t>
  </si>
  <si>
    <t>5.8.6</t>
  </si>
  <si>
    <t>VAL-3/4"-P-50</t>
  </si>
  <si>
    <t>5.8.7</t>
  </si>
  <si>
    <t>VAL-1"-P-50</t>
  </si>
  <si>
    <t>5.8.8</t>
  </si>
  <si>
    <t>VAL-1-1/2"-P-50</t>
  </si>
  <si>
    <t>5.8.9</t>
  </si>
  <si>
    <t>VAL-2"-P-50</t>
  </si>
  <si>
    <t>5.8.10</t>
  </si>
  <si>
    <t>VAL-3"-P-50</t>
  </si>
  <si>
    <t>5.8.11</t>
  </si>
  <si>
    <t>VAL-6"-P-50</t>
  </si>
  <si>
    <t>6</t>
    <phoneticPr fontId="14" type="noConversion"/>
  </si>
  <si>
    <t>6.1</t>
    <phoneticPr fontId="14" type="noConversion"/>
  </si>
  <si>
    <t>M2</t>
  </si>
  <si>
    <t>KG</t>
  </si>
  <si>
    <t>LOT</t>
  </si>
  <si>
    <t>11.1.1</t>
  </si>
  <si>
    <t>2"-CS</t>
  </si>
  <si>
    <t>ST</t>
  </si>
  <si>
    <t>11.1.2</t>
  </si>
  <si>
    <t>3"-CS</t>
  </si>
  <si>
    <t>11.1.3</t>
  </si>
  <si>
    <t>4"-CS</t>
  </si>
  <si>
    <t>11.1.4</t>
  </si>
  <si>
    <t>6"-CS</t>
  </si>
  <si>
    <t>11.1.5</t>
  </si>
  <si>
    <t>8"-CS</t>
  </si>
  <si>
    <t>11.1.6</t>
  </si>
  <si>
    <t>10"-CS</t>
  </si>
  <si>
    <t>11.1.7</t>
  </si>
  <si>
    <t>12"-CS</t>
  </si>
  <si>
    <t>11.1.8</t>
  </si>
  <si>
    <t>16"-CS</t>
  </si>
  <si>
    <t>11.1.9</t>
  </si>
  <si>
    <t>18"-CS</t>
  </si>
  <si>
    <t>11.1.10</t>
  </si>
  <si>
    <t>20"-CS</t>
  </si>
  <si>
    <t>11.1.11</t>
  </si>
  <si>
    <t>24"-CS</t>
  </si>
  <si>
    <t>11.2.1</t>
  </si>
  <si>
    <t>1-1/2"-SS</t>
  </si>
  <si>
    <t>11.2.2</t>
  </si>
  <si>
    <t>2"-SS</t>
  </si>
  <si>
    <t>11.2.3</t>
  </si>
  <si>
    <t>4"-SS</t>
  </si>
  <si>
    <t>11.2.4</t>
  </si>
  <si>
    <t>6"-SS</t>
  </si>
  <si>
    <t>11.2.5</t>
  </si>
  <si>
    <t>14"-SS</t>
  </si>
  <si>
    <t xml:space="preserve">Pipe Inspection Hole </t>
  </si>
  <si>
    <t>PIPE-1"-K-75</t>
    <phoneticPr fontId="14" type="noConversion"/>
  </si>
  <si>
    <t>6.2</t>
    <phoneticPr fontId="14" type="noConversion"/>
  </si>
  <si>
    <t>1111</t>
    <phoneticPr fontId="2" type="noConversion"/>
  </si>
  <si>
    <t>此部分材料，係使用《工程帶料進場清單》辦理進場，被告並無爭執。</t>
    <phoneticPr fontId="2" type="noConversion"/>
  </si>
  <si>
    <t>原告未使用《工程帶料進場清單》辦理進場，依約不得辦理計價。</t>
    <phoneticPr fontId="2" type="noConversion"/>
  </si>
  <si>
    <t>數量</t>
    <phoneticPr fontId="2" type="noConversion"/>
  </si>
  <si>
    <t>金額</t>
    <phoneticPr fontId="2" type="noConversion"/>
  </si>
  <si>
    <t>合計（未稅）</t>
    <phoneticPr fontId="2" type="noConversion"/>
  </si>
  <si>
    <t>結算金額（第2期以前完成金額+第2期以後完成金額，含稅）</t>
    <phoneticPr fontId="2" type="noConversion"/>
  </si>
  <si>
    <t>證據</t>
    <phoneticPr fontId="2" type="noConversion"/>
  </si>
  <si>
    <t>工資</t>
    <phoneticPr fontId="2" type="noConversion"/>
  </si>
  <si>
    <t>材料</t>
    <phoneticPr fontId="2" type="noConversion"/>
  </si>
  <si>
    <t>單價類表</t>
    <phoneticPr fontId="2" type="noConversion"/>
  </si>
  <si>
    <t>工資</t>
    <phoneticPr fontId="2" type="noConversion"/>
  </si>
  <si>
    <t>材料</t>
    <phoneticPr fontId="2" type="noConversion"/>
  </si>
  <si>
    <t>3"-SS</t>
    <phoneticPr fontId="2" type="noConversion"/>
  </si>
  <si>
    <t>10"-SS</t>
    <phoneticPr fontId="2" type="noConversion"/>
  </si>
  <si>
    <t>項次</t>
    <phoneticPr fontId="2" type="noConversion"/>
  </si>
  <si>
    <t>項目</t>
    <phoneticPr fontId="2" type="noConversion"/>
  </si>
  <si>
    <t>單位</t>
    <phoneticPr fontId="2" type="noConversion"/>
  </si>
  <si>
    <t>追加426</t>
    <phoneticPr fontId="2" type="noConversion"/>
  </si>
  <si>
    <t>追加427</t>
    <phoneticPr fontId="2" type="noConversion"/>
  </si>
  <si>
    <t>ST</t>
    <phoneticPr fontId="2" type="noConversion"/>
  </si>
  <si>
    <t>ST</t>
    <phoneticPr fontId="2" type="noConversion"/>
  </si>
  <si>
    <t>合計（含稅）</t>
    <phoneticPr fontId="2" type="noConversion"/>
  </si>
  <si>
    <t>已付（含稅）</t>
    <phoneticPr fontId="2" type="noConversion"/>
  </si>
  <si>
    <t>未付工程款【結算金額－已付（含稅）】</t>
    <phoneticPr fontId="2" type="noConversion"/>
  </si>
  <si>
    <t>已付（未稅）</t>
    <phoneticPr fontId="2" type="noConversion"/>
  </si>
  <si>
    <t>時效抗辯（卷四359～361）</t>
    <phoneticPr fontId="2" type="noConversion"/>
  </si>
  <si>
    <t>時效抗辯（卷四359～362）</t>
  </si>
  <si>
    <t>時效抗辯（卷四359～363）</t>
  </si>
  <si>
    <t>時效抗辯（卷四359～364）</t>
  </si>
  <si>
    <t>PIPE-8"-H-100</t>
    <phoneticPr fontId="2" type="noConversion"/>
  </si>
  <si>
    <t>90ELL-1"-H-75</t>
    <phoneticPr fontId="2" type="noConversion"/>
  </si>
  <si>
    <t>90ELL-8"-H-100</t>
    <phoneticPr fontId="2" type="noConversion"/>
  </si>
  <si>
    <t>附表1、原告實作工程款</t>
    <phoneticPr fontId="2" type="noConversion"/>
  </si>
  <si>
    <t>原告書狀請求項次404～406、421～427等金額之差異</t>
    <phoneticPr fontId="2" type="noConversion"/>
  </si>
  <si>
    <t>本院認定</t>
    <phoneticPr fontId="2" type="noConversion"/>
  </si>
  <si>
    <t>第2期以後完成
【105.04.20～105.07.15】</t>
    <phoneticPr fontId="2" type="noConversion"/>
  </si>
  <si>
    <t>金額</t>
    <phoneticPr fontId="2" type="noConversion"/>
  </si>
  <si>
    <t>計價單
項次</t>
    <phoneticPr fontId="2" type="noConversion"/>
  </si>
  <si>
    <t>原告107.03.19陳報（一）狀，原主張
（卷二第233至235頁之附件1）：
僅就兩造爭執之時效抗辯之項次404～406、421～427等項目，列明數量、金額</t>
    <phoneticPr fontId="2" type="noConversion"/>
  </si>
  <si>
    <t>單價</t>
    <phoneticPr fontId="2" type="noConversion"/>
  </si>
  <si>
    <t>數量</t>
    <phoneticPr fontId="2" type="noConversion"/>
  </si>
  <si>
    <t>金額</t>
    <phoneticPr fontId="2" type="noConversion"/>
  </si>
  <si>
    <t>數量</t>
    <phoneticPr fontId="2" type="noConversion"/>
  </si>
  <si>
    <t>金額</t>
    <phoneticPr fontId="2" type="noConversion"/>
  </si>
  <si>
    <t>金額</t>
    <phoneticPr fontId="2" type="noConversion"/>
  </si>
  <si>
    <t>原證 8 號
計價數量</t>
    <phoneticPr fontId="2" type="noConversion"/>
  </si>
  <si>
    <t>原證 8 號
計價金額</t>
    <phoneticPr fontId="2" type="noConversion"/>
  </si>
  <si>
    <t>原證 9 號
計價數量</t>
    <phoneticPr fontId="2" type="noConversion"/>
  </si>
  <si>
    <t>原證 9 號
計價金額</t>
    <phoneticPr fontId="2" type="noConversion"/>
  </si>
  <si>
    <t>原證 10 號
計價數量</t>
    <phoneticPr fontId="2" type="noConversion"/>
  </si>
  <si>
    <t>原證 10 號
計價金額</t>
    <phoneticPr fontId="2" type="noConversion"/>
  </si>
  <si>
    <t>原告附件1號
計價數量</t>
    <phoneticPr fontId="2" type="noConversion"/>
  </si>
  <si>
    <t>原告附件1號
計價金額</t>
    <phoneticPr fontId="2" type="noConversion"/>
  </si>
  <si>
    <t>H(IH)：HOT (FOR PERLITE)</t>
  </si>
  <si>
    <t>有關原證 8、9、10 號工資款之核對及說明，請參見被告附件 22、23、24 號。
（以下均同）</t>
    <phoneticPr fontId="2" type="noConversion"/>
  </si>
  <si>
    <t>F(IHT)：HOT(FOR PERLITE)</t>
  </si>
  <si>
    <t>G(IHF)：HOT(FOR CELLULARGLASS)</t>
  </si>
  <si>
    <t>K(IH)：HOT(FOR MINERALWOOL)</t>
  </si>
  <si>
    <t>P(PP)：PERSONNELPROTECTION(FOR MINERALWOOL)</t>
  </si>
  <si>
    <t>M(PPM)：PERSONNELPROTECTION(FOR METAL GUARD)</t>
  </si>
  <si>
    <t>TH'K=50 MM(材料款)（安全網）</t>
    <phoneticPr fontId="14" type="noConversion"/>
  </si>
  <si>
    <t>此項目之數量及金額，被告並無爭執，請參見被告《民事答辯四狀》第 3 點說明。</t>
    <phoneticPr fontId="2" type="noConversion"/>
  </si>
  <si>
    <t>TH'K=50 MM(工資款)（安全網）</t>
    <phoneticPr fontId="14" type="noConversion"/>
  </si>
  <si>
    <t>此項目之數量及金額，被告並無爭執，請參見被告《民事答辯四狀》第 3 點說明。</t>
    <phoneticPr fontId="2" type="noConversion"/>
  </si>
  <si>
    <t>鋁錳合金鋼板
(符合ASTM B 209 ALLOY 3003 H14 標準)</t>
    <phoneticPr fontId="2" type="noConversion"/>
  </si>
  <si>
    <t>此項目之數量及金額，，被告並無爭執，請參見被告附件 7 號（民事答辯四狀）。</t>
    <phoneticPr fontId="2" type="noConversion"/>
  </si>
  <si>
    <t>鋁箔(不銹鋼材質須鋪設)</t>
  </si>
  <si>
    <t>原證5、4卷259</t>
    <phoneticPr fontId="2" type="noConversion"/>
  </si>
  <si>
    <t>玻璃纖維強化鋁箔</t>
  </si>
  <si>
    <t>4卷259</t>
    <phoneticPr fontId="2" type="noConversion"/>
  </si>
  <si>
    <t>管線保溫小料
(不銹鋼束帶、保溫釘及Silicon等規範訂定之小料)</t>
  </si>
  <si>
    <t>4卷259</t>
    <phoneticPr fontId="2" type="noConversion"/>
  </si>
  <si>
    <t>此項目為乙式計價，不予辦理追加減，詳參被告《民事答辯四狀》第 2.1.3 點說明。</t>
    <phoneticPr fontId="2" type="noConversion"/>
  </si>
  <si>
    <t>保溫支撐環</t>
  </si>
  <si>
    <t>CS材質</t>
  </si>
  <si>
    <t>材料469+工資112</t>
    <phoneticPr fontId="2" type="noConversion"/>
  </si>
  <si>
    <t>材料520+工資112</t>
    <phoneticPr fontId="2" type="noConversion"/>
  </si>
  <si>
    <t>同上</t>
    <phoneticPr fontId="2" type="noConversion"/>
  </si>
  <si>
    <t>材料595+工資112</t>
    <phoneticPr fontId="2" type="noConversion"/>
  </si>
  <si>
    <t>同上</t>
    <phoneticPr fontId="2" type="noConversion"/>
  </si>
  <si>
    <t>材料670+工資148</t>
    <phoneticPr fontId="2" type="noConversion"/>
  </si>
  <si>
    <t>材料743+工資148</t>
    <phoneticPr fontId="2" type="noConversion"/>
  </si>
  <si>
    <t>同上</t>
    <phoneticPr fontId="2" type="noConversion"/>
  </si>
  <si>
    <t>材料817+工資186</t>
    <phoneticPr fontId="2" type="noConversion"/>
  </si>
  <si>
    <t>材料891+工資186</t>
    <phoneticPr fontId="2" type="noConversion"/>
  </si>
  <si>
    <t>材料1077+工資224</t>
    <phoneticPr fontId="2" type="noConversion"/>
  </si>
  <si>
    <t>同上</t>
    <phoneticPr fontId="2" type="noConversion"/>
  </si>
  <si>
    <t>材料1189+工資224</t>
    <phoneticPr fontId="2" type="noConversion"/>
  </si>
  <si>
    <t>同上</t>
    <phoneticPr fontId="2" type="noConversion"/>
  </si>
  <si>
    <t>材料1337+工資371</t>
    <phoneticPr fontId="2" type="noConversion"/>
  </si>
  <si>
    <t>材料1633+工資371</t>
    <phoneticPr fontId="2" type="noConversion"/>
  </si>
  <si>
    <t>同上</t>
    <phoneticPr fontId="2" type="noConversion"/>
  </si>
  <si>
    <t>SS材質</t>
  </si>
  <si>
    <t>材料1040+工資112</t>
    <phoneticPr fontId="2" type="noConversion"/>
  </si>
  <si>
    <t>4卷259</t>
    <phoneticPr fontId="2" type="noConversion"/>
  </si>
  <si>
    <t>材料1114+工資112</t>
    <phoneticPr fontId="2" type="noConversion"/>
  </si>
  <si>
    <t>同上</t>
    <phoneticPr fontId="2" type="noConversion"/>
  </si>
  <si>
    <t>材料1263+工資112</t>
    <phoneticPr fontId="2" type="noConversion"/>
  </si>
  <si>
    <t>4卷259</t>
    <phoneticPr fontId="2" type="noConversion"/>
  </si>
  <si>
    <t>材料1486+工資148</t>
    <phoneticPr fontId="2" type="noConversion"/>
  </si>
  <si>
    <t>材料2748+工資186</t>
    <phoneticPr fontId="2" type="noConversion"/>
  </si>
  <si>
    <t>4卷259，未列此項目仍有進場之材料。
5卷41附件2。</t>
    <phoneticPr fontId="2" type="noConversion"/>
  </si>
  <si>
    <t>4卷259，未列此項目仍有進場之材料。
5卷41附件2。</t>
    <phoneticPr fontId="2" type="noConversion"/>
  </si>
  <si>
    <t>材料366+工資211</t>
    <phoneticPr fontId="2" type="noConversion"/>
  </si>
  <si>
    <t>儀電管線保溫工料</t>
  </si>
  <si>
    <t>玻纖帶(3mmt)保溫3/8"~3/4"-2層/50%OVERLAP，外側塗覆防水膠。</t>
  </si>
  <si>
    <t>材料229+工資128</t>
    <phoneticPr fontId="2" type="noConversion"/>
  </si>
  <si>
    <t>蒸氣追蹤管工料</t>
  </si>
  <si>
    <t>卷四259</t>
    <phoneticPr fontId="2" type="noConversion"/>
  </si>
  <si>
    <t>卷四747、247，訴訟標的</t>
    <phoneticPr fontId="2" type="noConversion"/>
  </si>
  <si>
    <t>第2期以後</t>
    <phoneticPr fontId="2" type="noConversion"/>
  </si>
  <si>
    <t>第2期以前未付工程款</t>
    <phoneticPr fontId="2" type="noConversion"/>
  </si>
  <si>
    <t>項次404～406、421～427</t>
    <phoneticPr fontId="2" type="noConversion"/>
  </si>
  <si>
    <t>項次404～406、421～427</t>
    <phoneticPr fontId="2" type="noConversion"/>
  </si>
  <si>
    <t>系爭契約
（本院卷一第233至238頁）</t>
    <phoneticPr fontId="2" type="noConversion"/>
  </si>
  <si>
    <t>兩造不爭執
第2期以前完成
【本期進度完成日期：105.04.19】
(本院卷一第216至230頁)</t>
    <phoneticPr fontId="2" type="noConversion"/>
  </si>
  <si>
    <t>原告主張
（本院卷四第255至259頁）</t>
    <phoneticPr fontId="2" type="noConversion"/>
  </si>
  <si>
    <t>被告抗辯
（本院卷四163至173頁，即欄位「被告同意計價數量」、「被告同意計價金額」下所載）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</si>
</sst>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0_);[Red]\(0\)"/>
    <numFmt numFmtId="179" formatCode="_(&quot;$&quot;* #,##0_);_(&quot;$&quot;* \(#,##0\);_(&quot;$&quot;* &quot;-&quot;_);_(@_)"/>
    <numFmt numFmtId="180" formatCode="#,##0&quot;bar&quot;"/>
    <numFmt numFmtId="181" formatCode="&quot;L.&quot;\ #,##0;[Red]\-&quot;L.&quot;\ #,##0"/>
    <numFmt numFmtId="182" formatCode="[DBNum1][$-404]General"/>
    <numFmt numFmtId="183" formatCode="0_);\(0\)"/>
    <numFmt numFmtId="184" formatCode="#,##0_ ;[Red]\-#,##0\ "/>
    <numFmt numFmtId="185" formatCode="#,##0_ "/>
    <numFmt numFmtId="186" formatCode="#,##0.00_ "/>
    <numFmt numFmtId="187" formatCode="_-* #,##0.0_-;\-* #,##0.0_-;_-* &quot;-&quot;??_-;_-@_-"/>
    <numFmt numFmtId="188" formatCode="#,##0.00_ ;[Red]\-#,##0.00\ "/>
    <numFmt numFmtId="189" formatCode="0.00_);[Red]\(0.00\)"/>
    <numFmt numFmtId="190" formatCode="#,##0.00_);[Red]\(#,##0.00\)"/>
    <numFmt numFmtId="191" formatCode="0.0_);[Red]\(0.0\)"/>
    <numFmt numFmtId="192" formatCode="#,##0.0_ ;[Red]\-#,##0.0\ "/>
    <numFmt numFmtId="193" formatCode="#,##0.0_ "/>
    <numFmt numFmtId="194" formatCode="#,##0.000_ ;[Red]\-#,##0.000\ "/>
    <numFmt numFmtId="195" formatCode="0_ "/>
    <numFmt numFmtId="196" formatCode="#,##0.000_);[Red]\(#,##0.000\)"/>
  </numFmts>
  <fonts count="2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Arial"/>
      <family val="2"/>
    </font>
    <font>
      <sz val="10"/>
      <name val="Helv"/>
      <family val="2"/>
    </font>
    <font>
      <sz val="6"/>
      <name val="Arial"/>
      <family val="2"/>
    </font>
    <font>
      <sz val="10"/>
      <name val="MS Sans Serif"/>
      <family val="2"/>
    </font>
    <font>
      <sz val="12"/>
      <name val="Times New Roman"/>
      <family val="1"/>
    </font>
    <font>
      <sz val="12"/>
      <name val="Arial"/>
      <family val="2"/>
    </font>
    <font>
      <sz val="11"/>
      <name val=""/>
      <family val="1"/>
      <charset val="136"/>
    </font>
    <font>
      <sz val="10"/>
      <name val=" 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3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name val="標楷體"/>
      <family val="4"/>
      <charset val="136"/>
    </font>
    <font>
      <sz val="14"/>
      <name val="標楷體"/>
      <family val="4"/>
      <charset val="136"/>
    </font>
    <font>
      <sz val="13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2">
    <xf numFmtId="0" fontId="0" fillId="0" borderId="0"/>
    <xf numFmtId="0" fontId="4" fillId="0" borderId="0"/>
    <xf numFmtId="0" fontId="9" fillId="0" borderId="0"/>
    <xf numFmtId="0" fontId="12" fillId="0" borderId="0"/>
    <xf numFmtId="0" fontId="13" fillId="0" borderId="0"/>
    <xf numFmtId="180" fontId="5" fillId="0" borderId="0">
      <alignment vertical="center"/>
    </xf>
    <xf numFmtId="38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" fillId="0" borderId="0" applyNumberFormat="0" applyFont="0" applyFill="0" applyAlignment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0" fontId="13" fillId="0" borderId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2" fillId="0" borderId="0"/>
    <xf numFmtId="179" fontId="7" fillId="0" borderId="0" applyFont="0" applyFill="0" applyBorder="0" applyAlignment="0" applyProtection="0"/>
    <xf numFmtId="0" fontId="4" fillId="0" borderId="0"/>
    <xf numFmtId="182" fontId="12" fillId="0" borderId="0">
      <alignment vertical="center"/>
    </xf>
    <xf numFmtId="0" fontId="1" fillId="0" borderId="0"/>
  </cellStyleXfs>
  <cellXfs count="145">
    <xf numFmtId="0" fontId="0" fillId="0" borderId="0" xfId="0"/>
    <xf numFmtId="0" fontId="17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183" fontId="15" fillId="0" borderId="0" xfId="3" applyNumberFormat="1" applyFont="1" applyFill="1" applyBorder="1" applyAlignment="1">
      <alignment vertical="center"/>
    </xf>
    <xf numFmtId="183" fontId="15" fillId="0" borderId="0" xfId="3" applyNumberFormat="1" applyFont="1" applyFill="1" applyBorder="1" applyAlignment="1">
      <alignment horizontal="left" vertical="center" wrapText="1"/>
    </xf>
    <xf numFmtId="0" fontId="16" fillId="0" borderId="8" xfId="3" applyFont="1" applyFill="1" applyBorder="1" applyAlignment="1">
      <alignment vertical="center" shrinkToFit="1"/>
    </xf>
    <xf numFmtId="177" fontId="20" fillId="0" borderId="9" xfId="3" applyNumberFormat="1" applyFont="1" applyFill="1" applyBorder="1" applyAlignment="1">
      <alignment horizontal="right" vertical="center" wrapText="1"/>
    </xf>
    <xf numFmtId="0" fontId="17" fillId="0" borderId="0" xfId="3" applyFont="1" applyFill="1" applyBorder="1" applyAlignment="1">
      <alignment horizontal="left" vertical="center" wrapText="1"/>
    </xf>
    <xf numFmtId="0" fontId="17" fillId="0" borderId="0" xfId="3" applyFont="1" applyFill="1" applyBorder="1" applyAlignment="1">
      <alignment horizontal="center" vertical="center" wrapText="1"/>
    </xf>
    <xf numFmtId="184" fontId="17" fillId="0" borderId="0" xfId="3" applyNumberFormat="1" applyFont="1" applyFill="1" applyBorder="1" applyAlignment="1">
      <alignment horizontal="right" vertical="center" wrapText="1"/>
    </xf>
    <xf numFmtId="189" fontId="17" fillId="0" borderId="0" xfId="3" applyNumberFormat="1" applyFont="1" applyFill="1" applyBorder="1" applyAlignment="1">
      <alignment horizontal="right" vertical="center" wrapText="1"/>
    </xf>
    <xf numFmtId="192" fontId="17" fillId="0" borderId="0" xfId="3" applyNumberFormat="1" applyFont="1" applyFill="1" applyBorder="1" applyAlignment="1">
      <alignment horizontal="right" vertical="center" wrapText="1"/>
    </xf>
    <xf numFmtId="188" fontId="17" fillId="0" borderId="0" xfId="3" applyNumberFormat="1" applyFont="1" applyFill="1" applyBorder="1" applyAlignment="1">
      <alignment horizontal="right" vertical="center" wrapText="1"/>
    </xf>
    <xf numFmtId="190" fontId="17" fillId="0" borderId="0" xfId="3" applyNumberFormat="1" applyFont="1" applyFill="1" applyBorder="1" applyAlignment="1">
      <alignment horizontal="right" vertical="center" wrapText="1"/>
    </xf>
    <xf numFmtId="40" fontId="17" fillId="0" borderId="0" xfId="3" applyNumberFormat="1" applyFont="1" applyFill="1" applyBorder="1" applyAlignment="1">
      <alignment vertical="center" wrapText="1"/>
    </xf>
    <xf numFmtId="188" fontId="17" fillId="0" borderId="0" xfId="3" applyNumberFormat="1" applyFont="1" applyFill="1" applyBorder="1" applyAlignment="1">
      <alignment vertical="center" wrapText="1"/>
    </xf>
    <xf numFmtId="188" fontId="15" fillId="0" borderId="0" xfId="3" applyNumberFormat="1" applyFont="1" applyFill="1" applyBorder="1" applyAlignment="1">
      <alignment horizontal="center" vertical="center" wrapText="1"/>
    </xf>
    <xf numFmtId="0" fontId="15" fillId="0" borderId="0" xfId="3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190" fontId="19" fillId="0" borderId="8" xfId="19" applyNumberFormat="1" applyFont="1" applyFill="1" applyBorder="1" applyAlignment="1">
      <alignment vertical="center" wrapText="1"/>
    </xf>
    <xf numFmtId="184" fontId="19" fillId="0" borderId="8" xfId="19" applyNumberFormat="1" applyFont="1" applyFill="1" applyBorder="1" applyAlignment="1">
      <alignment vertical="center" wrapText="1"/>
    </xf>
    <xf numFmtId="0" fontId="19" fillId="0" borderId="8" xfId="3" applyFont="1" applyFill="1" applyBorder="1" applyAlignment="1">
      <alignment vertical="center" wrapText="1"/>
    </xf>
    <xf numFmtId="0" fontId="16" fillId="0" borderId="8" xfId="0" applyFont="1" applyFill="1" applyBorder="1" applyAlignment="1">
      <alignment vertical="center" wrapText="1"/>
    </xf>
    <xf numFmtId="192" fontId="19" fillId="0" borderId="8" xfId="19" applyNumberFormat="1" applyFont="1" applyFill="1" applyBorder="1" applyAlignment="1">
      <alignment horizontal="center" vertical="center" wrapText="1"/>
    </xf>
    <xf numFmtId="190" fontId="16" fillId="0" borderId="8" xfId="0" applyNumberFormat="1" applyFont="1" applyFill="1" applyBorder="1" applyAlignment="1">
      <alignment vertical="center" wrapText="1"/>
    </xf>
    <xf numFmtId="40" fontId="19" fillId="0" borderId="8" xfId="19" applyNumberFormat="1" applyFont="1" applyFill="1" applyBorder="1" applyAlignment="1">
      <alignment horizontal="center" vertical="center" wrapText="1"/>
    </xf>
    <xf numFmtId="195" fontId="16" fillId="0" borderId="7" xfId="31" applyNumberFormat="1" applyFont="1" applyFill="1" applyBorder="1" applyAlignment="1">
      <alignment horizontal="center" vertical="center"/>
    </xf>
    <xf numFmtId="49" fontId="16" fillId="0" borderId="8" xfId="31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left" vertical="center" wrapText="1"/>
    </xf>
    <xf numFmtId="0" fontId="16" fillId="0" borderId="8" xfId="31" applyFont="1" applyFill="1" applyBorder="1" applyAlignment="1">
      <alignment horizontal="center" vertical="center" shrinkToFit="1"/>
    </xf>
    <xf numFmtId="184" fontId="16" fillId="0" borderId="8" xfId="19" applyNumberFormat="1" applyFont="1" applyFill="1" applyBorder="1" applyAlignment="1">
      <alignment horizontal="right" vertical="center" shrinkToFit="1"/>
    </xf>
    <xf numFmtId="188" fontId="16" fillId="0" borderId="8" xfId="19" applyNumberFormat="1" applyFont="1" applyFill="1" applyBorder="1" applyAlignment="1">
      <alignment horizontal="right" vertical="center" shrinkToFit="1"/>
    </xf>
    <xf numFmtId="192" fontId="16" fillId="0" borderId="8" xfId="19" applyNumberFormat="1" applyFont="1" applyFill="1" applyBorder="1" applyAlignment="1">
      <alignment horizontal="right" vertical="center" shrinkToFit="1"/>
    </xf>
    <xf numFmtId="191" fontId="16" fillId="0" borderId="8" xfId="19" applyNumberFormat="1" applyFont="1" applyFill="1" applyBorder="1" applyAlignment="1">
      <alignment horizontal="right" vertical="center" shrinkToFit="1"/>
    </xf>
    <xf numFmtId="190" fontId="16" fillId="0" borderId="8" xfId="19" applyNumberFormat="1" applyFont="1" applyFill="1" applyBorder="1" applyAlignment="1">
      <alignment horizontal="right" vertical="center" shrinkToFit="1"/>
    </xf>
    <xf numFmtId="40" fontId="16" fillId="0" borderId="8" xfId="3" applyNumberFormat="1" applyFont="1" applyFill="1" applyBorder="1" applyAlignment="1">
      <alignment vertical="center" shrinkToFit="1"/>
    </xf>
    <xf numFmtId="188" fontId="16" fillId="0" borderId="8" xfId="3" applyNumberFormat="1" applyFont="1" applyFill="1" applyBorder="1" applyAlignment="1">
      <alignment vertical="center" shrinkToFit="1"/>
    </xf>
    <xf numFmtId="188" fontId="11" fillId="0" borderId="0" xfId="3" applyNumberFormat="1" applyFont="1" applyFill="1" applyBorder="1" applyAlignment="1">
      <alignment vertical="center" wrapText="1"/>
    </xf>
    <xf numFmtId="0" fontId="11" fillId="0" borderId="0" xfId="3" applyFont="1" applyFill="1" applyBorder="1" applyAlignment="1">
      <alignment vertical="center" wrapText="1"/>
    </xf>
    <xf numFmtId="40" fontId="16" fillId="0" borderId="8" xfId="19" applyNumberFormat="1" applyFont="1" applyFill="1" applyBorder="1" applyAlignment="1">
      <alignment horizontal="right" vertical="center" shrinkToFit="1"/>
    </xf>
    <xf numFmtId="38" fontId="16" fillId="0" borderId="8" xfId="29" applyNumberFormat="1" applyFont="1" applyFill="1" applyBorder="1" applyAlignment="1">
      <alignment horizontal="right" vertical="center" shrinkToFit="1"/>
    </xf>
    <xf numFmtId="184" fontId="16" fillId="0" borderId="8" xfId="29" applyNumberFormat="1" applyFont="1" applyFill="1" applyBorder="1" applyAlignment="1">
      <alignment horizontal="right" vertical="center" shrinkToFit="1"/>
    </xf>
    <xf numFmtId="188" fontId="16" fillId="0" borderId="8" xfId="29" applyNumberFormat="1" applyFont="1" applyFill="1" applyBorder="1" applyAlignment="1">
      <alignment horizontal="right" vertical="center" shrinkToFit="1"/>
    </xf>
    <xf numFmtId="192" fontId="16" fillId="0" borderId="8" xfId="29" applyNumberFormat="1" applyFont="1" applyFill="1" applyBorder="1" applyAlignment="1">
      <alignment horizontal="right" vertical="center" shrinkToFit="1"/>
    </xf>
    <xf numFmtId="191" fontId="16" fillId="0" borderId="8" xfId="29" applyNumberFormat="1" applyFont="1" applyFill="1" applyBorder="1" applyAlignment="1">
      <alignment horizontal="right" vertical="center" shrinkToFit="1"/>
    </xf>
    <xf numFmtId="190" fontId="16" fillId="0" borderId="8" xfId="29" applyNumberFormat="1" applyFont="1" applyFill="1" applyBorder="1" applyAlignment="1">
      <alignment horizontal="right" vertical="center" shrinkToFit="1"/>
    </xf>
    <xf numFmtId="193" fontId="16" fillId="0" borderId="8" xfId="19" applyNumberFormat="1" applyFont="1" applyFill="1" applyBorder="1" applyAlignment="1">
      <alignment horizontal="right" vertical="center" shrinkToFit="1"/>
    </xf>
    <xf numFmtId="186" fontId="16" fillId="0" borderId="8" xfId="19" applyNumberFormat="1" applyFont="1" applyFill="1" applyBorder="1" applyAlignment="1">
      <alignment horizontal="right" vertical="center" shrinkToFit="1"/>
    </xf>
    <xf numFmtId="177" fontId="16" fillId="0" borderId="8" xfId="31" applyNumberFormat="1" applyFont="1" applyFill="1" applyBorder="1" applyAlignment="1">
      <alignment vertical="center" shrinkToFit="1"/>
    </xf>
    <xf numFmtId="178" fontId="16" fillId="0" borderId="8" xfId="29" applyNumberFormat="1" applyFont="1" applyFill="1" applyBorder="1" applyAlignment="1">
      <alignment horizontal="right" vertical="center" shrinkToFit="1"/>
    </xf>
    <xf numFmtId="185" fontId="16" fillId="0" borderId="8" xfId="19" applyNumberFormat="1" applyFont="1" applyFill="1" applyBorder="1" applyAlignment="1">
      <alignment horizontal="right" vertical="center" shrinkToFit="1"/>
    </xf>
    <xf numFmtId="187" fontId="16" fillId="0" borderId="8" xfId="19" applyNumberFormat="1" applyFont="1" applyFill="1" applyBorder="1" applyAlignment="1">
      <alignment horizontal="right" vertical="center" shrinkToFit="1"/>
    </xf>
    <xf numFmtId="177" fontId="16" fillId="0" borderId="8" xfId="29" applyNumberFormat="1" applyFont="1" applyFill="1" applyBorder="1" applyAlignment="1">
      <alignment horizontal="right" vertical="center" shrinkToFit="1"/>
    </xf>
    <xf numFmtId="176" fontId="16" fillId="0" borderId="8" xfId="19" applyNumberFormat="1" applyFont="1" applyFill="1" applyBorder="1" applyAlignment="1">
      <alignment horizontal="right" vertical="center" shrinkToFit="1"/>
    </xf>
    <xf numFmtId="177" fontId="16" fillId="0" borderId="8" xfId="19" applyNumberFormat="1" applyFont="1" applyFill="1" applyBorder="1" applyAlignment="1">
      <alignment horizontal="right" vertical="center" shrinkToFit="1"/>
    </xf>
    <xf numFmtId="194" fontId="16" fillId="0" borderId="8" xfId="29" applyNumberFormat="1" applyFont="1" applyFill="1" applyBorder="1" applyAlignment="1">
      <alignment horizontal="right" vertical="center" shrinkToFit="1"/>
    </xf>
    <xf numFmtId="190" fontId="16" fillId="0" borderId="8" xfId="29" applyNumberFormat="1" applyFont="1" applyFill="1" applyBorder="1" applyAlignment="1">
      <alignment horizontal="center" vertical="center" shrinkToFit="1"/>
    </xf>
    <xf numFmtId="188" fontId="16" fillId="0" borderId="8" xfId="19" applyNumberFormat="1" applyFont="1" applyFill="1" applyBorder="1" applyAlignment="1">
      <alignment horizontal="right" vertical="center" wrapText="1" shrinkToFit="1"/>
    </xf>
    <xf numFmtId="0" fontId="16" fillId="0" borderId="0" xfId="3" applyFont="1" applyFill="1" applyBorder="1" applyAlignment="1">
      <alignment vertical="center" wrapText="1"/>
    </xf>
    <xf numFmtId="196" fontId="16" fillId="0" borderId="8" xfId="31" applyNumberFormat="1" applyFont="1" applyFill="1" applyBorder="1" applyAlignment="1">
      <alignment vertical="center" shrinkToFit="1"/>
    </xf>
    <xf numFmtId="193" fontId="16" fillId="0" borderId="8" xfId="31" applyNumberFormat="1" applyFont="1" applyFill="1" applyBorder="1" applyAlignment="1">
      <alignment vertical="center" shrinkToFit="1"/>
    </xf>
    <xf numFmtId="188" fontId="16" fillId="0" borderId="8" xfId="31" applyNumberFormat="1" applyFont="1" applyFill="1" applyBorder="1" applyAlignment="1">
      <alignment vertical="center" shrinkToFit="1"/>
    </xf>
    <xf numFmtId="194" fontId="16" fillId="0" borderId="8" xfId="19" applyNumberFormat="1" applyFont="1" applyFill="1" applyBorder="1" applyAlignment="1">
      <alignment horizontal="right" vertical="center" shrinkToFit="1"/>
    </xf>
    <xf numFmtId="190" fontId="16" fillId="0" borderId="8" xfId="31" applyNumberFormat="1" applyFont="1" applyFill="1" applyBorder="1" applyAlignment="1">
      <alignment vertical="center" shrinkToFit="1"/>
    </xf>
    <xf numFmtId="0" fontId="16" fillId="0" borderId="8" xfId="31" applyFont="1" applyFill="1" applyBorder="1" applyAlignment="1">
      <alignment vertical="center" shrinkToFit="1"/>
    </xf>
    <xf numFmtId="192" fontId="16" fillId="0" borderId="8" xfId="31" applyNumberFormat="1" applyFont="1" applyFill="1" applyBorder="1" applyAlignment="1">
      <alignment vertical="center" shrinkToFit="1"/>
    </xf>
    <xf numFmtId="191" fontId="16" fillId="0" borderId="8" xfId="31" applyNumberFormat="1" applyFont="1" applyFill="1" applyBorder="1" applyAlignment="1">
      <alignment vertical="center" shrinkToFit="1"/>
    </xf>
    <xf numFmtId="190" fontId="16" fillId="0" borderId="8" xfId="29" applyNumberFormat="1" applyFont="1" applyFill="1" applyBorder="1" applyAlignment="1">
      <alignment horizontal="left" vertical="center" wrapText="1"/>
    </xf>
    <xf numFmtId="40" fontId="16" fillId="0" borderId="8" xfId="3" applyNumberFormat="1" applyFont="1" applyFill="1" applyBorder="1" applyAlignment="1">
      <alignment horizontal="right" vertical="center" shrinkToFit="1"/>
    </xf>
    <xf numFmtId="188" fontId="16" fillId="0" borderId="8" xfId="3" applyNumberFormat="1" applyFont="1" applyFill="1" applyBorder="1" applyAlignment="1">
      <alignment horizontal="right" vertical="center" shrinkToFit="1"/>
    </xf>
    <xf numFmtId="49" fontId="20" fillId="0" borderId="7" xfId="3" applyNumberFormat="1" applyFont="1" applyFill="1" applyBorder="1" applyAlignment="1">
      <alignment horizontal="center" vertical="center" wrapText="1"/>
    </xf>
    <xf numFmtId="177" fontId="20" fillId="0" borderId="8" xfId="19" applyNumberFormat="1" applyFont="1" applyFill="1" applyBorder="1" applyAlignment="1">
      <alignment horizontal="right" vertical="center" shrinkToFit="1"/>
    </xf>
    <xf numFmtId="190" fontId="20" fillId="0" borderId="8" xfId="31" applyNumberFormat="1" applyFont="1" applyFill="1" applyBorder="1" applyAlignment="1">
      <alignment horizontal="right" vertical="center" shrinkToFit="1"/>
    </xf>
    <xf numFmtId="177" fontId="20" fillId="0" borderId="8" xfId="29" applyNumberFormat="1" applyFont="1" applyFill="1" applyBorder="1" applyAlignment="1">
      <alignment horizontal="right" vertical="center" shrinkToFit="1"/>
    </xf>
    <xf numFmtId="188" fontId="20" fillId="0" borderId="8" xfId="31" applyNumberFormat="1" applyFont="1" applyFill="1" applyBorder="1" applyAlignment="1">
      <alignment horizontal="right" vertical="center" shrinkToFit="1"/>
    </xf>
    <xf numFmtId="188" fontId="18" fillId="0" borderId="0" xfId="3" applyNumberFormat="1" applyFont="1" applyFill="1" applyBorder="1" applyAlignment="1">
      <alignment vertical="center" wrapText="1"/>
    </xf>
    <xf numFmtId="177" fontId="20" fillId="0" borderId="8" xfId="19" applyNumberFormat="1" applyFont="1" applyFill="1" applyBorder="1" applyAlignment="1">
      <alignment vertical="center" shrinkToFit="1"/>
    </xf>
    <xf numFmtId="183" fontId="20" fillId="0" borderId="7" xfId="3" applyNumberFormat="1" applyFont="1" applyFill="1" applyBorder="1" applyAlignment="1">
      <alignment horizontal="center" vertical="center" wrapText="1"/>
    </xf>
    <xf numFmtId="0" fontId="20" fillId="0" borderId="8" xfId="3" applyFont="1" applyFill="1" applyBorder="1" applyAlignment="1">
      <alignment horizontal="center" vertical="center" wrapText="1"/>
    </xf>
    <xf numFmtId="184" fontId="20" fillId="0" borderId="8" xfId="3" applyNumberFormat="1" applyFont="1" applyFill="1" applyBorder="1" applyAlignment="1">
      <alignment horizontal="right" vertical="center" wrapText="1"/>
    </xf>
    <xf numFmtId="189" fontId="20" fillId="0" borderId="8" xfId="3" applyNumberFormat="1" applyFont="1" applyFill="1" applyBorder="1" applyAlignment="1">
      <alignment horizontal="right" vertical="center" wrapText="1"/>
    </xf>
    <xf numFmtId="192" fontId="20" fillId="0" borderId="8" xfId="3" applyNumberFormat="1" applyFont="1" applyFill="1" applyBorder="1" applyAlignment="1">
      <alignment horizontal="right" vertical="center" wrapText="1"/>
    </xf>
    <xf numFmtId="188" fontId="20" fillId="0" borderId="8" xfId="3" applyNumberFormat="1" applyFont="1" applyFill="1" applyBorder="1" applyAlignment="1">
      <alignment horizontal="right" vertical="center" wrapText="1"/>
    </xf>
    <xf numFmtId="190" fontId="20" fillId="0" borderId="8" xfId="3" applyNumberFormat="1" applyFont="1" applyFill="1" applyBorder="1" applyAlignment="1">
      <alignment horizontal="right" vertical="center" wrapText="1"/>
    </xf>
    <xf numFmtId="0" fontId="20" fillId="0" borderId="8" xfId="3" applyFont="1" applyFill="1" applyBorder="1" applyAlignment="1">
      <alignment vertical="center" wrapText="1"/>
    </xf>
    <xf numFmtId="40" fontId="20" fillId="0" borderId="8" xfId="3" applyNumberFormat="1" applyFont="1" applyFill="1" applyBorder="1" applyAlignment="1">
      <alignment vertical="center" wrapText="1"/>
    </xf>
    <xf numFmtId="183" fontId="20" fillId="0" borderId="10" xfId="3" applyNumberFormat="1" applyFont="1" applyFill="1" applyBorder="1" applyAlignment="1">
      <alignment horizontal="center" vertical="center" wrapText="1"/>
    </xf>
    <xf numFmtId="183" fontId="20" fillId="0" borderId="11" xfId="3" applyNumberFormat="1" applyFont="1" applyFill="1" applyBorder="1" applyAlignment="1">
      <alignment vertical="center" wrapText="1"/>
    </xf>
    <xf numFmtId="0" fontId="20" fillId="0" borderId="11" xfId="3" applyFont="1" applyFill="1" applyBorder="1" applyAlignment="1">
      <alignment horizontal="center" vertical="center" wrapText="1"/>
    </xf>
    <xf numFmtId="184" fontId="20" fillId="0" borderId="11" xfId="3" applyNumberFormat="1" applyFont="1" applyFill="1" applyBorder="1" applyAlignment="1">
      <alignment horizontal="right" vertical="center" wrapText="1"/>
    </xf>
    <xf numFmtId="189" fontId="20" fillId="0" borderId="11" xfId="3" applyNumberFormat="1" applyFont="1" applyFill="1" applyBorder="1" applyAlignment="1">
      <alignment horizontal="right" vertical="center" wrapText="1"/>
    </xf>
    <xf numFmtId="192" fontId="20" fillId="0" borderId="11" xfId="3" applyNumberFormat="1" applyFont="1" applyFill="1" applyBorder="1" applyAlignment="1">
      <alignment horizontal="right" vertical="center" wrapText="1"/>
    </xf>
    <xf numFmtId="188" fontId="20" fillId="0" borderId="11" xfId="3" applyNumberFormat="1" applyFont="1" applyFill="1" applyBorder="1" applyAlignment="1">
      <alignment horizontal="right" vertical="center" wrapText="1"/>
    </xf>
    <xf numFmtId="190" fontId="20" fillId="0" borderId="11" xfId="3" applyNumberFormat="1" applyFont="1" applyFill="1" applyBorder="1" applyAlignment="1">
      <alignment horizontal="right" vertical="center" wrapText="1"/>
    </xf>
    <xf numFmtId="0" fontId="20" fillId="0" borderId="11" xfId="3" applyFont="1" applyFill="1" applyBorder="1" applyAlignment="1">
      <alignment vertical="center" wrapText="1"/>
    </xf>
    <xf numFmtId="40" fontId="20" fillId="0" borderId="11" xfId="3" applyNumberFormat="1" applyFont="1" applyFill="1" applyBorder="1" applyAlignment="1">
      <alignment vertical="center" wrapText="1"/>
    </xf>
    <xf numFmtId="183" fontId="17" fillId="0" borderId="0" xfId="3" applyNumberFormat="1" applyFont="1" applyFill="1" applyBorder="1" applyAlignment="1">
      <alignment horizontal="center" vertical="center" wrapText="1"/>
    </xf>
    <xf numFmtId="183" fontId="18" fillId="0" borderId="0" xfId="3" applyNumberFormat="1" applyFont="1" applyFill="1" applyBorder="1" applyAlignment="1">
      <alignment horizontal="center" vertical="center" wrapText="1"/>
    </xf>
    <xf numFmtId="0" fontId="18" fillId="0" borderId="0" xfId="3" applyFont="1" applyFill="1" applyBorder="1" applyAlignment="1">
      <alignment horizontal="left" vertical="center" wrapText="1"/>
    </xf>
    <xf numFmtId="0" fontId="18" fillId="0" borderId="0" xfId="3" applyFont="1" applyFill="1" applyBorder="1" applyAlignment="1">
      <alignment horizontal="center" vertical="center" wrapText="1"/>
    </xf>
    <xf numFmtId="184" fontId="18" fillId="0" borderId="0" xfId="3" applyNumberFormat="1" applyFont="1" applyFill="1" applyBorder="1" applyAlignment="1">
      <alignment horizontal="right" vertical="center" wrapText="1"/>
    </xf>
    <xf numFmtId="184" fontId="18" fillId="0" borderId="1" xfId="3" applyNumberFormat="1" applyFont="1" applyFill="1" applyBorder="1" applyAlignment="1">
      <alignment horizontal="right" vertical="center" wrapText="1"/>
    </xf>
    <xf numFmtId="184" fontId="18" fillId="0" borderId="2" xfId="3" applyNumberFormat="1" applyFont="1" applyFill="1" applyBorder="1" applyAlignment="1">
      <alignment horizontal="right" vertical="center" wrapText="1"/>
    </xf>
    <xf numFmtId="184" fontId="18" fillId="0" borderId="3" xfId="3" applyNumberFormat="1" applyFont="1" applyFill="1" applyBorder="1" applyAlignment="1">
      <alignment horizontal="right" vertical="center" wrapText="1"/>
    </xf>
    <xf numFmtId="192" fontId="18" fillId="0" borderId="3" xfId="3" applyNumberFormat="1" applyFont="1" applyFill="1" applyBorder="1" applyAlignment="1">
      <alignment horizontal="right" vertical="center" wrapText="1"/>
    </xf>
    <xf numFmtId="189" fontId="18" fillId="0" borderId="3" xfId="3" applyNumberFormat="1" applyFont="1" applyFill="1" applyBorder="1" applyAlignment="1">
      <alignment horizontal="right" vertical="center" wrapText="1"/>
    </xf>
    <xf numFmtId="189" fontId="18" fillId="0" borderId="0" xfId="3" applyNumberFormat="1" applyFont="1" applyFill="1" applyBorder="1" applyAlignment="1">
      <alignment horizontal="right" vertical="center" wrapText="1"/>
    </xf>
    <xf numFmtId="192" fontId="18" fillId="0" borderId="0" xfId="3" applyNumberFormat="1" applyFont="1" applyFill="1" applyBorder="1" applyAlignment="1">
      <alignment horizontal="right" vertical="center" wrapText="1"/>
    </xf>
    <xf numFmtId="188" fontId="18" fillId="0" borderId="0" xfId="3" applyNumberFormat="1" applyFont="1" applyFill="1" applyBorder="1" applyAlignment="1">
      <alignment horizontal="right" vertical="center" wrapText="1"/>
    </xf>
    <xf numFmtId="190" fontId="18" fillId="0" borderId="0" xfId="3" applyNumberFormat="1" applyFont="1" applyFill="1" applyBorder="1" applyAlignment="1">
      <alignment horizontal="right" vertical="center" wrapText="1"/>
    </xf>
    <xf numFmtId="40" fontId="18" fillId="0" borderId="0" xfId="3" applyNumberFormat="1" applyFont="1" applyFill="1" applyBorder="1" applyAlignment="1">
      <alignment vertical="center" wrapText="1"/>
    </xf>
    <xf numFmtId="177" fontId="18" fillId="0" borderId="0" xfId="3" applyNumberFormat="1" applyFont="1" applyFill="1" applyBorder="1" applyAlignment="1">
      <alignment vertical="center" wrapText="1"/>
    </xf>
    <xf numFmtId="188" fontId="16" fillId="0" borderId="0" xfId="3" applyNumberFormat="1" applyFont="1" applyFill="1" applyBorder="1" applyAlignment="1">
      <alignment vertical="center" wrapText="1"/>
    </xf>
    <xf numFmtId="177" fontId="17" fillId="0" borderId="0" xfId="3" applyNumberFormat="1" applyFont="1" applyFill="1" applyBorder="1" applyAlignment="1">
      <alignment vertical="center" wrapText="1"/>
    </xf>
    <xf numFmtId="184" fontId="20" fillId="0" borderId="8" xfId="31" applyNumberFormat="1" applyFont="1" applyFill="1" applyBorder="1" applyAlignment="1">
      <alignment horizontal="right" vertical="center" shrinkToFit="1"/>
    </xf>
    <xf numFmtId="184" fontId="19" fillId="0" borderId="8" xfId="19" applyNumberFormat="1" applyFont="1" applyFill="1" applyBorder="1" applyAlignment="1">
      <alignment horizontal="center" vertical="center" wrapText="1"/>
    </xf>
    <xf numFmtId="189" fontId="19" fillId="0" borderId="8" xfId="19" applyNumberFormat="1" applyFont="1" applyFill="1" applyBorder="1" applyAlignment="1">
      <alignment horizontal="center" vertical="center" wrapText="1"/>
    </xf>
    <xf numFmtId="188" fontId="19" fillId="0" borderId="8" xfId="19" applyNumberFormat="1" applyFont="1" applyFill="1" applyBorder="1" applyAlignment="1">
      <alignment horizontal="center" vertical="center" wrapText="1"/>
    </xf>
    <xf numFmtId="177" fontId="20" fillId="0" borderId="8" xfId="31" applyNumberFormat="1" applyFont="1" applyFill="1" applyBorder="1" applyAlignment="1">
      <alignment horizontal="right" vertical="center" shrinkToFit="1"/>
    </xf>
    <xf numFmtId="177" fontId="20" fillId="0" borderId="8" xfId="3" applyNumberFormat="1" applyFont="1" applyFill="1" applyBorder="1" applyAlignment="1">
      <alignment horizontal="right" vertical="center" shrinkToFit="1"/>
    </xf>
    <xf numFmtId="177" fontId="19" fillId="0" borderId="9" xfId="19" applyNumberFormat="1" applyFont="1" applyFill="1" applyBorder="1" applyAlignment="1">
      <alignment horizontal="center" vertical="center" wrapText="1"/>
    </xf>
    <xf numFmtId="177" fontId="16" fillId="0" borderId="9" xfId="3" applyNumberFormat="1" applyFont="1" applyFill="1" applyBorder="1" applyAlignment="1">
      <alignment vertical="center" shrinkToFit="1"/>
    </xf>
    <xf numFmtId="177" fontId="20" fillId="0" borderId="9" xfId="31" applyNumberFormat="1" applyFont="1" applyFill="1" applyBorder="1" applyAlignment="1">
      <alignment horizontal="right" vertical="center" shrinkToFit="1"/>
    </xf>
    <xf numFmtId="177" fontId="20" fillId="0" borderId="9" xfId="3" applyNumberFormat="1" applyFont="1" applyFill="1" applyBorder="1" applyAlignment="1">
      <alignment horizontal="right" vertical="center" shrinkToFit="1"/>
    </xf>
    <xf numFmtId="177" fontId="20" fillId="0" borderId="12" xfId="3" applyNumberFormat="1" applyFont="1" applyFill="1" applyBorder="1" applyAlignment="1">
      <alignment horizontal="right" vertical="center" wrapText="1"/>
    </xf>
    <xf numFmtId="183" fontId="19" fillId="0" borderId="4" xfId="19" applyNumberFormat="1" applyFont="1" applyFill="1" applyBorder="1" applyAlignment="1">
      <alignment horizontal="center" vertical="center" wrapText="1"/>
    </xf>
    <xf numFmtId="183" fontId="19" fillId="0" borderId="7" xfId="19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184" fontId="19" fillId="0" borderId="5" xfId="19" applyNumberFormat="1" applyFont="1" applyFill="1" applyBorder="1" applyAlignment="1">
      <alignment horizontal="center" vertical="center" wrapText="1"/>
    </xf>
    <xf numFmtId="184" fontId="19" fillId="0" borderId="8" xfId="19" applyNumberFormat="1" applyFont="1" applyFill="1" applyBorder="1" applyAlignment="1">
      <alignment horizontal="center" vertical="center" wrapText="1"/>
    </xf>
    <xf numFmtId="184" fontId="18" fillId="0" borderId="3" xfId="3" applyNumberFormat="1" applyFont="1" applyFill="1" applyBorder="1" applyAlignment="1">
      <alignment horizontal="center" vertical="center" wrapText="1"/>
    </xf>
    <xf numFmtId="189" fontId="19" fillId="0" borderId="8" xfId="19" applyNumberFormat="1" applyFont="1" applyFill="1" applyBorder="1" applyAlignment="1">
      <alignment horizontal="center" vertical="center" wrapText="1"/>
    </xf>
    <xf numFmtId="183" fontId="20" fillId="0" borderId="8" xfId="3" applyNumberFormat="1" applyFont="1" applyFill="1" applyBorder="1" applyAlignment="1">
      <alignment horizontal="center" vertical="center" wrapText="1"/>
    </xf>
    <xf numFmtId="183" fontId="20" fillId="0" borderId="11" xfId="3" applyNumberFormat="1" applyFont="1" applyFill="1" applyBorder="1" applyAlignment="1">
      <alignment horizontal="center" vertical="center" wrapText="1"/>
    </xf>
    <xf numFmtId="0" fontId="20" fillId="0" borderId="8" xfId="3" applyFont="1" applyFill="1" applyBorder="1" applyAlignment="1">
      <alignment horizontal="left" vertical="center" wrapText="1"/>
    </xf>
    <xf numFmtId="188" fontId="19" fillId="0" borderId="8" xfId="19" applyNumberFormat="1" applyFont="1" applyFill="1" applyBorder="1" applyAlignment="1">
      <alignment horizontal="center" vertical="center" wrapText="1"/>
    </xf>
    <xf numFmtId="190" fontId="19" fillId="0" borderId="5" xfId="19" applyNumberFormat="1" applyFont="1" applyFill="1" applyBorder="1" applyAlignment="1">
      <alignment horizontal="center" vertical="center" wrapText="1"/>
    </xf>
    <xf numFmtId="190" fontId="19" fillId="0" borderId="6" xfId="19" applyNumberFormat="1" applyFont="1" applyFill="1" applyBorder="1" applyAlignment="1">
      <alignment horizontal="center" vertical="center" wrapText="1"/>
    </xf>
    <xf numFmtId="184" fontId="17" fillId="0" borderId="3" xfId="3" applyNumberFormat="1" applyFont="1" applyFill="1" applyBorder="1" applyAlignment="1">
      <alignment horizontal="center" vertical="center" wrapText="1"/>
    </xf>
    <xf numFmtId="177" fontId="20" fillId="0" borderId="8" xfId="19" applyNumberFormat="1" applyFont="1" applyFill="1" applyBorder="1" applyAlignment="1">
      <alignment horizontal="center" vertical="center" shrinkToFit="1"/>
    </xf>
    <xf numFmtId="177" fontId="20" fillId="0" borderId="8" xfId="31" applyNumberFormat="1" applyFont="1" applyFill="1" applyBorder="1" applyAlignment="1">
      <alignment horizontal="right" vertical="center" shrinkToFit="1"/>
    </xf>
    <xf numFmtId="177" fontId="20" fillId="0" borderId="8" xfId="3" applyNumberFormat="1" applyFont="1" applyFill="1" applyBorder="1" applyAlignment="1">
      <alignment horizontal="right" vertical="center" shrinkToFit="1"/>
    </xf>
    <xf numFmtId="0" fontId="19" fillId="0" borderId="13" xfId="3" applyFont="1" applyFill="1" applyBorder="1" applyAlignment="1">
      <alignment horizontal="center" vertical="center" wrapText="1"/>
    </xf>
    <xf numFmtId="0" fontId="19" fillId="0" borderId="14" xfId="3" applyFont="1" applyFill="1" applyBorder="1" applyAlignment="1">
      <alignment horizontal="center" vertical="center" wrapText="1"/>
    </xf>
    <xf numFmtId="0" fontId="19" fillId="0" borderId="15" xfId="3" applyFont="1" applyFill="1" applyBorder="1" applyAlignment="1">
      <alignment horizontal="center" vertical="center" wrapText="1"/>
    </xf>
  </cellXfs>
  <cellStyles count="32">
    <cellStyle name="_E03工程標單Final" xfId="1"/>
    <cellStyle name="_標準工程報價單 (3)" xfId="2"/>
    <cellStyle name="0,0_x000d__x000a_NA_x000d__x000a_" xfId="3"/>
    <cellStyle name="0,0_x000d__x000a_NA_x000d__x000a_ 2" xfId="4"/>
    <cellStyle name="BAR" xfId="5"/>
    <cellStyle name="Comma [0]" xfId="6"/>
    <cellStyle name="Currency [0]" xfId="7"/>
    <cellStyle name="Currency_4.Cover (2)" xfId="8"/>
    <cellStyle name="Millares [0]_elec" xfId="9"/>
    <cellStyle name="Millares_elec" xfId="10"/>
    <cellStyle name="n" xfId="11"/>
    <cellStyle name="Normal_elec" xfId="12"/>
    <cellStyle name=" [0.00]_ Att. 1- Cover" xfId="13"/>
    <cellStyle name="_ Att. 1- Cover" xfId="14"/>
    <cellStyle name="?_ Att. 1- Cover" xfId="15"/>
    <cellStyle name="一般" xfId="0" builtinId="0"/>
    <cellStyle name="一般 2" xfId="16"/>
    <cellStyle name="一般 27" xfId="30"/>
    <cellStyle name="一般 3" xfId="17"/>
    <cellStyle name="一般 4" xfId="18"/>
    <cellStyle name="一般_中營變更明細" xfId="31"/>
    <cellStyle name="千分位" xfId="19" builtinId="3"/>
    <cellStyle name="千分位 2" xfId="20"/>
    <cellStyle name="千分位 2 2" xfId="21"/>
    <cellStyle name="千分位 2 3" xfId="22"/>
    <cellStyle name="千分位 3" xfId="23"/>
    <cellStyle name="千分位 4" xfId="24"/>
    <cellStyle name="千分位[0] 2" xfId="25"/>
    <cellStyle name="百分比 2" xfId="26"/>
    <cellStyle name="常规_CR TOTAL(G18)" xfId="27"/>
    <cellStyle name="貨幣[0]_BLDG " xfId="28"/>
    <cellStyle name="樣式 1" xfId="29"/>
  </cellStyles>
  <dxfs count="0"/>
  <tableStyles count="0" defaultTableStyle="TableStyleMedium9" defaultPivotStyle="PivotStyleLight16"/>
  <colors>
    <mruColors>
      <color rgb="FF0000FF"/>
      <color rgb="FFFFCC00"/>
      <color rgb="FFD4F414"/>
      <color rgb="FFE6F9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ksrv3\04e1430\PROP\DA0630\INQ'Y\STEEL\DA0463BQ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-BLDG"/>
      <sheetName val="合成単価作成表-BLDG"/>
      <sheetName val="뜃맟뭁돽띿맟?-BLDG"/>
      <sheetName val="合成??作成表-BLDG"/>
      <sheetName val="‡¬’P‰¿ì¬?-BLDG"/>
      <sheetName val="________BLDG"/>
    </sheetNames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Instr'n"/>
      <sheetName val="RFP002"/>
      <sheetName val="RFP003F"/>
      <sheetName val="RFP004"/>
      <sheetName val="RFP005"/>
      <sheetName val="RFP006"/>
      <sheetName val="RFP007"/>
      <sheetName val="RFP008"/>
      <sheetName val="RFP009"/>
      <sheetName val="RFP010"/>
      <sheetName val="RFP011"/>
      <sheetName val="RFP11(1)"/>
      <sheetName val="RFP11(2)"/>
      <sheetName val="RFP11(3)"/>
      <sheetName val="RFP012"/>
      <sheetName val="RFP013"/>
      <sheetName val="RFP014"/>
      <sheetName val="RFP015"/>
      <sheetName val="VV-NTKL MUONG DOT 3"/>
      <sheetName val="CAPTHOAT"/>
      <sheetName val="kl lap nha kho "/>
      <sheetName val="KL LAP TH KHO"/>
      <sheetName val="kl chi tiet kho3"/>
      <sheetName val="kl th kho3"/>
      <sheetName val="VV-NTKL NHA KHO DOT 2"/>
      <sheetName val="kl th sxc3"/>
      <sheetName val="kl ct sxc3"/>
      <sheetName val="klthep"/>
      <sheetName val="hoc han"/>
      <sheetName val=" thoat nuoc nc"/>
      <sheetName val="cap thoat nuoc"/>
      <sheetName val="00000000"/>
      <sheetName val="10000000"/>
      <sheetName val="T6"/>
      <sheetName val="Mau"/>
      <sheetName val="Sheet2"/>
      <sheetName val="Sheet3"/>
      <sheetName val="XL4Poppy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Sheet1"/>
      <sheetName val="THANG1"/>
      <sheetName val="THANG2"/>
      <sheetName val="THANG3"/>
      <sheetName val="THANG4"/>
      <sheetName val="THANG5"/>
      <sheetName val="THANG6"/>
      <sheetName val="THANG7"/>
      <sheetName val="THANG 8"/>
      <sheetName val="Sheet9"/>
      <sheetName val="Sheet8"/>
      <sheetName val="Sheet7"/>
      <sheetName val="Sheet6"/>
      <sheetName val="Sheet5"/>
      <sheetName val="Sheet4"/>
      <sheetName val="Q1-02"/>
      <sheetName val="Q2-02"/>
      <sheetName val="Q3-02"/>
      <sheetName val="Summary"/>
      <sheetName val="Tong hopQ48-1"/>
      <sheetName val="Tong hop QL48 - 2"/>
      <sheetName val="Tong hop QL47"/>
      <sheetName val="Tong hop QL48 - 3"/>
      <sheetName val="Chi tiet don gia khoi phuc"/>
      <sheetName val="Du toan chi tiet coc nuoc"/>
      <sheetName val="Du toan chi tiet coc"/>
      <sheetName val="Phan tich don gia chi tiet"/>
      <sheetName val="Nhap don gia VL dia phuong"/>
      <sheetName val="Luong mot ngay cong xay lap"/>
      <sheetName val="Luong mot ngay cong khao sat"/>
      <sheetName val="XXXXXXXX"/>
      <sheetName val="#REF"/>
      <sheetName val="적용환율"/>
      <sheetName val="合成単価作成表-BLDG"/>
      <sheetName val="뜃맟뭁돽띿맟?-BLDG"/>
      <sheetName val="CAT_5"/>
      <sheetName val="현장관리비"/>
      <sheetName val="실행내역"/>
      <sheetName val="적용률"/>
      <sheetName val="간접비내역-1"/>
      <sheetName val="DESIGN CRITERIA"/>
      <sheetName val="용기"/>
      <sheetName val="Trinh duyet LNS"/>
      <sheetName val="SN CBCNV"/>
      <sheetName val="tong luong ban"/>
      <sheetName val="DU TRU LUONG 06 THANG"/>
      <sheetName val="DU TRU CP 06 THANG"/>
      <sheetName val="AN CA THANG 08"/>
      <sheetName val="AN CA TH 09"/>
      <sheetName val="AN CA TH 10"/>
      <sheetName val="an ca th 11"/>
      <sheetName val="TAM UNG LNS TH 08"/>
      <sheetName val="PP tinh thue thu nhap"/>
      <sheetName val="Luong TG thang 08"/>
      <sheetName val="bo xung"/>
      <sheetName val="truy thu"/>
      <sheetName val="Luong TG thang 09"/>
      <sheetName val="Luong thoi gian th 10"/>
      <sheetName val="Luong thoi gian th 11"/>
      <sheetName val="QT LUONG NS T 07"/>
      <sheetName val="QT LNS TH 08"/>
      <sheetName val="QT LNS TH 09"/>
      <sheetName val="qt lns th 10"/>
      <sheetName val="TAM UNG LUONG NS TH 10"/>
      <sheetName val="tam ung LNS th 11"/>
      <sheetName val="??-BLDG"/>
      <sheetName val="KH LDTL"/>
      <sheetName val="C45"/>
      <sheetName val="C47A"/>
      <sheetName val="C47B"/>
      <sheetName val="C46"/>
      <sheetName val="DsachYT"/>
      <sheetName val="00"/>
      <sheetName val="Bhxhoi"/>
      <sheetName val="XL4Test5"/>
      <sheetName val="Outlets"/>
      <sheetName val="PGs"/>
      <sheetName val="LUONG CHO HUU"/>
      <sheetName val="thu BHXH,YT"/>
      <sheetName val="Phan bo"/>
      <sheetName val="TAI"/>
      <sheetName val="BANLE"/>
      <sheetName val="t.kho"/>
      <sheetName val="CLB"/>
      <sheetName val="phong"/>
      <sheetName val="hoat"/>
      <sheetName val="tong BH"/>
      <sheetName val="nhapkho"/>
      <sheetName val="SP-KH"/>
      <sheetName val="Xuatkho"/>
      <sheetName val="PT"/>
      <sheetName val="TH"/>
      <sheetName val="Chia T1"/>
      <sheetName val="Chia T2"/>
      <sheetName val="Chia T3"/>
      <sheetName val="TH11"/>
      <sheetName val="TH T11"/>
      <sheetName val="TH T1"/>
      <sheetName val="Bang chia "/>
      <sheetName val="CN HD"/>
      <sheetName val="VC thg 2"/>
      <sheetName val="BB dcTT"/>
      <sheetName val="TT"/>
      <sheetName val="VC TCao"/>
      <sheetName val="VC o Hien"/>
      <sheetName val="VC oDuong"/>
      <sheetName val=" PHoang"/>
      <sheetName val="TT-PLuc"/>
      <sheetName val="TH thanh toan"/>
      <sheetName val="TH1"/>
      <sheetName val="TH2"/>
      <sheetName val="TH3"/>
      <sheetName val="TH4"/>
      <sheetName val="TH5"/>
      <sheetName val="ChiaT1"/>
      <sheetName val="ChiaT2"/>
      <sheetName val="ChiaT3"/>
      <sheetName val="ChiaT4"/>
      <sheetName val="ChiaT5"/>
      <sheetName val="MauTH"/>
      <sheetName val="SILICAT_x0003_"/>
      <sheetName val="TH QT"/>
      <sheetName val="KE QT"/>
      <sheetName val="Design &amp; Applications"/>
      <sheetName val="Building Summary"/>
      <sheetName val="Building"/>
      <sheetName val="External Works"/>
      <sheetName val="ROCK WO_x0003__x0000_"/>
      <sheetName val="1-12"/>
      <sheetName val="bcth.Hoang"/>
      <sheetName val="bcth.Nhung"/>
      <sheetName val="bcth.Ngoc"/>
      <sheetName val="bcth.Vu"/>
      <sheetName val="CDQDT"/>
      <sheetName val="XNT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 10 ngày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0ngay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ngày"/>
      <sheetName val="bcthang"/>
      <sheetName val="báo cáo thang11 mới"/>
      <sheetName val="QUY TM 2004 (3)"/>
      <sheetName val="QUY TM 2004 (2)"/>
      <sheetName val="SO CAI 2004 TK 111 (2)"/>
      <sheetName val="CTGS N111 (2)"/>
      <sheetName val="Can doi TK (2)"/>
      <sheetName val="CTGS Co 111"/>
      <sheetName val="Bang "/>
      <sheetName val="So TGNH  (2)"/>
      <sheetName val="N 111"/>
      <sheetName val="Sheet1 (3)"/>
      <sheetName val="C 111"/>
      <sheetName val="Sheet10"/>
      <sheetName val="KD Theo YTo"/>
      <sheetName val="Tang giam TSCD"/>
      <sheetName val="TK Ngoai bang"/>
      <sheetName val="TMinh BC TC"/>
      <sheetName val="Can doi TK"/>
      <sheetName val="BCD KToan"/>
      <sheetName val="So TGNH "/>
      <sheetName val="SO CAI TK 112"/>
      <sheetName val="SO CAI 2004 TK 111"/>
      <sheetName val="Tien Vay 311"/>
      <sheetName val="DTCTiet"/>
      <sheetName val="DT BH"/>
      <sheetName val="So QTM 2005"/>
      <sheetName val="QUY TM 2004"/>
      <sheetName val="Macro1"/>
      <sheetName val="Macro2"/>
      <sheetName val="Macro3"/>
      <sheetName val="Pivot(Silica|e)"/>
      <sheetName val="Pi6ot(Urethan)"/>
      <sheetName val="MTL$-INTER"/>
      <sheetName val="EQUIPMENT -2"/>
      <sheetName val="전차선로 물량표"/>
      <sheetName val="Basic"/>
      <sheetName val="뜃맟뭁돽띿맟_-BLDG"/>
      <sheetName val="PBS"/>
      <sheetName val="POWER"/>
      <sheetName val="LABTOTAL"/>
      <sheetName val="견적조건"/>
      <sheetName val="BQ_Equip_Pipe"/>
      <sheetName val="BLR-S"/>
      <sheetName val="INSUL"/>
      <sheetName val="Est-Hotpp"/>
      <sheetName val="PipWT"/>
      <sheetName val="COA-17"/>
      <sheetName val="C-18"/>
      <sheetName val="piping"/>
      <sheetName val="재료비"/>
      <sheetName val="BREAKDOWN(철거설치)"/>
      <sheetName val="BQ List"/>
      <sheetName val="PIPE"/>
      <sheetName val="FLANGE"/>
      <sheetName val="VALVE"/>
      <sheetName val="Mech_1030"/>
      <sheetName val="__-BLDG"/>
      <sheetName val="SILICAT_x005f_x0003_"/>
      <sheetName val="ROCK WO_x005f_x0003__x005f_x0000_"/>
      <sheetName val="_x0000__x0000__x0000__x0000__x0000__x0000__x0000__x0000_"/>
      <sheetName val="RЌP008"/>
      <sheetName val="完成工事"/>
      <sheetName val="未成工事"/>
      <sheetName val="Menu"/>
      <sheetName val="Pivot(RckWool)"/>
      <sheetName val="Chiet tinh dz22"/>
      <sheetName val="GDMN.1"/>
      <sheetName val="GDMN.2"/>
      <sheetName val="GDMN.3"/>
      <sheetName val="GDMN.4"/>
      <sheetName val="GDMN.5"/>
      <sheetName val="GDTH.1"/>
      <sheetName val="GDTH.2"/>
      <sheetName val="GDTH.3"/>
      <sheetName val="GDTH.4"/>
      <sheetName val="GDTH.5"/>
      <sheetName val="THCS.1"/>
      <sheetName val="THCS.2"/>
      <sheetName val="THCS.3"/>
      <sheetName val="THCS.4"/>
      <sheetName val="THCS.5"/>
      <sheetName val="THCS.6"/>
      <sheetName val="THPT.1"/>
      <sheetName val="THPT.2"/>
      <sheetName val="THPT.3"/>
      <sheetName val="THPT.4"/>
      <sheetName val="THPT.5"/>
      <sheetName val="THPT.6"/>
      <sheetName val="DH,CD,THCN.1"/>
      <sheetName val="DH,CD,THCN.2"/>
      <sheetName val="DH,CD,THCN.3"/>
      <sheetName val="GDKCQ.1"/>
      <sheetName val="GDKCQ.2"/>
      <sheetName val="TAICHINH"/>
      <sheetName val="vi_du_n"/>
      <sheetName val="vi_du"/>
      <sheetName val="Bieu 2"/>
      <sheetName val="biªu 3"/>
      <sheetName val="bieu1 CTy"/>
      <sheetName val="b2 cty"/>
      <sheetName val="b 3 cty"/>
      <sheetName val="bieu 7"/>
      <sheetName val="bieu 9"/>
      <sheetName val="b14"/>
      <sheetName val="Sheet12"/>
      <sheetName val="???????-BLDG"/>
      <sheetName val="Q2-00"/>
      <sheetName val="TH VL, NC, DDHT Thanhphuoc"/>
      <sheetName val="Chart2"/>
      <sheetName val="Chart1"/>
      <sheetName val="th«ng tri chuÈn xe"/>
      <sheetName val="vat tu 2001 cuoi nam"/>
      <sheetName val="bang phan bo VL xuat"/>
      <sheetName val="vat tu 2001"/>
      <sheetName val="qt vt­ xe"/>
      <sheetName val="táng QT 245 (14Xe("/>
      <sheetName val="Xe mua ngoµi"/>
      <sheetName val="B¸o c¸o HQ chi tiªu n¨m 2000"/>
      <sheetName val="Piwot(Silicate)"/>
      <sheetName val="gvl"/>
      <sheetName val="_______-BLDG"/>
      <sheetName val="電気設備表"/>
    </sheetNames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Sheet1"/>
      <sheetName val="Sheet2"/>
      <sheetName val="Sheet3"/>
      <sheetName val="XL4Poppy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KLHT"/>
      <sheetName val="THKP"/>
      <sheetName val="KL XL2000"/>
      <sheetName val="KLXL2001"/>
      <sheetName val="THKP2001"/>
      <sheetName val="KLphanbo"/>
      <sheetName val="Chiet tinh"/>
      <sheetName val="Van chuyen"/>
      <sheetName val="THKP (2)"/>
      <sheetName val="T.Bi"/>
      <sheetName val="Thiet ke"/>
      <sheetName val="CT"/>
      <sheetName val="K.luong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BC_KKTSCD"/>
      <sheetName val="Chitiet"/>
      <sheetName val="Sheet2 (2)"/>
      <sheetName val="Mau_BC_KKTSCD"/>
      <sheetName val="KH 2003 (moi max)"/>
      <sheetName val="MD"/>
      <sheetName val="ND"/>
      <sheetName val="CONG"/>
      <sheetName val="DGCT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H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"/>
      <sheetName val="116(300)"/>
      <sheetName val="116(200)"/>
      <sheetName val="116(150)"/>
      <sheetName val="00000000"/>
      <sheetName val="Chi tiet - Dv lap"/>
      <sheetName val="TH KHTC"/>
      <sheetName val="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Dong Dau"/>
      <sheetName val="Dong Dau (2)"/>
      <sheetName val="Sau dong"/>
      <sheetName val="Ma xa"/>
      <sheetName val="My dinh"/>
      <sheetName val="Tong cong"/>
      <sheetName val="VL"/>
      <sheetName val="CTXD"/>
      <sheetName val=".."/>
      <sheetName val="CTDN"/>
      <sheetName val="san vuon"/>
      <sheetName val="khu phu tro"/>
      <sheetName val="Chart2"/>
      <sheetName val="be tong"/>
      <sheetName val="Thep"/>
      <sheetName val="Tong hop thep"/>
      <sheetName val="KH12"/>
      <sheetName val="CN12"/>
      <sheetName val="HD12"/>
      <sheetName val="KH1"/>
      <sheetName val="Thuyet minh"/>
      <sheetName val="CQ-HQ"/>
      <sheetName val="tscd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sent to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cong bien t10"/>
      <sheetName val="luong t9 "/>
      <sheetName val="bb t9"/>
      <sheetName val="XETT10-03"/>
      <sheetName val="bxet"/>
      <sheetName val="Phu luc"/>
      <sheetName val="Gia trÞ"/>
      <sheetName val="KM"/>
      <sheetName val="KHOANMUC"/>
      <sheetName val="CPQL"/>
      <sheetName val="SANLUONG"/>
      <sheetName val="SSCP-SL"/>
      <sheetName val="CPSX"/>
      <sheetName val="KQKD"/>
      <sheetName val="CDSL (2)"/>
      <sheetName val="00000001"/>
      <sheetName val="00000002"/>
      <sheetName val="00000003"/>
      <sheetName val="00000004"/>
      <sheetName val="phan tich DG"/>
      <sheetName val="gia vat lieu"/>
      <sheetName val="gia xe may"/>
      <sheetName val="gia nhan cong"/>
      <sheetName val="Sheet17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Sheet13"/>
      <sheetName val="Sheet14"/>
      <sheetName val="Sheet15"/>
      <sheetName val="Sheet16"/>
      <sheetName val="Quyet toan"/>
      <sheetName val="Thu hoi"/>
      <sheetName val="Lai vay"/>
      <sheetName val="Tien vay"/>
      <sheetName val="Cong no"/>
      <sheetName val="Cop pha"/>
      <sheetName val="20000000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C.TIEU"/>
      <sheetName val="CPNLTT"/>
      <sheetName val="T.Luong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dutoan1"/>
      <sheetName val="Anhtoan"/>
      <sheetName val="dutoan2"/>
      <sheetName val="vat tu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huy dong von"/>
      <sheetName val="Lai vayxd"/>
      <sheetName val="Lai vayphaitra"/>
      <sheetName val="Lai vay "/>
      <sheetName val="tra von"/>
      <sheetName val="KH chi tiet"/>
      <sheetName val="nguyen lieu"/>
      <sheetName val="soi tho soi det"/>
      <sheetName val="soi thuong"/>
      <sheetName val="ni"/>
      <sheetName val="vai det"/>
      <sheetName val="chi phi 1tan"/>
      <sheetName val="von luu dong"/>
      <sheetName val="thue VAT"/>
      <sheetName val="doanh thu"/>
      <sheetName val="doanh thu loi nhuan"/>
      <sheetName val="dong tien"/>
      <sheetName val="thu hoi von"/>
      <sheetName val="hoan von"/>
      <sheetName val="dothi npv"/>
      <sheetName val="diem hoa von"/>
      <sheetName val="nop ngan sach"/>
      <sheetName val="chi tieu"/>
      <sheetName val="Caodo"/>
      <sheetName val="Dat"/>
      <sheetName val="KL-CTTK"/>
      <sheetName val="BTH"/>
      <sheetName val="Thep "/>
      <sheetName val="Chi tiet Khoi luong"/>
      <sheetName val="TH khoi luong"/>
      <sheetName val="Chiet tinh vat lieu "/>
      <sheetName val="TH KL VL"/>
      <sheetName val="Q1-02"/>
      <sheetName val="Q2-02"/>
      <sheetName val="Q3-02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8"/>
      <sheetName val="Sheet19"/>
      <sheetName val="Sheet20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T1(T1)04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Phu luc HD"/>
      <sheetName val="Gia du thau"/>
      <sheetName val="PTDG"/>
      <sheetName val="Ca xe"/>
      <sheetName val="DT"/>
      <sheetName val="THND"/>
      <sheetName val="THMD"/>
      <sheetName val="Phtro1"/>
      <sheetName val="DTKS1"/>
      <sheetName val="CT1m"/>
      <sheetName val="CT xa"/>
      <sheetName val="TLGC"/>
      <sheetName val="B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M"/>
      <sheetName val="BU-gian"/>
      <sheetName val="Bu-Ha"/>
      <sheetName val="PTVT"/>
      <sheetName val="Gia DAN"/>
      <sheetName val="Dan"/>
      <sheetName val="Cuoc"/>
      <sheetName val="Bugia"/>
      <sheetName val="KL57"/>
      <sheetName val="Xep hang 201"/>
      <sheetName val="toan Cty"/>
      <sheetName val="Cong ty"/>
      <sheetName val="XN 2"/>
      <sheetName val="XN ong CHi"/>
      <sheetName val="N XDCT&amp; XKLD"/>
      <sheetName val="CN HCM"/>
      <sheetName val="HITECO"/>
      <sheetName val="TT XKLD(Nhan)"/>
      <sheetName val="Ong Hong"/>
      <sheetName val="CN hung yen"/>
      <sheetName val="Dong nai"/>
      <sheetName val="LUU1704"/>
      <sheetName val="CHIT"/>
      <sheetName val="THXH"/>
      <sheetName val="BHXH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"/>
      <sheetName val="9"/>
      <sheetName val="10"/>
    </sheetNames>
    <definedNames>
      <definedName name="DataFilter"/>
      <definedName name="DataSort"/>
      <definedName name="GoBack" sheetId="1"/>
    </definedNames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47"/>
  <sheetViews>
    <sheetView tabSelected="1" view="pageBreakPreview" zoomScale="85" zoomScaleNormal="75" zoomScaleSheetLayoutView="85" workbookViewId="0">
      <pane xSplit="8" ySplit="4" topLeftCell="I443" activePane="bottomRight" state="frozen"/>
      <selection pane="topRight" activeCell="I1" sqref="I1"/>
      <selection pane="bottomLeft" activeCell="A5" sqref="A5"/>
      <selection pane="bottomRight" activeCell="O45" sqref="O45"/>
    </sheetView>
  </sheetViews>
  <sheetFormatPr defaultColWidth="9" defaultRowHeight="13.8"/>
  <cols>
    <col min="1" max="1" width="8" style="96" customWidth="1"/>
    <col min="2" max="2" width="8.21875" style="96" customWidth="1"/>
    <col min="3" max="3" width="19.33203125" style="7" customWidth="1"/>
    <col min="4" max="4" width="5.77734375" style="8" customWidth="1"/>
    <col min="5" max="5" width="17" style="8" customWidth="1"/>
    <col min="6" max="7" width="10.33203125" style="9" customWidth="1"/>
    <col min="8" max="8" width="13.6640625" style="9" customWidth="1"/>
    <col min="9" max="9" width="8.109375" style="9" customWidth="1"/>
    <col min="10" max="10" width="15.6640625" style="9" customWidth="1"/>
    <col min="11" max="11" width="13" style="9" hidden="1" customWidth="1"/>
    <col min="12" max="12" width="7.21875" style="9" hidden="1" customWidth="1"/>
    <col min="13" max="13" width="16.44140625" style="10" customWidth="1"/>
    <col min="14" max="14" width="16.44140625" style="10" hidden="1" customWidth="1"/>
    <col min="15" max="15" width="16.44140625" style="11" customWidth="1"/>
    <col min="16" max="16" width="12.6640625" style="10" hidden="1" customWidth="1"/>
    <col min="17" max="17" width="12.6640625" style="11" hidden="1" customWidth="1"/>
    <col min="18" max="18" width="12.6640625" style="10" hidden="1" customWidth="1"/>
    <col min="19" max="19" width="12.6640625" style="9" hidden="1" customWidth="1"/>
    <col min="20" max="20" width="12.6640625" style="10" hidden="1" customWidth="1"/>
    <col min="21" max="21" width="11" style="9" hidden="1" customWidth="1"/>
    <col min="22" max="22" width="17.33203125" style="9" hidden="1" customWidth="1"/>
    <col min="23" max="23" width="22.88671875" style="9" hidden="1" customWidth="1"/>
    <col min="24" max="24" width="16.6640625" style="12" customWidth="1"/>
    <col min="25" max="25" width="16.6640625" style="12" hidden="1" customWidth="1"/>
    <col min="26" max="26" width="19.33203125" style="9" customWidth="1"/>
    <col min="27" max="27" width="16.6640625" style="13" hidden="1" customWidth="1"/>
    <col min="28" max="28" width="16.6640625" style="9" hidden="1" customWidth="1"/>
    <col min="29" max="29" width="27.109375" style="1" hidden="1" customWidth="1"/>
    <col min="30" max="30" width="12.109375" style="14" customWidth="1"/>
    <col min="31" max="31" width="21.6640625" style="15" hidden="1" customWidth="1"/>
    <col min="32" max="32" width="16" style="113" customWidth="1"/>
    <col min="33" max="33" width="18.88671875" style="15" hidden="1" customWidth="1"/>
    <col min="34" max="34" width="19.77734375" style="15" bestFit="1" customWidth="1"/>
    <col min="35" max="16384" width="9" style="1"/>
  </cols>
  <sheetData>
    <row r="1" spans="1:34" ht="18" customHeight="1">
      <c r="A1" s="3" t="s">
        <v>816</v>
      </c>
      <c r="B1" s="4"/>
    </row>
    <row r="2" spans="1:34" s="17" customFormat="1" ht="102" customHeight="1">
      <c r="A2" s="125" t="s">
        <v>821</v>
      </c>
      <c r="B2" s="128" t="s">
        <v>898</v>
      </c>
      <c r="C2" s="128"/>
      <c r="D2" s="128"/>
      <c r="E2" s="128"/>
      <c r="F2" s="128"/>
      <c r="G2" s="128"/>
      <c r="H2" s="128"/>
      <c r="I2" s="128" t="s">
        <v>899</v>
      </c>
      <c r="J2" s="128"/>
      <c r="K2" s="136" t="s">
        <v>819</v>
      </c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7"/>
      <c r="AG2" s="16"/>
      <c r="AH2" s="16"/>
    </row>
    <row r="3" spans="1:34" s="17" customFormat="1" ht="105" customHeight="1">
      <c r="A3" s="126"/>
      <c r="B3" s="129"/>
      <c r="C3" s="129"/>
      <c r="D3" s="129"/>
      <c r="E3" s="129"/>
      <c r="F3" s="129"/>
      <c r="G3" s="129"/>
      <c r="H3" s="129"/>
      <c r="I3" s="129"/>
      <c r="J3" s="129"/>
      <c r="K3" s="129" t="s">
        <v>822</v>
      </c>
      <c r="L3" s="129"/>
      <c r="M3" s="131" t="s">
        <v>900</v>
      </c>
      <c r="N3" s="131"/>
      <c r="O3" s="131"/>
      <c r="P3" s="116"/>
      <c r="Q3" s="18"/>
      <c r="R3" s="18"/>
      <c r="S3" s="18"/>
      <c r="T3" s="18"/>
      <c r="U3" s="18"/>
      <c r="V3" s="115"/>
      <c r="W3" s="18"/>
      <c r="X3" s="135" t="s">
        <v>901</v>
      </c>
      <c r="Y3" s="135"/>
      <c r="Z3" s="135"/>
      <c r="AA3" s="19"/>
      <c r="AB3" s="20"/>
      <c r="AC3" s="21"/>
      <c r="AD3" s="142" t="s">
        <v>818</v>
      </c>
      <c r="AE3" s="143"/>
      <c r="AF3" s="144"/>
      <c r="AG3" s="16"/>
      <c r="AH3" s="16"/>
    </row>
    <row r="4" spans="1:34" s="17" customFormat="1" ht="34.950000000000003" customHeight="1">
      <c r="A4" s="127"/>
      <c r="B4" s="22" t="s">
        <v>798</v>
      </c>
      <c r="C4" s="22" t="s">
        <v>799</v>
      </c>
      <c r="D4" s="22" t="s">
        <v>800</v>
      </c>
      <c r="E4" s="18" t="s">
        <v>793</v>
      </c>
      <c r="F4" s="115" t="s">
        <v>823</v>
      </c>
      <c r="G4" s="115" t="s">
        <v>824</v>
      </c>
      <c r="H4" s="115" t="s">
        <v>825</v>
      </c>
      <c r="I4" s="115" t="s">
        <v>826</v>
      </c>
      <c r="J4" s="115" t="s">
        <v>827</v>
      </c>
      <c r="K4" s="115" t="s">
        <v>786</v>
      </c>
      <c r="L4" s="115" t="s">
        <v>827</v>
      </c>
      <c r="M4" s="115" t="s">
        <v>786</v>
      </c>
      <c r="N4" s="115" t="s">
        <v>790</v>
      </c>
      <c r="O4" s="115" t="s">
        <v>828</v>
      </c>
      <c r="P4" s="116" t="s">
        <v>829</v>
      </c>
      <c r="Q4" s="23" t="s">
        <v>830</v>
      </c>
      <c r="R4" s="116" t="s">
        <v>831</v>
      </c>
      <c r="S4" s="23" t="s">
        <v>832</v>
      </c>
      <c r="T4" s="116" t="s">
        <v>833</v>
      </c>
      <c r="U4" s="23" t="s">
        <v>834</v>
      </c>
      <c r="V4" s="115" t="s">
        <v>835</v>
      </c>
      <c r="W4" s="115" t="s">
        <v>836</v>
      </c>
      <c r="X4" s="117" t="s">
        <v>786</v>
      </c>
      <c r="Y4" s="115" t="s">
        <v>790</v>
      </c>
      <c r="Z4" s="115" t="s">
        <v>787</v>
      </c>
      <c r="AA4" s="24"/>
      <c r="AB4" s="22"/>
      <c r="AC4" s="22"/>
      <c r="AD4" s="25" t="s">
        <v>786</v>
      </c>
      <c r="AE4" s="117" t="s">
        <v>827</v>
      </c>
      <c r="AF4" s="120" t="s">
        <v>820</v>
      </c>
      <c r="AG4" s="16"/>
      <c r="AH4" s="16"/>
    </row>
    <row r="5" spans="1:34" s="38" customFormat="1" ht="32.4">
      <c r="A5" s="26">
        <v>1</v>
      </c>
      <c r="B5" s="27">
        <v>1</v>
      </c>
      <c r="C5" s="28" t="s">
        <v>837</v>
      </c>
      <c r="D5" s="29"/>
      <c r="E5" s="29"/>
      <c r="F5" s="30"/>
      <c r="G5" s="30"/>
      <c r="H5" s="30"/>
      <c r="I5" s="30"/>
      <c r="J5" s="30"/>
      <c r="K5" s="30"/>
      <c r="L5" s="30"/>
      <c r="M5" s="31"/>
      <c r="N5" s="31"/>
      <c r="O5" s="32"/>
      <c r="P5" s="31"/>
      <c r="Q5" s="32"/>
      <c r="R5" s="30"/>
      <c r="S5" s="33"/>
      <c r="T5" s="33"/>
      <c r="U5" s="30"/>
      <c r="V5" s="30"/>
      <c r="W5" s="30"/>
      <c r="X5" s="31"/>
      <c r="Y5" s="31"/>
      <c r="Z5" s="30"/>
      <c r="AA5" s="34"/>
      <c r="AB5" s="30"/>
      <c r="AC5" s="5" t="s">
        <v>838</v>
      </c>
      <c r="AD5" s="35"/>
      <c r="AE5" s="36"/>
      <c r="AF5" s="121"/>
      <c r="AG5" s="37"/>
      <c r="AH5" s="37"/>
    </row>
    <row r="6" spans="1:34" s="38" customFormat="1" ht="16.2">
      <c r="A6" s="26">
        <v>2</v>
      </c>
      <c r="B6" s="27">
        <v>1.1000000000000001</v>
      </c>
      <c r="C6" s="28" t="s">
        <v>0</v>
      </c>
      <c r="D6" s="29"/>
      <c r="E6" s="29"/>
      <c r="F6" s="30"/>
      <c r="G6" s="39"/>
      <c r="H6" s="40"/>
      <c r="I6" s="41"/>
      <c r="J6" s="41"/>
      <c r="K6" s="41"/>
      <c r="L6" s="41"/>
      <c r="M6" s="42"/>
      <c r="N6" s="42"/>
      <c r="O6" s="43"/>
      <c r="P6" s="42"/>
      <c r="Q6" s="43"/>
      <c r="R6" s="43"/>
      <c r="S6" s="44"/>
      <c r="T6" s="44"/>
      <c r="U6" s="41"/>
      <c r="V6" s="41"/>
      <c r="W6" s="41"/>
      <c r="X6" s="42"/>
      <c r="Y6" s="42"/>
      <c r="Z6" s="41"/>
      <c r="AA6" s="45"/>
      <c r="AB6" s="41"/>
      <c r="AC6" s="5"/>
      <c r="AD6" s="35"/>
      <c r="AE6" s="36"/>
      <c r="AF6" s="121"/>
      <c r="AG6" s="37"/>
      <c r="AH6" s="37"/>
    </row>
    <row r="7" spans="1:34" s="38" customFormat="1" ht="16.2">
      <c r="A7" s="26">
        <v>3</v>
      </c>
      <c r="B7" s="27" t="s">
        <v>1</v>
      </c>
      <c r="C7" s="28" t="s">
        <v>2</v>
      </c>
      <c r="D7" s="29" t="s">
        <v>3</v>
      </c>
      <c r="E7" s="29" t="s">
        <v>791</v>
      </c>
      <c r="F7" s="46">
        <v>246</v>
      </c>
      <c r="G7" s="47">
        <v>37.68</v>
      </c>
      <c r="H7" s="40">
        <f>F7*G7</f>
        <v>9269.2800000000007</v>
      </c>
      <c r="I7" s="48">
        <v>0</v>
      </c>
      <c r="J7" s="48">
        <f>F7*I7</f>
        <v>0</v>
      </c>
      <c r="K7" s="48"/>
      <c r="L7" s="48"/>
      <c r="M7" s="42">
        <v>0</v>
      </c>
      <c r="N7" s="42"/>
      <c r="O7" s="42">
        <f>F7*M7</f>
        <v>0</v>
      </c>
      <c r="P7" s="42"/>
      <c r="Q7" s="43"/>
      <c r="R7" s="43"/>
      <c r="S7" s="44"/>
      <c r="T7" s="44"/>
      <c r="U7" s="41"/>
      <c r="V7" s="30"/>
      <c r="W7" s="30"/>
      <c r="X7" s="31">
        <f>P7+R7+T7</f>
        <v>0</v>
      </c>
      <c r="Y7" s="31"/>
      <c r="Z7" s="30">
        <f t="shared" ref="Z7:Z35" si="0">F7*X7</f>
        <v>0</v>
      </c>
      <c r="AA7" s="34">
        <f t="shared" ref="AA7:AA35" si="1">G7-I7-P7-R7-T7</f>
        <v>37.68</v>
      </c>
      <c r="AB7" s="41">
        <f t="shared" ref="AB7:AB35" si="2">AA7*F7</f>
        <v>9269.2800000000007</v>
      </c>
      <c r="AC7" s="5"/>
      <c r="AD7" s="35">
        <f t="shared" ref="AD7:AD70" si="3">IF(M7=X7,M7,X7)</f>
        <v>0</v>
      </c>
      <c r="AE7" s="36">
        <f t="shared" ref="AE7:AE70" si="4">ROUND(AD7*F7,0)</f>
        <v>0</v>
      </c>
      <c r="AF7" s="121">
        <f>F7*AD7</f>
        <v>0</v>
      </c>
      <c r="AG7" s="37">
        <f>F7*AD7</f>
        <v>0</v>
      </c>
      <c r="AH7" s="37"/>
    </row>
    <row r="8" spans="1:34" s="38" customFormat="1" ht="16.2">
      <c r="A8" s="26">
        <v>4</v>
      </c>
      <c r="B8" s="27" t="s">
        <v>4</v>
      </c>
      <c r="C8" s="28" t="s">
        <v>5</v>
      </c>
      <c r="D8" s="29" t="s">
        <v>3</v>
      </c>
      <c r="E8" s="29" t="s">
        <v>791</v>
      </c>
      <c r="F8" s="46">
        <v>255</v>
      </c>
      <c r="G8" s="47">
        <v>1.68</v>
      </c>
      <c r="H8" s="40">
        <f t="shared" ref="H8:H42" si="5">F8*G8</f>
        <v>428.4</v>
      </c>
      <c r="I8" s="48">
        <v>0</v>
      </c>
      <c r="J8" s="48">
        <f t="shared" ref="J8:J42" si="6">F8*I8</f>
        <v>0</v>
      </c>
      <c r="K8" s="48"/>
      <c r="L8" s="48"/>
      <c r="M8" s="42">
        <v>0</v>
      </c>
      <c r="N8" s="42"/>
      <c r="O8" s="42">
        <f>F8*M8</f>
        <v>0</v>
      </c>
      <c r="P8" s="42"/>
      <c r="Q8" s="43"/>
      <c r="R8" s="43"/>
      <c r="S8" s="44"/>
      <c r="T8" s="44"/>
      <c r="U8" s="41"/>
      <c r="V8" s="30"/>
      <c r="W8" s="30"/>
      <c r="X8" s="31">
        <f t="shared" ref="X8:X71" si="7">P8+R8+T8</f>
        <v>0</v>
      </c>
      <c r="Y8" s="31"/>
      <c r="Z8" s="30">
        <f t="shared" si="0"/>
        <v>0</v>
      </c>
      <c r="AA8" s="34">
        <f t="shared" si="1"/>
        <v>1.68</v>
      </c>
      <c r="AB8" s="41">
        <f t="shared" si="2"/>
        <v>428.4</v>
      </c>
      <c r="AC8" s="5"/>
      <c r="AD8" s="35">
        <f t="shared" si="3"/>
        <v>0</v>
      </c>
      <c r="AE8" s="36">
        <f t="shared" si="4"/>
        <v>0</v>
      </c>
      <c r="AF8" s="121">
        <f t="shared" ref="AF8:AF71" si="8">F8*AD8</f>
        <v>0</v>
      </c>
      <c r="AG8" s="37">
        <f t="shared" ref="AG8:AG9" si="9">F8*AD8</f>
        <v>0</v>
      </c>
      <c r="AH8" s="37"/>
    </row>
    <row r="9" spans="1:34" s="38" customFormat="1" ht="16.2">
      <c r="A9" s="26">
        <v>5</v>
      </c>
      <c r="B9" s="27" t="s">
        <v>6</v>
      </c>
      <c r="C9" s="28" t="s">
        <v>7</v>
      </c>
      <c r="D9" s="29" t="s">
        <v>3</v>
      </c>
      <c r="E9" s="29" t="s">
        <v>791</v>
      </c>
      <c r="F9" s="46">
        <v>264.93</v>
      </c>
      <c r="G9" s="47">
        <v>14.97</v>
      </c>
      <c r="H9" s="40">
        <f t="shared" si="5"/>
        <v>3966.0021000000002</v>
      </c>
      <c r="I9" s="48">
        <v>0</v>
      </c>
      <c r="J9" s="48">
        <f t="shared" si="6"/>
        <v>0</v>
      </c>
      <c r="K9" s="48"/>
      <c r="L9" s="48"/>
      <c r="M9" s="42">
        <v>14</v>
      </c>
      <c r="N9" s="42"/>
      <c r="O9" s="42">
        <v>3710</v>
      </c>
      <c r="P9" s="42"/>
      <c r="Q9" s="43"/>
      <c r="R9" s="43">
        <v>2</v>
      </c>
      <c r="S9" s="44">
        <f>R9*F9</f>
        <v>529.86</v>
      </c>
      <c r="T9" s="44"/>
      <c r="U9" s="41"/>
      <c r="V9" s="30"/>
      <c r="W9" s="30"/>
      <c r="X9" s="31">
        <f t="shared" si="7"/>
        <v>2</v>
      </c>
      <c r="Y9" s="31"/>
      <c r="Z9" s="30">
        <f t="shared" si="0"/>
        <v>529.86</v>
      </c>
      <c r="AA9" s="34">
        <f t="shared" si="1"/>
        <v>12.97</v>
      </c>
      <c r="AB9" s="41">
        <f t="shared" si="2"/>
        <v>3436.1421000000005</v>
      </c>
      <c r="AC9" s="5"/>
      <c r="AD9" s="35">
        <f t="shared" si="3"/>
        <v>2</v>
      </c>
      <c r="AE9" s="36">
        <f t="shared" si="4"/>
        <v>530</v>
      </c>
      <c r="AF9" s="121">
        <f t="shared" si="8"/>
        <v>529.86</v>
      </c>
      <c r="AG9" s="37">
        <f t="shared" si="9"/>
        <v>529.86</v>
      </c>
      <c r="AH9" s="37"/>
    </row>
    <row r="10" spans="1:34" s="38" customFormat="1" ht="16.2">
      <c r="A10" s="26">
        <v>6</v>
      </c>
      <c r="B10" s="27" t="s">
        <v>8</v>
      </c>
      <c r="C10" s="28" t="s">
        <v>9</v>
      </c>
      <c r="D10" s="29" t="s">
        <v>3</v>
      </c>
      <c r="E10" s="29" t="s">
        <v>791</v>
      </c>
      <c r="F10" s="46">
        <v>291.99</v>
      </c>
      <c r="G10" s="47">
        <v>112.29</v>
      </c>
      <c r="H10" s="40">
        <f t="shared" si="5"/>
        <v>32787.557100000005</v>
      </c>
      <c r="I10" s="48">
        <v>0</v>
      </c>
      <c r="J10" s="48">
        <f t="shared" si="6"/>
        <v>0</v>
      </c>
      <c r="K10" s="48"/>
      <c r="L10" s="48"/>
      <c r="M10" s="42">
        <v>109.5</v>
      </c>
      <c r="N10" s="42"/>
      <c r="O10" s="42">
        <v>31974</v>
      </c>
      <c r="P10" s="42"/>
      <c r="Q10" s="43"/>
      <c r="R10" s="43">
        <v>17</v>
      </c>
      <c r="S10" s="44">
        <f>R10*F10</f>
        <v>4963.83</v>
      </c>
      <c r="T10" s="44"/>
      <c r="U10" s="41"/>
      <c r="V10" s="30"/>
      <c r="W10" s="30"/>
      <c r="X10" s="31">
        <f>P10+R10+T10</f>
        <v>17</v>
      </c>
      <c r="Y10" s="31"/>
      <c r="Z10" s="30">
        <f t="shared" si="0"/>
        <v>4963.83</v>
      </c>
      <c r="AA10" s="34">
        <f t="shared" si="1"/>
        <v>95.29</v>
      </c>
      <c r="AB10" s="41">
        <f t="shared" si="2"/>
        <v>27823.727100000004</v>
      </c>
      <c r="AC10" s="5"/>
      <c r="AD10" s="35">
        <f t="shared" si="3"/>
        <v>17</v>
      </c>
      <c r="AE10" s="36">
        <f t="shared" si="4"/>
        <v>4964</v>
      </c>
      <c r="AF10" s="121">
        <f t="shared" si="8"/>
        <v>4963.83</v>
      </c>
      <c r="AG10" s="37">
        <f>F10*AD10</f>
        <v>4963.83</v>
      </c>
      <c r="AH10" s="37"/>
    </row>
    <row r="11" spans="1:34" s="38" customFormat="1" ht="16.2">
      <c r="A11" s="26">
        <v>7</v>
      </c>
      <c r="B11" s="27" t="s">
        <v>10</v>
      </c>
      <c r="C11" s="28" t="s">
        <v>11</v>
      </c>
      <c r="D11" s="29" t="s">
        <v>3</v>
      </c>
      <c r="E11" s="29" t="s">
        <v>791</v>
      </c>
      <c r="F11" s="46">
        <v>335</v>
      </c>
      <c r="G11" s="47">
        <v>258.81</v>
      </c>
      <c r="H11" s="40">
        <f t="shared" si="5"/>
        <v>86701.35</v>
      </c>
      <c r="I11" s="48">
        <v>3.82</v>
      </c>
      <c r="J11" s="48">
        <f t="shared" si="6"/>
        <v>1279.7</v>
      </c>
      <c r="K11" s="48"/>
      <c r="L11" s="48"/>
      <c r="M11" s="42">
        <v>9.18</v>
      </c>
      <c r="N11" s="42"/>
      <c r="O11" s="42">
        <v>3075.3</v>
      </c>
      <c r="P11" s="42"/>
      <c r="Q11" s="43"/>
      <c r="R11" s="43"/>
      <c r="S11" s="44"/>
      <c r="T11" s="44"/>
      <c r="U11" s="41"/>
      <c r="V11" s="30"/>
      <c r="W11" s="30"/>
      <c r="X11" s="31">
        <f t="shared" si="7"/>
        <v>0</v>
      </c>
      <c r="Y11" s="31"/>
      <c r="Z11" s="30">
        <f t="shared" si="0"/>
        <v>0</v>
      </c>
      <c r="AA11" s="34">
        <f t="shared" si="1"/>
        <v>254.99</v>
      </c>
      <c r="AB11" s="41">
        <f t="shared" si="2"/>
        <v>85421.650000000009</v>
      </c>
      <c r="AC11" s="5"/>
      <c r="AD11" s="35">
        <f t="shared" si="3"/>
        <v>0</v>
      </c>
      <c r="AE11" s="36">
        <f t="shared" si="4"/>
        <v>0</v>
      </c>
      <c r="AF11" s="121">
        <f t="shared" si="8"/>
        <v>0</v>
      </c>
      <c r="AG11" s="37">
        <f>F11*AD11</f>
        <v>0</v>
      </c>
      <c r="AH11" s="37"/>
    </row>
    <row r="12" spans="1:34" s="38" customFormat="1" ht="16.2">
      <c r="A12" s="26">
        <v>8</v>
      </c>
      <c r="B12" s="27" t="s">
        <v>12</v>
      </c>
      <c r="C12" s="28" t="s">
        <v>13</v>
      </c>
      <c r="D12" s="29" t="s">
        <v>3</v>
      </c>
      <c r="E12" s="29" t="s">
        <v>791</v>
      </c>
      <c r="F12" s="46">
        <v>350</v>
      </c>
      <c r="G12" s="47">
        <v>439.64</v>
      </c>
      <c r="H12" s="40">
        <f t="shared" si="5"/>
        <v>153874</v>
      </c>
      <c r="I12" s="48">
        <v>86</v>
      </c>
      <c r="J12" s="48">
        <f t="shared" si="6"/>
        <v>30100</v>
      </c>
      <c r="K12" s="48"/>
      <c r="L12" s="48"/>
      <c r="M12" s="42">
        <v>394.8</v>
      </c>
      <c r="N12" s="42"/>
      <c r="O12" s="42">
        <v>138162.5</v>
      </c>
      <c r="P12" s="42"/>
      <c r="Q12" s="43"/>
      <c r="R12" s="43">
        <v>3.5</v>
      </c>
      <c r="S12" s="44">
        <f>R12*F12</f>
        <v>1225</v>
      </c>
      <c r="T12" s="44"/>
      <c r="U12" s="41"/>
      <c r="V12" s="30"/>
      <c r="W12" s="30"/>
      <c r="X12" s="31">
        <f t="shared" si="7"/>
        <v>3.5</v>
      </c>
      <c r="Y12" s="31"/>
      <c r="Z12" s="30">
        <f t="shared" si="0"/>
        <v>1225</v>
      </c>
      <c r="AA12" s="34">
        <f t="shared" si="1"/>
        <v>350.14</v>
      </c>
      <c r="AB12" s="41">
        <f t="shared" si="2"/>
        <v>122549</v>
      </c>
      <c r="AC12" s="5"/>
      <c r="AD12" s="35">
        <f t="shared" si="3"/>
        <v>3.5</v>
      </c>
      <c r="AE12" s="36">
        <f t="shared" si="4"/>
        <v>1225</v>
      </c>
      <c r="AF12" s="121">
        <f t="shared" si="8"/>
        <v>1225</v>
      </c>
      <c r="AG12" s="37">
        <f t="shared" ref="AG12:AG75" si="10">F12*AD12</f>
        <v>1225</v>
      </c>
      <c r="AH12" s="37"/>
    </row>
    <row r="13" spans="1:34" s="38" customFormat="1" ht="16.2">
      <c r="A13" s="26">
        <v>9</v>
      </c>
      <c r="B13" s="27" t="s">
        <v>14</v>
      </c>
      <c r="C13" s="28" t="s">
        <v>15</v>
      </c>
      <c r="D13" s="29" t="s">
        <v>3</v>
      </c>
      <c r="E13" s="29" t="s">
        <v>791</v>
      </c>
      <c r="F13" s="46">
        <v>318</v>
      </c>
      <c r="G13" s="47">
        <v>5.75</v>
      </c>
      <c r="H13" s="40">
        <f t="shared" si="5"/>
        <v>1828.5</v>
      </c>
      <c r="I13" s="48">
        <v>1</v>
      </c>
      <c r="J13" s="48">
        <f t="shared" si="6"/>
        <v>318</v>
      </c>
      <c r="K13" s="48"/>
      <c r="L13" s="48"/>
      <c r="M13" s="42">
        <v>0</v>
      </c>
      <c r="N13" s="42"/>
      <c r="O13" s="42">
        <f>F13*M13</f>
        <v>0</v>
      </c>
      <c r="P13" s="42"/>
      <c r="Q13" s="43"/>
      <c r="R13" s="43"/>
      <c r="S13" s="44"/>
      <c r="T13" s="44"/>
      <c r="U13" s="41"/>
      <c r="V13" s="30"/>
      <c r="W13" s="30"/>
      <c r="X13" s="31">
        <f t="shared" si="7"/>
        <v>0</v>
      </c>
      <c r="Y13" s="31"/>
      <c r="Z13" s="30">
        <f t="shared" si="0"/>
        <v>0</v>
      </c>
      <c r="AA13" s="34">
        <f t="shared" si="1"/>
        <v>4.75</v>
      </c>
      <c r="AB13" s="41">
        <f t="shared" si="2"/>
        <v>1510.5</v>
      </c>
      <c r="AC13" s="5"/>
      <c r="AD13" s="35">
        <f t="shared" si="3"/>
        <v>0</v>
      </c>
      <c r="AE13" s="36">
        <f t="shared" si="4"/>
        <v>0</v>
      </c>
      <c r="AF13" s="121">
        <f t="shared" si="8"/>
        <v>0</v>
      </c>
      <c r="AG13" s="37">
        <f t="shared" si="10"/>
        <v>0</v>
      </c>
      <c r="AH13" s="37"/>
    </row>
    <row r="14" spans="1:34" s="38" customFormat="1" ht="16.2">
      <c r="A14" s="26">
        <v>10</v>
      </c>
      <c r="B14" s="27" t="s">
        <v>16</v>
      </c>
      <c r="C14" s="28" t="s">
        <v>17</v>
      </c>
      <c r="D14" s="29" t="s">
        <v>3</v>
      </c>
      <c r="E14" s="29" t="s">
        <v>791</v>
      </c>
      <c r="F14" s="46">
        <v>338</v>
      </c>
      <c r="G14" s="47">
        <v>17.649999999999999</v>
      </c>
      <c r="H14" s="40">
        <f t="shared" si="5"/>
        <v>5965.7</v>
      </c>
      <c r="I14" s="48">
        <v>4</v>
      </c>
      <c r="J14" s="48">
        <f t="shared" si="6"/>
        <v>1352</v>
      </c>
      <c r="K14" s="48"/>
      <c r="L14" s="48"/>
      <c r="M14" s="42">
        <v>0.8</v>
      </c>
      <c r="N14" s="42"/>
      <c r="O14" s="42">
        <v>246.4</v>
      </c>
      <c r="P14" s="42">
        <v>3.8</v>
      </c>
      <c r="Q14" s="43">
        <f>P14*F14</f>
        <v>1284.3999999999999</v>
      </c>
      <c r="R14" s="43"/>
      <c r="S14" s="44"/>
      <c r="T14" s="44"/>
      <c r="U14" s="41"/>
      <c r="V14" s="30"/>
      <c r="W14" s="30"/>
      <c r="X14" s="31">
        <f t="shared" si="7"/>
        <v>3.8</v>
      </c>
      <c r="Y14" s="31"/>
      <c r="Z14" s="30">
        <f t="shared" si="0"/>
        <v>1284.3999999999999</v>
      </c>
      <c r="AA14" s="34">
        <f t="shared" si="1"/>
        <v>9.8499999999999979</v>
      </c>
      <c r="AB14" s="41">
        <f t="shared" si="2"/>
        <v>3329.2999999999993</v>
      </c>
      <c r="AC14" s="5"/>
      <c r="AD14" s="35">
        <f t="shared" si="3"/>
        <v>3.8</v>
      </c>
      <c r="AE14" s="36">
        <f t="shared" si="4"/>
        <v>1284</v>
      </c>
      <c r="AF14" s="121">
        <f t="shared" si="8"/>
        <v>1284.3999999999999</v>
      </c>
      <c r="AG14" s="37">
        <f t="shared" si="10"/>
        <v>1284.3999999999999</v>
      </c>
      <c r="AH14" s="37"/>
    </row>
    <row r="15" spans="1:34" s="38" customFormat="1" ht="16.2">
      <c r="A15" s="26">
        <v>11</v>
      </c>
      <c r="B15" s="27" t="s">
        <v>18</v>
      </c>
      <c r="C15" s="28" t="s">
        <v>19</v>
      </c>
      <c r="D15" s="29" t="s">
        <v>3</v>
      </c>
      <c r="E15" s="29" t="s">
        <v>791</v>
      </c>
      <c r="F15" s="46">
        <v>342</v>
      </c>
      <c r="G15" s="47">
        <v>12.5</v>
      </c>
      <c r="H15" s="40">
        <f t="shared" si="5"/>
        <v>4275</v>
      </c>
      <c r="I15" s="48">
        <v>31</v>
      </c>
      <c r="J15" s="48">
        <f t="shared" si="6"/>
        <v>10602</v>
      </c>
      <c r="K15" s="48"/>
      <c r="L15" s="48"/>
      <c r="M15" s="42">
        <v>0</v>
      </c>
      <c r="N15" s="42"/>
      <c r="O15" s="42">
        <f t="shared" ref="O15:O24" si="11">F15*M15</f>
        <v>0</v>
      </c>
      <c r="P15" s="42">
        <v>0</v>
      </c>
      <c r="Q15" s="43">
        <f>P15*F15</f>
        <v>0</v>
      </c>
      <c r="R15" s="43"/>
      <c r="S15" s="44"/>
      <c r="T15" s="44"/>
      <c r="U15" s="41"/>
      <c r="V15" s="30"/>
      <c r="W15" s="30"/>
      <c r="X15" s="31">
        <f t="shared" si="7"/>
        <v>0</v>
      </c>
      <c r="Y15" s="31"/>
      <c r="Z15" s="30">
        <f t="shared" si="0"/>
        <v>0</v>
      </c>
      <c r="AA15" s="34">
        <f t="shared" si="1"/>
        <v>-18.5</v>
      </c>
      <c r="AB15" s="41">
        <f t="shared" si="2"/>
        <v>-6327</v>
      </c>
      <c r="AC15" s="5"/>
      <c r="AD15" s="35">
        <f t="shared" si="3"/>
        <v>0</v>
      </c>
      <c r="AE15" s="36">
        <f t="shared" si="4"/>
        <v>0</v>
      </c>
      <c r="AF15" s="121">
        <f t="shared" si="8"/>
        <v>0</v>
      </c>
      <c r="AG15" s="37">
        <f t="shared" si="10"/>
        <v>0</v>
      </c>
      <c r="AH15" s="37"/>
    </row>
    <row r="16" spans="1:34" s="38" customFormat="1" ht="16.2">
      <c r="A16" s="26">
        <v>12</v>
      </c>
      <c r="B16" s="27" t="s">
        <v>20</v>
      </c>
      <c r="C16" s="28" t="s">
        <v>21</v>
      </c>
      <c r="D16" s="29" t="s">
        <v>3</v>
      </c>
      <c r="E16" s="29" t="s">
        <v>791</v>
      </c>
      <c r="F16" s="46">
        <v>363</v>
      </c>
      <c r="G16" s="47">
        <v>21.17</v>
      </c>
      <c r="H16" s="40">
        <f t="shared" si="5"/>
        <v>7684.7100000000009</v>
      </c>
      <c r="I16" s="48">
        <v>0</v>
      </c>
      <c r="J16" s="48">
        <f t="shared" si="6"/>
        <v>0</v>
      </c>
      <c r="K16" s="48"/>
      <c r="L16" s="48"/>
      <c r="M16" s="42">
        <v>35</v>
      </c>
      <c r="N16" s="42"/>
      <c r="O16" s="42">
        <f t="shared" si="11"/>
        <v>12705</v>
      </c>
      <c r="P16" s="42"/>
      <c r="Q16" s="43"/>
      <c r="R16" s="43">
        <v>14</v>
      </c>
      <c r="S16" s="44">
        <f>R16*F16</f>
        <v>5082</v>
      </c>
      <c r="T16" s="44"/>
      <c r="U16" s="41"/>
      <c r="V16" s="30"/>
      <c r="W16" s="30"/>
      <c r="X16" s="31">
        <f t="shared" si="7"/>
        <v>14</v>
      </c>
      <c r="Y16" s="31"/>
      <c r="Z16" s="30">
        <f t="shared" si="0"/>
        <v>5082</v>
      </c>
      <c r="AA16" s="34">
        <f t="shared" si="1"/>
        <v>7.1700000000000017</v>
      </c>
      <c r="AB16" s="41">
        <f t="shared" si="2"/>
        <v>2602.7100000000005</v>
      </c>
      <c r="AC16" s="5"/>
      <c r="AD16" s="35">
        <f t="shared" si="3"/>
        <v>14</v>
      </c>
      <c r="AE16" s="36">
        <f t="shared" si="4"/>
        <v>5082</v>
      </c>
      <c r="AF16" s="121">
        <f t="shared" si="8"/>
        <v>5082</v>
      </c>
      <c r="AG16" s="37">
        <f t="shared" si="10"/>
        <v>5082</v>
      </c>
      <c r="AH16" s="37"/>
    </row>
    <row r="17" spans="1:34" s="38" customFormat="1" ht="16.2">
      <c r="A17" s="26">
        <v>13</v>
      </c>
      <c r="B17" s="27" t="s">
        <v>22</v>
      </c>
      <c r="C17" s="28" t="s">
        <v>23</v>
      </c>
      <c r="D17" s="29" t="s">
        <v>3</v>
      </c>
      <c r="E17" s="29" t="s">
        <v>791</v>
      </c>
      <c r="F17" s="46">
        <v>378</v>
      </c>
      <c r="G17" s="47">
        <v>226.45</v>
      </c>
      <c r="H17" s="40">
        <f t="shared" si="5"/>
        <v>85598.099999999991</v>
      </c>
      <c r="I17" s="48">
        <v>6.4</v>
      </c>
      <c r="J17" s="48">
        <f t="shared" si="6"/>
        <v>2419.2000000000003</v>
      </c>
      <c r="K17" s="48"/>
      <c r="L17" s="48"/>
      <c r="M17" s="42">
        <v>33.799999999999997</v>
      </c>
      <c r="N17" s="42"/>
      <c r="O17" s="42">
        <f t="shared" si="11"/>
        <v>12776.4</v>
      </c>
      <c r="P17" s="42">
        <v>5.2</v>
      </c>
      <c r="Q17" s="43">
        <f>P17*F17</f>
        <v>1965.6000000000001</v>
      </c>
      <c r="R17" s="43">
        <v>12.8</v>
      </c>
      <c r="S17" s="49">
        <f>R17*F17</f>
        <v>4838.4000000000005</v>
      </c>
      <c r="T17" s="44"/>
      <c r="U17" s="41"/>
      <c r="V17" s="30"/>
      <c r="W17" s="30"/>
      <c r="X17" s="31">
        <f t="shared" si="7"/>
        <v>18</v>
      </c>
      <c r="Y17" s="31"/>
      <c r="Z17" s="30">
        <f t="shared" si="0"/>
        <v>6804</v>
      </c>
      <c r="AA17" s="34">
        <f t="shared" si="1"/>
        <v>202.04999999999998</v>
      </c>
      <c r="AB17" s="41">
        <f t="shared" si="2"/>
        <v>76374.899999999994</v>
      </c>
      <c r="AC17" s="5"/>
      <c r="AD17" s="35">
        <f t="shared" si="3"/>
        <v>18</v>
      </c>
      <c r="AE17" s="36">
        <f t="shared" si="4"/>
        <v>6804</v>
      </c>
      <c r="AF17" s="121">
        <f t="shared" si="8"/>
        <v>6804</v>
      </c>
      <c r="AG17" s="37">
        <f t="shared" si="10"/>
        <v>6804</v>
      </c>
      <c r="AH17" s="37"/>
    </row>
    <row r="18" spans="1:34" s="38" customFormat="1" ht="16.2">
      <c r="A18" s="26">
        <v>14</v>
      </c>
      <c r="B18" s="27" t="s">
        <v>24</v>
      </c>
      <c r="C18" s="28" t="s">
        <v>25</v>
      </c>
      <c r="D18" s="29" t="s">
        <v>3</v>
      </c>
      <c r="E18" s="29" t="s">
        <v>791</v>
      </c>
      <c r="F18" s="46">
        <v>388</v>
      </c>
      <c r="G18" s="47">
        <v>521.58000000000004</v>
      </c>
      <c r="H18" s="40">
        <f t="shared" si="5"/>
        <v>202373.04</v>
      </c>
      <c r="I18" s="48">
        <v>214.6</v>
      </c>
      <c r="J18" s="48">
        <f t="shared" si="6"/>
        <v>83264.800000000003</v>
      </c>
      <c r="K18" s="48"/>
      <c r="L18" s="48"/>
      <c r="M18" s="42">
        <v>476.2</v>
      </c>
      <c r="N18" s="42"/>
      <c r="O18" s="42">
        <f t="shared" si="11"/>
        <v>184765.6</v>
      </c>
      <c r="P18" s="42">
        <v>120.9</v>
      </c>
      <c r="Q18" s="43">
        <f>P18*F18</f>
        <v>46909.200000000004</v>
      </c>
      <c r="R18" s="43">
        <v>81.3</v>
      </c>
      <c r="S18" s="49">
        <f>R18*F18</f>
        <v>31544.399999999998</v>
      </c>
      <c r="T18" s="44"/>
      <c r="U18" s="41"/>
      <c r="V18" s="30"/>
      <c r="W18" s="30"/>
      <c r="X18" s="31">
        <f t="shared" si="7"/>
        <v>202.2</v>
      </c>
      <c r="Y18" s="31"/>
      <c r="Z18" s="30">
        <f>F18*X18</f>
        <v>78453.599999999991</v>
      </c>
      <c r="AA18" s="34">
        <f t="shared" si="1"/>
        <v>104.78000000000002</v>
      </c>
      <c r="AB18" s="41">
        <f t="shared" si="2"/>
        <v>40654.640000000007</v>
      </c>
      <c r="AC18" s="5"/>
      <c r="AD18" s="35">
        <f t="shared" si="3"/>
        <v>202.2</v>
      </c>
      <c r="AE18" s="36">
        <f t="shared" si="4"/>
        <v>78454</v>
      </c>
      <c r="AF18" s="121">
        <f t="shared" si="8"/>
        <v>78453.599999999991</v>
      </c>
      <c r="AG18" s="37">
        <f t="shared" si="10"/>
        <v>78453.599999999991</v>
      </c>
      <c r="AH18" s="37"/>
    </row>
    <row r="19" spans="1:34" s="38" customFormat="1" ht="16.2">
      <c r="A19" s="26">
        <v>15</v>
      </c>
      <c r="B19" s="27" t="s">
        <v>26</v>
      </c>
      <c r="C19" s="28" t="s">
        <v>27</v>
      </c>
      <c r="D19" s="29" t="s">
        <v>3</v>
      </c>
      <c r="E19" s="29" t="s">
        <v>791</v>
      </c>
      <c r="F19" s="46">
        <v>420</v>
      </c>
      <c r="G19" s="47">
        <v>629.74</v>
      </c>
      <c r="H19" s="40">
        <f t="shared" si="5"/>
        <v>264490.8</v>
      </c>
      <c r="I19" s="48">
        <v>78</v>
      </c>
      <c r="J19" s="48">
        <f t="shared" si="6"/>
        <v>32760</v>
      </c>
      <c r="K19" s="48"/>
      <c r="L19" s="48"/>
      <c r="M19" s="42">
        <v>381.1</v>
      </c>
      <c r="N19" s="42"/>
      <c r="O19" s="42">
        <f t="shared" si="11"/>
        <v>160062</v>
      </c>
      <c r="P19" s="42">
        <v>67.2</v>
      </c>
      <c r="Q19" s="43">
        <f>P19*F19</f>
        <v>28224</v>
      </c>
      <c r="R19" s="43">
        <v>42.2</v>
      </c>
      <c r="S19" s="49">
        <f>R19*F19</f>
        <v>17724</v>
      </c>
      <c r="T19" s="44">
        <v>22</v>
      </c>
      <c r="U19" s="41">
        <f>T19*F19</f>
        <v>9240</v>
      </c>
      <c r="V19" s="30"/>
      <c r="W19" s="30"/>
      <c r="X19" s="31">
        <f t="shared" si="7"/>
        <v>131.4</v>
      </c>
      <c r="Y19" s="31"/>
      <c r="Z19" s="30">
        <f t="shared" si="0"/>
        <v>55188</v>
      </c>
      <c r="AA19" s="34">
        <f t="shared" si="1"/>
        <v>420.34000000000003</v>
      </c>
      <c r="AB19" s="41">
        <f t="shared" si="2"/>
        <v>176542.80000000002</v>
      </c>
      <c r="AC19" s="5"/>
      <c r="AD19" s="35">
        <f t="shared" si="3"/>
        <v>131.4</v>
      </c>
      <c r="AE19" s="36">
        <f t="shared" si="4"/>
        <v>55188</v>
      </c>
      <c r="AF19" s="121">
        <f t="shared" si="8"/>
        <v>55188</v>
      </c>
      <c r="AG19" s="37">
        <f t="shared" si="10"/>
        <v>55188</v>
      </c>
      <c r="AH19" s="37"/>
    </row>
    <row r="20" spans="1:34" s="38" customFormat="1" ht="16.2">
      <c r="A20" s="26">
        <v>16</v>
      </c>
      <c r="B20" s="27" t="s">
        <v>28</v>
      </c>
      <c r="C20" s="28" t="s">
        <v>29</v>
      </c>
      <c r="D20" s="29" t="s">
        <v>3</v>
      </c>
      <c r="E20" s="29" t="s">
        <v>791</v>
      </c>
      <c r="F20" s="46">
        <v>781</v>
      </c>
      <c r="G20" s="47">
        <v>58.97</v>
      </c>
      <c r="H20" s="40">
        <f t="shared" si="5"/>
        <v>46055.57</v>
      </c>
      <c r="I20" s="48">
        <v>14</v>
      </c>
      <c r="J20" s="48">
        <f t="shared" si="6"/>
        <v>10934</v>
      </c>
      <c r="K20" s="48"/>
      <c r="L20" s="48"/>
      <c r="M20" s="42">
        <v>37.5</v>
      </c>
      <c r="N20" s="42"/>
      <c r="O20" s="42">
        <f t="shared" si="11"/>
        <v>29287.5</v>
      </c>
      <c r="P20" s="42">
        <v>15.5</v>
      </c>
      <c r="Q20" s="43">
        <f>P20*F20</f>
        <v>12105.5</v>
      </c>
      <c r="R20" s="43"/>
      <c r="S20" s="44"/>
      <c r="T20" s="44"/>
      <c r="U20" s="41"/>
      <c r="V20" s="30"/>
      <c r="W20" s="30"/>
      <c r="X20" s="31">
        <f t="shared" si="7"/>
        <v>15.5</v>
      </c>
      <c r="Y20" s="31"/>
      <c r="Z20" s="30">
        <f t="shared" si="0"/>
        <v>12105.5</v>
      </c>
      <c r="AA20" s="34">
        <f t="shared" si="1"/>
        <v>29.47</v>
      </c>
      <c r="AB20" s="41">
        <f t="shared" si="2"/>
        <v>23016.07</v>
      </c>
      <c r="AC20" s="5"/>
      <c r="AD20" s="35">
        <f t="shared" si="3"/>
        <v>15.5</v>
      </c>
      <c r="AE20" s="36">
        <f t="shared" si="4"/>
        <v>12106</v>
      </c>
      <c r="AF20" s="121">
        <f t="shared" si="8"/>
        <v>12105.5</v>
      </c>
      <c r="AG20" s="37">
        <f t="shared" si="10"/>
        <v>12105.5</v>
      </c>
      <c r="AH20" s="37"/>
    </row>
    <row r="21" spans="1:34" s="38" customFormat="1" ht="16.2">
      <c r="A21" s="26">
        <v>17</v>
      </c>
      <c r="B21" s="27" t="s">
        <v>30</v>
      </c>
      <c r="C21" s="28" t="s">
        <v>31</v>
      </c>
      <c r="D21" s="29" t="s">
        <v>3</v>
      </c>
      <c r="E21" s="29" t="s">
        <v>791</v>
      </c>
      <c r="F21" s="46">
        <v>813</v>
      </c>
      <c r="G21" s="47">
        <v>77.59</v>
      </c>
      <c r="H21" s="40">
        <f t="shared" si="5"/>
        <v>63080.670000000006</v>
      </c>
      <c r="I21" s="48">
        <v>52</v>
      </c>
      <c r="J21" s="48">
        <f t="shared" si="6"/>
        <v>42276</v>
      </c>
      <c r="K21" s="48"/>
      <c r="L21" s="48"/>
      <c r="M21" s="42">
        <v>194.5</v>
      </c>
      <c r="N21" s="42"/>
      <c r="O21" s="42">
        <f t="shared" si="11"/>
        <v>158128.5</v>
      </c>
      <c r="P21" s="42">
        <v>24.59</v>
      </c>
      <c r="Q21" s="43">
        <f>P21*F21</f>
        <v>19991.669999999998</v>
      </c>
      <c r="R21" s="43">
        <v>1</v>
      </c>
      <c r="S21" s="49">
        <f>R21*F21</f>
        <v>813</v>
      </c>
      <c r="T21" s="44"/>
      <c r="U21" s="41"/>
      <c r="V21" s="31"/>
      <c r="W21" s="31"/>
      <c r="X21" s="31">
        <f t="shared" si="7"/>
        <v>25.59</v>
      </c>
      <c r="Y21" s="31"/>
      <c r="Z21" s="30">
        <f t="shared" si="0"/>
        <v>20804.669999999998</v>
      </c>
      <c r="AA21" s="34">
        <f t="shared" si="1"/>
        <v>3.5527136788005009E-15</v>
      </c>
      <c r="AB21" s="41">
        <f t="shared" si="2"/>
        <v>2.8883562208648073E-12</v>
      </c>
      <c r="AC21" s="5"/>
      <c r="AD21" s="35">
        <f t="shared" si="3"/>
        <v>25.59</v>
      </c>
      <c r="AE21" s="36">
        <f t="shared" si="4"/>
        <v>20805</v>
      </c>
      <c r="AF21" s="121">
        <f t="shared" si="8"/>
        <v>20804.669999999998</v>
      </c>
      <c r="AG21" s="37">
        <f t="shared" si="10"/>
        <v>20804.669999999998</v>
      </c>
      <c r="AH21" s="37"/>
    </row>
    <row r="22" spans="1:34" s="38" customFormat="1" ht="16.2">
      <c r="A22" s="26">
        <v>18</v>
      </c>
      <c r="B22" s="27" t="s">
        <v>32</v>
      </c>
      <c r="C22" s="28" t="s">
        <v>33</v>
      </c>
      <c r="D22" s="29" t="s">
        <v>3</v>
      </c>
      <c r="E22" s="29" t="s">
        <v>791</v>
      </c>
      <c r="F22" s="46">
        <v>825</v>
      </c>
      <c r="G22" s="47">
        <v>15.6</v>
      </c>
      <c r="H22" s="40">
        <f t="shared" si="5"/>
        <v>12870</v>
      </c>
      <c r="I22" s="48">
        <v>0</v>
      </c>
      <c r="J22" s="48">
        <f t="shared" si="6"/>
        <v>0</v>
      </c>
      <c r="K22" s="48"/>
      <c r="L22" s="48"/>
      <c r="M22" s="42">
        <v>0</v>
      </c>
      <c r="N22" s="42"/>
      <c r="O22" s="42">
        <f t="shared" si="11"/>
        <v>0</v>
      </c>
      <c r="P22" s="42"/>
      <c r="Q22" s="43"/>
      <c r="R22" s="43"/>
      <c r="S22" s="44"/>
      <c r="T22" s="44"/>
      <c r="U22" s="41"/>
      <c r="V22" s="30"/>
      <c r="W22" s="30"/>
      <c r="X22" s="31">
        <f t="shared" si="7"/>
        <v>0</v>
      </c>
      <c r="Y22" s="31"/>
      <c r="Z22" s="30">
        <f t="shared" si="0"/>
        <v>0</v>
      </c>
      <c r="AA22" s="34">
        <f t="shared" si="1"/>
        <v>15.6</v>
      </c>
      <c r="AB22" s="41">
        <f t="shared" si="2"/>
        <v>12870</v>
      </c>
      <c r="AC22" s="5"/>
      <c r="AD22" s="35">
        <f t="shared" si="3"/>
        <v>0</v>
      </c>
      <c r="AE22" s="36">
        <f t="shared" si="4"/>
        <v>0</v>
      </c>
      <c r="AF22" s="121">
        <f t="shared" si="8"/>
        <v>0</v>
      </c>
      <c r="AG22" s="37">
        <f t="shared" si="10"/>
        <v>0</v>
      </c>
      <c r="AH22" s="37"/>
    </row>
    <row r="23" spans="1:34" s="38" customFormat="1" ht="16.2">
      <c r="A23" s="26">
        <v>19</v>
      </c>
      <c r="B23" s="27" t="s">
        <v>34</v>
      </c>
      <c r="C23" s="28" t="s">
        <v>35</v>
      </c>
      <c r="D23" s="29" t="s">
        <v>3</v>
      </c>
      <c r="E23" s="29" t="s">
        <v>791</v>
      </c>
      <c r="F23" s="46">
        <v>1067</v>
      </c>
      <c r="G23" s="47">
        <v>32.17</v>
      </c>
      <c r="H23" s="40">
        <f t="shared" si="5"/>
        <v>34325.39</v>
      </c>
      <c r="I23" s="48">
        <v>0</v>
      </c>
      <c r="J23" s="48">
        <f t="shared" si="6"/>
        <v>0</v>
      </c>
      <c r="K23" s="48"/>
      <c r="L23" s="48"/>
      <c r="M23" s="42">
        <v>0</v>
      </c>
      <c r="N23" s="42"/>
      <c r="O23" s="42">
        <f t="shared" si="11"/>
        <v>0</v>
      </c>
      <c r="P23" s="42"/>
      <c r="Q23" s="43"/>
      <c r="R23" s="43"/>
      <c r="S23" s="44"/>
      <c r="T23" s="44"/>
      <c r="U23" s="41"/>
      <c r="V23" s="30"/>
      <c r="W23" s="30"/>
      <c r="X23" s="31">
        <f t="shared" si="7"/>
        <v>0</v>
      </c>
      <c r="Y23" s="31"/>
      <c r="Z23" s="30">
        <f t="shared" si="0"/>
        <v>0</v>
      </c>
      <c r="AA23" s="34">
        <f t="shared" si="1"/>
        <v>32.17</v>
      </c>
      <c r="AB23" s="41">
        <f t="shared" si="2"/>
        <v>34325.39</v>
      </c>
      <c r="AC23" s="5"/>
      <c r="AD23" s="35">
        <f t="shared" si="3"/>
        <v>0</v>
      </c>
      <c r="AE23" s="36">
        <f t="shared" si="4"/>
        <v>0</v>
      </c>
      <c r="AF23" s="121">
        <f t="shared" si="8"/>
        <v>0</v>
      </c>
      <c r="AG23" s="37">
        <f t="shared" si="10"/>
        <v>0</v>
      </c>
      <c r="AH23" s="37"/>
    </row>
    <row r="24" spans="1:34" s="38" customFormat="1" ht="16.2">
      <c r="A24" s="26">
        <v>20</v>
      </c>
      <c r="B24" s="27" t="s">
        <v>36</v>
      </c>
      <c r="C24" s="28" t="s">
        <v>37</v>
      </c>
      <c r="D24" s="29" t="s">
        <v>3</v>
      </c>
      <c r="E24" s="29" t="s">
        <v>791</v>
      </c>
      <c r="F24" s="46">
        <v>1200</v>
      </c>
      <c r="G24" s="47">
        <v>19.46</v>
      </c>
      <c r="H24" s="40">
        <f t="shared" si="5"/>
        <v>23352</v>
      </c>
      <c r="I24" s="48">
        <v>0</v>
      </c>
      <c r="J24" s="48">
        <f t="shared" si="6"/>
        <v>0</v>
      </c>
      <c r="K24" s="48"/>
      <c r="L24" s="48"/>
      <c r="M24" s="42">
        <v>0</v>
      </c>
      <c r="N24" s="42"/>
      <c r="O24" s="42">
        <f t="shared" si="11"/>
        <v>0</v>
      </c>
      <c r="P24" s="42"/>
      <c r="Q24" s="43"/>
      <c r="R24" s="43"/>
      <c r="S24" s="44"/>
      <c r="T24" s="44"/>
      <c r="U24" s="41"/>
      <c r="V24" s="30"/>
      <c r="W24" s="30"/>
      <c r="X24" s="31">
        <f t="shared" si="7"/>
        <v>0</v>
      </c>
      <c r="Y24" s="31"/>
      <c r="Z24" s="30">
        <f t="shared" si="0"/>
        <v>0</v>
      </c>
      <c r="AA24" s="34">
        <f t="shared" si="1"/>
        <v>19.46</v>
      </c>
      <c r="AB24" s="41">
        <f t="shared" si="2"/>
        <v>23352</v>
      </c>
      <c r="AC24" s="5"/>
      <c r="AD24" s="35">
        <f t="shared" si="3"/>
        <v>0</v>
      </c>
      <c r="AE24" s="36">
        <f t="shared" si="4"/>
        <v>0</v>
      </c>
      <c r="AF24" s="121">
        <f t="shared" si="8"/>
        <v>0</v>
      </c>
      <c r="AG24" s="37">
        <f t="shared" si="10"/>
        <v>0</v>
      </c>
      <c r="AH24" s="37"/>
    </row>
    <row r="25" spans="1:34" s="38" customFormat="1" ht="16.2">
      <c r="A25" s="26">
        <v>21</v>
      </c>
      <c r="B25" s="27" t="s">
        <v>38</v>
      </c>
      <c r="C25" s="28" t="s">
        <v>39</v>
      </c>
      <c r="D25" s="29" t="s">
        <v>3</v>
      </c>
      <c r="E25" s="29" t="s">
        <v>791</v>
      </c>
      <c r="F25" s="46">
        <v>1450</v>
      </c>
      <c r="G25" s="47">
        <v>38.549999999999997</v>
      </c>
      <c r="H25" s="40">
        <f t="shared" si="5"/>
        <v>55897.499999999993</v>
      </c>
      <c r="I25" s="48">
        <v>0</v>
      </c>
      <c r="J25" s="48">
        <f t="shared" si="6"/>
        <v>0</v>
      </c>
      <c r="K25" s="48"/>
      <c r="L25" s="48"/>
      <c r="M25" s="42">
        <v>76.3</v>
      </c>
      <c r="N25" s="42"/>
      <c r="O25" s="42">
        <v>110562.5</v>
      </c>
      <c r="P25" s="42"/>
      <c r="Q25" s="43"/>
      <c r="R25" s="43"/>
      <c r="S25" s="44"/>
      <c r="T25" s="44"/>
      <c r="U25" s="41"/>
      <c r="V25" s="30"/>
      <c r="W25" s="30"/>
      <c r="X25" s="31">
        <f t="shared" si="7"/>
        <v>0</v>
      </c>
      <c r="Y25" s="31"/>
      <c r="Z25" s="30">
        <f t="shared" si="0"/>
        <v>0</v>
      </c>
      <c r="AA25" s="34">
        <f t="shared" si="1"/>
        <v>38.549999999999997</v>
      </c>
      <c r="AB25" s="41">
        <f t="shared" si="2"/>
        <v>55897.499999999993</v>
      </c>
      <c r="AC25" s="5"/>
      <c r="AD25" s="35">
        <f t="shared" si="3"/>
        <v>0</v>
      </c>
      <c r="AE25" s="36">
        <f t="shared" si="4"/>
        <v>0</v>
      </c>
      <c r="AF25" s="121">
        <f t="shared" si="8"/>
        <v>0</v>
      </c>
      <c r="AG25" s="37">
        <f t="shared" si="10"/>
        <v>0</v>
      </c>
      <c r="AH25" s="37"/>
    </row>
    <row r="26" spans="1:34" s="38" customFormat="1" ht="16.2">
      <c r="A26" s="26">
        <v>22</v>
      </c>
      <c r="B26" s="27" t="s">
        <v>40</v>
      </c>
      <c r="C26" s="28" t="s">
        <v>41</v>
      </c>
      <c r="D26" s="29" t="s">
        <v>3</v>
      </c>
      <c r="E26" s="29" t="s">
        <v>791</v>
      </c>
      <c r="F26" s="46">
        <v>541</v>
      </c>
      <c r="G26" s="47">
        <v>22.42</v>
      </c>
      <c r="H26" s="40">
        <f t="shared" si="5"/>
        <v>12129.220000000001</v>
      </c>
      <c r="I26" s="48">
        <v>4</v>
      </c>
      <c r="J26" s="48">
        <f t="shared" si="6"/>
        <v>2164</v>
      </c>
      <c r="K26" s="48"/>
      <c r="L26" s="48"/>
      <c r="M26" s="42">
        <v>16.2</v>
      </c>
      <c r="N26" s="42"/>
      <c r="O26" s="42">
        <f t="shared" ref="O26:O35" si="12">F26*M26</f>
        <v>8764.1999999999989</v>
      </c>
      <c r="P26" s="42">
        <v>1.2</v>
      </c>
      <c r="Q26" s="43">
        <f>P26*F26</f>
        <v>649.19999999999993</v>
      </c>
      <c r="R26" s="43">
        <v>6</v>
      </c>
      <c r="S26" s="49">
        <f>R26*F26</f>
        <v>3246</v>
      </c>
      <c r="T26" s="44"/>
      <c r="U26" s="41"/>
      <c r="V26" s="30"/>
      <c r="W26" s="30"/>
      <c r="X26" s="31">
        <f t="shared" si="7"/>
        <v>7.2</v>
      </c>
      <c r="Y26" s="31"/>
      <c r="Z26" s="30">
        <f t="shared" si="0"/>
        <v>3895.2000000000003</v>
      </c>
      <c r="AA26" s="34">
        <f t="shared" si="1"/>
        <v>11.220000000000002</v>
      </c>
      <c r="AB26" s="41">
        <f t="shared" si="2"/>
        <v>6070.0200000000013</v>
      </c>
      <c r="AC26" s="5"/>
      <c r="AD26" s="35">
        <f t="shared" si="3"/>
        <v>7.2</v>
      </c>
      <c r="AE26" s="36">
        <f t="shared" si="4"/>
        <v>3895</v>
      </c>
      <c r="AF26" s="121">
        <f t="shared" si="8"/>
        <v>3895.2000000000003</v>
      </c>
      <c r="AG26" s="37">
        <f t="shared" si="10"/>
        <v>3895.2000000000003</v>
      </c>
      <c r="AH26" s="37"/>
    </row>
    <row r="27" spans="1:34" s="38" customFormat="1" ht="16.2">
      <c r="A27" s="26">
        <v>23</v>
      </c>
      <c r="B27" s="27" t="s">
        <v>42</v>
      </c>
      <c r="C27" s="28" t="s">
        <v>43</v>
      </c>
      <c r="D27" s="29" t="s">
        <v>3</v>
      </c>
      <c r="E27" s="29" t="s">
        <v>791</v>
      </c>
      <c r="F27" s="46">
        <v>594</v>
      </c>
      <c r="G27" s="47">
        <v>61.16</v>
      </c>
      <c r="H27" s="40">
        <f t="shared" si="5"/>
        <v>36329.040000000001</v>
      </c>
      <c r="I27" s="48">
        <v>8</v>
      </c>
      <c r="J27" s="48">
        <f t="shared" si="6"/>
        <v>4752</v>
      </c>
      <c r="K27" s="48"/>
      <c r="L27" s="48"/>
      <c r="M27" s="42">
        <v>185.7</v>
      </c>
      <c r="N27" s="42"/>
      <c r="O27" s="42">
        <f t="shared" si="12"/>
        <v>110305.79999999999</v>
      </c>
      <c r="P27" s="42">
        <v>5.9</v>
      </c>
      <c r="Q27" s="43">
        <f>P27*F27</f>
        <v>3504.6000000000004</v>
      </c>
      <c r="R27" s="43">
        <v>16.7</v>
      </c>
      <c r="S27" s="49">
        <f>R27*F27</f>
        <v>9919.7999999999993</v>
      </c>
      <c r="T27" s="44"/>
      <c r="U27" s="41"/>
      <c r="V27" s="30"/>
      <c r="W27" s="30"/>
      <c r="X27" s="31">
        <f t="shared" si="7"/>
        <v>22.6</v>
      </c>
      <c r="Y27" s="31"/>
      <c r="Z27" s="30">
        <f t="shared" si="0"/>
        <v>13424.400000000001</v>
      </c>
      <c r="AA27" s="34">
        <f t="shared" si="1"/>
        <v>30.56</v>
      </c>
      <c r="AB27" s="41">
        <f t="shared" si="2"/>
        <v>18152.64</v>
      </c>
      <c r="AC27" s="5"/>
      <c r="AD27" s="35">
        <f t="shared" si="3"/>
        <v>22.6</v>
      </c>
      <c r="AE27" s="36">
        <f t="shared" si="4"/>
        <v>13424</v>
      </c>
      <c r="AF27" s="121">
        <f t="shared" si="8"/>
        <v>13424.400000000001</v>
      </c>
      <c r="AG27" s="37">
        <f t="shared" si="10"/>
        <v>13424.400000000001</v>
      </c>
      <c r="AH27" s="37"/>
    </row>
    <row r="28" spans="1:34" s="38" customFormat="1" ht="16.2">
      <c r="A28" s="26">
        <v>24</v>
      </c>
      <c r="B28" s="27" t="s">
        <v>44</v>
      </c>
      <c r="C28" s="28" t="s">
        <v>45</v>
      </c>
      <c r="D28" s="29" t="s">
        <v>3</v>
      </c>
      <c r="E28" s="29" t="s">
        <v>791</v>
      </c>
      <c r="F28" s="46">
        <v>628</v>
      </c>
      <c r="G28" s="47">
        <v>153.47999999999999</v>
      </c>
      <c r="H28" s="40">
        <f t="shared" si="5"/>
        <v>96385.439999999988</v>
      </c>
      <c r="I28" s="48">
        <v>5</v>
      </c>
      <c r="J28" s="48">
        <f t="shared" si="6"/>
        <v>3140</v>
      </c>
      <c r="K28" s="48"/>
      <c r="L28" s="48"/>
      <c r="M28" s="42">
        <v>15.3</v>
      </c>
      <c r="N28" s="42"/>
      <c r="O28" s="42">
        <f t="shared" si="12"/>
        <v>9608.4</v>
      </c>
      <c r="P28" s="42">
        <v>0</v>
      </c>
      <c r="Q28" s="43">
        <f>P28*F28</f>
        <v>0</v>
      </c>
      <c r="R28" s="43"/>
      <c r="S28" s="44"/>
      <c r="T28" s="44"/>
      <c r="U28" s="41"/>
      <c r="V28" s="30"/>
      <c r="W28" s="30"/>
      <c r="X28" s="31">
        <f t="shared" si="7"/>
        <v>0</v>
      </c>
      <c r="Y28" s="31"/>
      <c r="Z28" s="30">
        <f t="shared" si="0"/>
        <v>0</v>
      </c>
      <c r="AA28" s="34">
        <f t="shared" si="1"/>
        <v>148.47999999999999</v>
      </c>
      <c r="AB28" s="41">
        <f t="shared" si="2"/>
        <v>93245.439999999988</v>
      </c>
      <c r="AC28" s="5"/>
      <c r="AD28" s="35">
        <f t="shared" si="3"/>
        <v>0</v>
      </c>
      <c r="AE28" s="36">
        <f t="shared" si="4"/>
        <v>0</v>
      </c>
      <c r="AF28" s="121">
        <f t="shared" si="8"/>
        <v>0</v>
      </c>
      <c r="AG28" s="37">
        <f t="shared" si="10"/>
        <v>0</v>
      </c>
      <c r="AH28" s="37"/>
    </row>
    <row r="29" spans="1:34" s="38" customFormat="1" ht="16.2">
      <c r="A29" s="26">
        <v>25</v>
      </c>
      <c r="B29" s="27" t="s">
        <v>46</v>
      </c>
      <c r="C29" s="28" t="s">
        <v>813</v>
      </c>
      <c r="D29" s="29" t="s">
        <v>3</v>
      </c>
      <c r="E29" s="29" t="s">
        <v>791</v>
      </c>
      <c r="F29" s="46">
        <v>846</v>
      </c>
      <c r="G29" s="47">
        <v>61.93</v>
      </c>
      <c r="H29" s="40">
        <f t="shared" si="5"/>
        <v>52392.78</v>
      </c>
      <c r="I29" s="48">
        <v>28</v>
      </c>
      <c r="J29" s="48">
        <f t="shared" si="6"/>
        <v>23688</v>
      </c>
      <c r="K29" s="48"/>
      <c r="L29" s="48"/>
      <c r="M29" s="42">
        <v>1.1000000000000001</v>
      </c>
      <c r="N29" s="42"/>
      <c r="O29" s="42">
        <f t="shared" si="12"/>
        <v>930.6</v>
      </c>
      <c r="P29" s="42">
        <v>29.09</v>
      </c>
      <c r="Q29" s="43">
        <f>P29*F29</f>
        <v>24610.14</v>
      </c>
      <c r="R29" s="43"/>
      <c r="S29" s="44"/>
      <c r="T29" s="44"/>
      <c r="U29" s="41"/>
      <c r="V29" s="30"/>
      <c r="W29" s="30"/>
      <c r="X29" s="31">
        <f t="shared" si="7"/>
        <v>29.09</v>
      </c>
      <c r="Y29" s="31"/>
      <c r="Z29" s="30">
        <f t="shared" si="0"/>
        <v>24610.14</v>
      </c>
      <c r="AA29" s="34">
        <f t="shared" si="1"/>
        <v>4.84</v>
      </c>
      <c r="AB29" s="41">
        <f t="shared" si="2"/>
        <v>4094.64</v>
      </c>
      <c r="AC29" s="5"/>
      <c r="AD29" s="35">
        <f t="shared" si="3"/>
        <v>29.09</v>
      </c>
      <c r="AE29" s="36">
        <f t="shared" si="4"/>
        <v>24610</v>
      </c>
      <c r="AF29" s="121">
        <f t="shared" si="8"/>
        <v>24610.14</v>
      </c>
      <c r="AG29" s="37">
        <f t="shared" si="10"/>
        <v>24610.14</v>
      </c>
      <c r="AH29" s="37"/>
    </row>
    <row r="30" spans="1:34" s="38" customFormat="1" ht="16.2">
      <c r="A30" s="26">
        <v>26</v>
      </c>
      <c r="B30" s="27" t="s">
        <v>47</v>
      </c>
      <c r="C30" s="28" t="s">
        <v>48</v>
      </c>
      <c r="D30" s="29" t="s">
        <v>3</v>
      </c>
      <c r="E30" s="29" t="s">
        <v>791</v>
      </c>
      <c r="F30" s="46">
        <v>880</v>
      </c>
      <c r="G30" s="47">
        <v>46.21</v>
      </c>
      <c r="H30" s="40">
        <f t="shared" si="5"/>
        <v>40664.800000000003</v>
      </c>
      <c r="I30" s="48">
        <v>0</v>
      </c>
      <c r="J30" s="48">
        <f t="shared" si="6"/>
        <v>0</v>
      </c>
      <c r="K30" s="48"/>
      <c r="L30" s="48"/>
      <c r="M30" s="42">
        <v>0</v>
      </c>
      <c r="N30" s="42"/>
      <c r="O30" s="42">
        <f t="shared" si="12"/>
        <v>0</v>
      </c>
      <c r="P30" s="42"/>
      <c r="Q30" s="43"/>
      <c r="R30" s="43"/>
      <c r="S30" s="44"/>
      <c r="T30" s="44"/>
      <c r="U30" s="41"/>
      <c r="V30" s="30"/>
      <c r="W30" s="30"/>
      <c r="X30" s="31">
        <f t="shared" si="7"/>
        <v>0</v>
      </c>
      <c r="Y30" s="31"/>
      <c r="Z30" s="30">
        <f t="shared" si="0"/>
        <v>0</v>
      </c>
      <c r="AA30" s="34">
        <f t="shared" si="1"/>
        <v>46.21</v>
      </c>
      <c r="AB30" s="41">
        <f t="shared" si="2"/>
        <v>40664.800000000003</v>
      </c>
      <c r="AC30" s="5"/>
      <c r="AD30" s="35">
        <f t="shared" si="3"/>
        <v>0</v>
      </c>
      <c r="AE30" s="36">
        <f t="shared" si="4"/>
        <v>0</v>
      </c>
      <c r="AF30" s="121">
        <f t="shared" si="8"/>
        <v>0</v>
      </c>
      <c r="AG30" s="37">
        <f t="shared" si="10"/>
        <v>0</v>
      </c>
      <c r="AH30" s="37"/>
    </row>
    <row r="31" spans="1:34" s="38" customFormat="1" ht="16.2">
      <c r="A31" s="26">
        <v>27</v>
      </c>
      <c r="B31" s="27" t="s">
        <v>49</v>
      </c>
      <c r="C31" s="28" t="s">
        <v>50</v>
      </c>
      <c r="D31" s="29" t="s">
        <v>3</v>
      </c>
      <c r="E31" s="29" t="s">
        <v>791</v>
      </c>
      <c r="F31" s="46">
        <v>1212</v>
      </c>
      <c r="G31" s="47">
        <v>81.760000000000005</v>
      </c>
      <c r="H31" s="40">
        <f t="shared" si="5"/>
        <v>99093.12000000001</v>
      </c>
      <c r="I31" s="48">
        <v>0</v>
      </c>
      <c r="J31" s="48">
        <f t="shared" si="6"/>
        <v>0</v>
      </c>
      <c r="K31" s="48"/>
      <c r="L31" s="48"/>
      <c r="M31" s="42">
        <v>0</v>
      </c>
      <c r="N31" s="42"/>
      <c r="O31" s="42">
        <f t="shared" si="12"/>
        <v>0</v>
      </c>
      <c r="P31" s="42"/>
      <c r="Q31" s="43"/>
      <c r="R31" s="43"/>
      <c r="S31" s="44"/>
      <c r="T31" s="44"/>
      <c r="U31" s="41"/>
      <c r="V31" s="30"/>
      <c r="W31" s="30"/>
      <c r="X31" s="31">
        <f t="shared" si="7"/>
        <v>0</v>
      </c>
      <c r="Y31" s="31"/>
      <c r="Z31" s="30">
        <f t="shared" si="0"/>
        <v>0</v>
      </c>
      <c r="AA31" s="34">
        <f t="shared" si="1"/>
        <v>81.760000000000005</v>
      </c>
      <c r="AB31" s="41">
        <f t="shared" si="2"/>
        <v>99093.12000000001</v>
      </c>
      <c r="AC31" s="5"/>
      <c r="AD31" s="35">
        <f t="shared" si="3"/>
        <v>0</v>
      </c>
      <c r="AE31" s="36">
        <f t="shared" si="4"/>
        <v>0</v>
      </c>
      <c r="AF31" s="121">
        <f t="shared" si="8"/>
        <v>0</v>
      </c>
      <c r="AG31" s="37">
        <f t="shared" si="10"/>
        <v>0</v>
      </c>
      <c r="AH31" s="37"/>
    </row>
    <row r="32" spans="1:34" s="38" customFormat="1" ht="16.2">
      <c r="A32" s="26">
        <v>28</v>
      </c>
      <c r="B32" s="27" t="s">
        <v>51</v>
      </c>
      <c r="C32" s="28" t="s">
        <v>52</v>
      </c>
      <c r="D32" s="29" t="s">
        <v>3</v>
      </c>
      <c r="E32" s="29" t="s">
        <v>791</v>
      </c>
      <c r="F32" s="46">
        <v>1220</v>
      </c>
      <c r="G32" s="47">
        <v>0.33</v>
      </c>
      <c r="H32" s="40">
        <f t="shared" si="5"/>
        <v>402.6</v>
      </c>
      <c r="I32" s="48">
        <v>0</v>
      </c>
      <c r="J32" s="48">
        <f t="shared" si="6"/>
        <v>0</v>
      </c>
      <c r="K32" s="48"/>
      <c r="L32" s="48"/>
      <c r="M32" s="42">
        <v>0</v>
      </c>
      <c r="N32" s="42"/>
      <c r="O32" s="42">
        <f t="shared" si="12"/>
        <v>0</v>
      </c>
      <c r="P32" s="42"/>
      <c r="Q32" s="43"/>
      <c r="R32" s="43"/>
      <c r="S32" s="44"/>
      <c r="T32" s="44"/>
      <c r="U32" s="41"/>
      <c r="V32" s="30"/>
      <c r="W32" s="30"/>
      <c r="X32" s="31">
        <f t="shared" si="7"/>
        <v>0</v>
      </c>
      <c r="Y32" s="31"/>
      <c r="Z32" s="30">
        <f t="shared" si="0"/>
        <v>0</v>
      </c>
      <c r="AA32" s="34">
        <f t="shared" si="1"/>
        <v>0.33</v>
      </c>
      <c r="AB32" s="41">
        <f t="shared" si="2"/>
        <v>402.6</v>
      </c>
      <c r="AC32" s="5"/>
      <c r="AD32" s="35">
        <f t="shared" si="3"/>
        <v>0</v>
      </c>
      <c r="AE32" s="36">
        <f t="shared" si="4"/>
        <v>0</v>
      </c>
      <c r="AF32" s="121">
        <f t="shared" si="8"/>
        <v>0</v>
      </c>
      <c r="AG32" s="37">
        <f t="shared" si="10"/>
        <v>0</v>
      </c>
      <c r="AH32" s="37"/>
    </row>
    <row r="33" spans="1:34" s="38" customFormat="1" ht="16.2">
      <c r="A33" s="26">
        <v>29</v>
      </c>
      <c r="B33" s="27" t="s">
        <v>53</v>
      </c>
      <c r="C33" s="28" t="s">
        <v>54</v>
      </c>
      <c r="D33" s="29" t="s">
        <v>3</v>
      </c>
      <c r="E33" s="29" t="s">
        <v>791</v>
      </c>
      <c r="F33" s="46">
        <v>1635</v>
      </c>
      <c r="G33" s="47">
        <v>43.2</v>
      </c>
      <c r="H33" s="40">
        <f t="shared" si="5"/>
        <v>70632</v>
      </c>
      <c r="I33" s="48">
        <v>0</v>
      </c>
      <c r="J33" s="48">
        <f t="shared" si="6"/>
        <v>0</v>
      </c>
      <c r="K33" s="48"/>
      <c r="L33" s="48"/>
      <c r="M33" s="42">
        <v>0</v>
      </c>
      <c r="N33" s="42"/>
      <c r="O33" s="42">
        <f t="shared" si="12"/>
        <v>0</v>
      </c>
      <c r="P33" s="42"/>
      <c r="Q33" s="43"/>
      <c r="R33" s="43"/>
      <c r="S33" s="44"/>
      <c r="T33" s="44"/>
      <c r="U33" s="41"/>
      <c r="V33" s="30"/>
      <c r="W33" s="30"/>
      <c r="X33" s="31">
        <f t="shared" si="7"/>
        <v>0</v>
      </c>
      <c r="Y33" s="31"/>
      <c r="Z33" s="30">
        <f t="shared" si="0"/>
        <v>0</v>
      </c>
      <c r="AA33" s="34">
        <f t="shared" si="1"/>
        <v>43.2</v>
      </c>
      <c r="AB33" s="41">
        <f t="shared" si="2"/>
        <v>70632</v>
      </c>
      <c r="AC33" s="5"/>
      <c r="AD33" s="35">
        <f t="shared" si="3"/>
        <v>0</v>
      </c>
      <c r="AE33" s="36">
        <f t="shared" si="4"/>
        <v>0</v>
      </c>
      <c r="AF33" s="121">
        <f t="shared" si="8"/>
        <v>0</v>
      </c>
      <c r="AG33" s="37">
        <f t="shared" si="10"/>
        <v>0</v>
      </c>
      <c r="AH33" s="37"/>
    </row>
    <row r="34" spans="1:34" s="38" customFormat="1" ht="16.2">
      <c r="A34" s="26">
        <v>30</v>
      </c>
      <c r="B34" s="27" t="s">
        <v>55</v>
      </c>
      <c r="C34" s="28" t="s">
        <v>56</v>
      </c>
      <c r="D34" s="29" t="s">
        <v>3</v>
      </c>
      <c r="E34" s="29" t="s">
        <v>791</v>
      </c>
      <c r="F34" s="46">
        <v>1657</v>
      </c>
      <c r="G34" s="47">
        <v>2.6</v>
      </c>
      <c r="H34" s="40">
        <f t="shared" si="5"/>
        <v>4308.2</v>
      </c>
      <c r="I34" s="48">
        <v>0</v>
      </c>
      <c r="J34" s="48">
        <f t="shared" si="6"/>
        <v>0</v>
      </c>
      <c r="K34" s="48"/>
      <c r="L34" s="48"/>
      <c r="M34" s="42">
        <v>0</v>
      </c>
      <c r="N34" s="42"/>
      <c r="O34" s="42">
        <f t="shared" si="12"/>
        <v>0</v>
      </c>
      <c r="P34" s="42"/>
      <c r="Q34" s="43"/>
      <c r="R34" s="43"/>
      <c r="S34" s="44"/>
      <c r="T34" s="44"/>
      <c r="U34" s="41"/>
      <c r="V34" s="30"/>
      <c r="W34" s="30"/>
      <c r="X34" s="31">
        <f t="shared" si="7"/>
        <v>0</v>
      </c>
      <c r="Y34" s="31"/>
      <c r="Z34" s="30">
        <f t="shared" si="0"/>
        <v>0</v>
      </c>
      <c r="AA34" s="34">
        <f t="shared" si="1"/>
        <v>2.6</v>
      </c>
      <c r="AB34" s="41">
        <f t="shared" si="2"/>
        <v>4308.2</v>
      </c>
      <c r="AC34" s="5"/>
      <c r="AD34" s="35">
        <f t="shared" si="3"/>
        <v>0</v>
      </c>
      <c r="AE34" s="36">
        <f t="shared" si="4"/>
        <v>0</v>
      </c>
      <c r="AF34" s="121">
        <f t="shared" si="8"/>
        <v>0</v>
      </c>
      <c r="AG34" s="37">
        <f t="shared" si="10"/>
        <v>0</v>
      </c>
      <c r="AH34" s="37"/>
    </row>
    <row r="35" spans="1:34" s="38" customFormat="1" ht="16.2">
      <c r="A35" s="26">
        <v>31</v>
      </c>
      <c r="B35" s="27" t="s">
        <v>57</v>
      </c>
      <c r="C35" s="28" t="s">
        <v>58</v>
      </c>
      <c r="D35" s="29" t="s">
        <v>3</v>
      </c>
      <c r="E35" s="29" t="s">
        <v>791</v>
      </c>
      <c r="F35" s="46">
        <v>1951</v>
      </c>
      <c r="G35" s="47">
        <v>7.02</v>
      </c>
      <c r="H35" s="40">
        <f t="shared" si="5"/>
        <v>13696.019999999999</v>
      </c>
      <c r="I35" s="48">
        <v>0</v>
      </c>
      <c r="J35" s="48">
        <f t="shared" si="6"/>
        <v>0</v>
      </c>
      <c r="K35" s="48"/>
      <c r="L35" s="48"/>
      <c r="M35" s="42">
        <v>0</v>
      </c>
      <c r="N35" s="42"/>
      <c r="O35" s="42">
        <f t="shared" si="12"/>
        <v>0</v>
      </c>
      <c r="P35" s="42"/>
      <c r="Q35" s="43"/>
      <c r="R35" s="43"/>
      <c r="S35" s="44"/>
      <c r="T35" s="44"/>
      <c r="U35" s="41"/>
      <c r="V35" s="30"/>
      <c r="W35" s="30"/>
      <c r="X35" s="31">
        <f t="shared" si="7"/>
        <v>0</v>
      </c>
      <c r="Y35" s="31"/>
      <c r="Z35" s="30">
        <f t="shared" si="0"/>
        <v>0</v>
      </c>
      <c r="AA35" s="34">
        <f t="shared" si="1"/>
        <v>7.02</v>
      </c>
      <c r="AB35" s="41">
        <f t="shared" si="2"/>
        <v>13696.019999999999</v>
      </c>
      <c r="AC35" s="5"/>
      <c r="AD35" s="35">
        <f t="shared" si="3"/>
        <v>0</v>
      </c>
      <c r="AE35" s="36">
        <f t="shared" si="4"/>
        <v>0</v>
      </c>
      <c r="AF35" s="121">
        <f t="shared" si="8"/>
        <v>0</v>
      </c>
      <c r="AG35" s="37">
        <f t="shared" si="10"/>
        <v>0</v>
      </c>
      <c r="AH35" s="37"/>
    </row>
    <row r="36" spans="1:34" s="38" customFormat="1" ht="16.2">
      <c r="A36" s="26">
        <v>32</v>
      </c>
      <c r="B36" s="27">
        <v>1.2</v>
      </c>
      <c r="C36" s="28" t="s">
        <v>59</v>
      </c>
      <c r="D36" s="29"/>
      <c r="E36" s="29" t="s">
        <v>791</v>
      </c>
      <c r="F36" s="50"/>
      <c r="G36" s="51"/>
      <c r="H36" s="40"/>
      <c r="I36" s="52"/>
      <c r="J36" s="52"/>
      <c r="K36" s="52"/>
      <c r="L36" s="52"/>
      <c r="M36" s="42"/>
      <c r="N36" s="42"/>
      <c r="O36" s="42"/>
      <c r="P36" s="42"/>
      <c r="Q36" s="43"/>
      <c r="R36" s="43"/>
      <c r="S36" s="44"/>
      <c r="T36" s="44"/>
      <c r="U36" s="41"/>
      <c r="V36" s="30"/>
      <c r="W36" s="30"/>
      <c r="X36" s="31"/>
      <c r="Y36" s="31"/>
      <c r="Z36" s="30"/>
      <c r="AA36" s="34"/>
      <c r="AB36" s="41"/>
      <c r="AC36" s="5"/>
      <c r="AD36" s="35">
        <f t="shared" si="3"/>
        <v>0</v>
      </c>
      <c r="AE36" s="36">
        <f t="shared" si="4"/>
        <v>0</v>
      </c>
      <c r="AF36" s="121">
        <f t="shared" si="8"/>
        <v>0</v>
      </c>
      <c r="AG36" s="37">
        <f t="shared" si="10"/>
        <v>0</v>
      </c>
      <c r="AH36" s="37"/>
    </row>
    <row r="37" spans="1:34" s="38" customFormat="1" ht="16.2">
      <c r="A37" s="26">
        <v>33</v>
      </c>
      <c r="B37" s="27" t="s">
        <v>60</v>
      </c>
      <c r="C37" s="28" t="s">
        <v>61</v>
      </c>
      <c r="D37" s="29" t="s">
        <v>62</v>
      </c>
      <c r="E37" s="29" t="s">
        <v>791</v>
      </c>
      <c r="F37" s="46">
        <v>240</v>
      </c>
      <c r="G37" s="50">
        <v>2</v>
      </c>
      <c r="H37" s="40">
        <f t="shared" si="5"/>
        <v>480</v>
      </c>
      <c r="I37" s="48">
        <v>0</v>
      </c>
      <c r="J37" s="48">
        <f t="shared" si="6"/>
        <v>0</v>
      </c>
      <c r="K37" s="48"/>
      <c r="L37" s="48"/>
      <c r="M37" s="42">
        <v>2.5</v>
      </c>
      <c r="N37" s="42"/>
      <c r="O37" s="42">
        <f t="shared" ref="O37:O54" si="13">F37*M37</f>
        <v>600</v>
      </c>
      <c r="P37" s="42"/>
      <c r="Q37" s="43"/>
      <c r="R37" s="43"/>
      <c r="S37" s="44"/>
      <c r="T37" s="44"/>
      <c r="U37" s="41"/>
      <c r="V37" s="30"/>
      <c r="W37" s="30"/>
      <c r="X37" s="31">
        <f t="shared" si="7"/>
        <v>0</v>
      </c>
      <c r="Y37" s="31"/>
      <c r="Z37" s="30">
        <f t="shared" ref="Z37:Z54" si="14">F37*X37</f>
        <v>0</v>
      </c>
      <c r="AA37" s="34">
        <f t="shared" ref="AA37:AA54" si="15">G37-I37-P37-R37-T37</f>
        <v>2</v>
      </c>
      <c r="AB37" s="41">
        <f t="shared" ref="AB37:AB54" si="16">AA37*F37</f>
        <v>480</v>
      </c>
      <c r="AC37" s="5"/>
      <c r="AD37" s="35">
        <f t="shared" si="3"/>
        <v>0</v>
      </c>
      <c r="AE37" s="36">
        <f t="shared" si="4"/>
        <v>0</v>
      </c>
      <c r="AF37" s="121">
        <f t="shared" si="8"/>
        <v>0</v>
      </c>
      <c r="AG37" s="37">
        <f t="shared" si="10"/>
        <v>0</v>
      </c>
      <c r="AH37" s="37"/>
    </row>
    <row r="38" spans="1:34" s="38" customFormat="1" ht="32.4">
      <c r="A38" s="26">
        <v>34</v>
      </c>
      <c r="B38" s="27" t="s">
        <v>63</v>
      </c>
      <c r="C38" s="28" t="s">
        <v>64</v>
      </c>
      <c r="D38" s="29" t="s">
        <v>62</v>
      </c>
      <c r="E38" s="29" t="s">
        <v>791</v>
      </c>
      <c r="F38" s="46">
        <v>255</v>
      </c>
      <c r="G38" s="50">
        <v>6</v>
      </c>
      <c r="H38" s="40">
        <f t="shared" si="5"/>
        <v>1530</v>
      </c>
      <c r="I38" s="48">
        <v>0</v>
      </c>
      <c r="J38" s="48">
        <f t="shared" si="6"/>
        <v>0</v>
      </c>
      <c r="K38" s="48"/>
      <c r="L38" s="48"/>
      <c r="M38" s="42">
        <v>1</v>
      </c>
      <c r="N38" s="42"/>
      <c r="O38" s="42">
        <f t="shared" si="13"/>
        <v>255</v>
      </c>
      <c r="P38" s="42"/>
      <c r="Q38" s="43"/>
      <c r="R38" s="43"/>
      <c r="S38" s="44"/>
      <c r="T38" s="44"/>
      <c r="U38" s="41"/>
      <c r="V38" s="30"/>
      <c r="W38" s="30"/>
      <c r="X38" s="31">
        <f t="shared" si="7"/>
        <v>0</v>
      </c>
      <c r="Y38" s="31"/>
      <c r="Z38" s="30">
        <f t="shared" si="14"/>
        <v>0</v>
      </c>
      <c r="AA38" s="34">
        <f t="shared" si="15"/>
        <v>6</v>
      </c>
      <c r="AB38" s="41">
        <f t="shared" si="16"/>
        <v>1530</v>
      </c>
      <c r="AC38" s="5"/>
      <c r="AD38" s="35">
        <f t="shared" si="3"/>
        <v>0</v>
      </c>
      <c r="AE38" s="36">
        <f t="shared" si="4"/>
        <v>0</v>
      </c>
      <c r="AF38" s="121">
        <f t="shared" si="8"/>
        <v>0</v>
      </c>
      <c r="AG38" s="37">
        <f t="shared" si="10"/>
        <v>0</v>
      </c>
      <c r="AH38" s="37"/>
    </row>
    <row r="39" spans="1:34" s="38" customFormat="1" ht="16.2">
      <c r="A39" s="26">
        <v>35</v>
      </c>
      <c r="B39" s="27" t="s">
        <v>65</v>
      </c>
      <c r="C39" s="28" t="s">
        <v>66</v>
      </c>
      <c r="D39" s="29" t="s">
        <v>62</v>
      </c>
      <c r="E39" s="29" t="s">
        <v>791</v>
      </c>
      <c r="F39" s="46">
        <v>262</v>
      </c>
      <c r="G39" s="50">
        <v>20</v>
      </c>
      <c r="H39" s="40">
        <f t="shared" si="5"/>
        <v>5240</v>
      </c>
      <c r="I39" s="48">
        <v>0</v>
      </c>
      <c r="J39" s="48">
        <f t="shared" si="6"/>
        <v>0</v>
      </c>
      <c r="K39" s="48"/>
      <c r="L39" s="48"/>
      <c r="M39" s="42">
        <v>3</v>
      </c>
      <c r="N39" s="42"/>
      <c r="O39" s="42">
        <f t="shared" si="13"/>
        <v>786</v>
      </c>
      <c r="P39" s="42"/>
      <c r="Q39" s="43"/>
      <c r="R39" s="43"/>
      <c r="S39" s="44"/>
      <c r="T39" s="44"/>
      <c r="U39" s="41"/>
      <c r="V39" s="30"/>
      <c r="W39" s="30"/>
      <c r="X39" s="31">
        <f t="shared" si="7"/>
        <v>0</v>
      </c>
      <c r="Y39" s="31"/>
      <c r="Z39" s="30">
        <f t="shared" si="14"/>
        <v>0</v>
      </c>
      <c r="AA39" s="34">
        <f t="shared" si="15"/>
        <v>20</v>
      </c>
      <c r="AB39" s="41">
        <f t="shared" si="16"/>
        <v>5240</v>
      </c>
      <c r="AC39" s="5"/>
      <c r="AD39" s="35">
        <f t="shared" si="3"/>
        <v>0</v>
      </c>
      <c r="AE39" s="36">
        <f t="shared" si="4"/>
        <v>0</v>
      </c>
      <c r="AF39" s="121">
        <f t="shared" si="8"/>
        <v>0</v>
      </c>
      <c r="AG39" s="37">
        <f t="shared" si="10"/>
        <v>0</v>
      </c>
      <c r="AH39" s="37"/>
    </row>
    <row r="40" spans="1:34" s="38" customFormat="1" ht="16.2">
      <c r="A40" s="26">
        <v>36</v>
      </c>
      <c r="B40" s="27" t="s">
        <v>67</v>
      </c>
      <c r="C40" s="28" t="s">
        <v>68</v>
      </c>
      <c r="D40" s="29" t="s">
        <v>62</v>
      </c>
      <c r="E40" s="29" t="s">
        <v>791</v>
      </c>
      <c r="F40" s="46">
        <v>242</v>
      </c>
      <c r="G40" s="50">
        <v>2</v>
      </c>
      <c r="H40" s="40">
        <f t="shared" si="5"/>
        <v>484</v>
      </c>
      <c r="I40" s="48">
        <v>0</v>
      </c>
      <c r="J40" s="48">
        <f t="shared" si="6"/>
        <v>0</v>
      </c>
      <c r="K40" s="48"/>
      <c r="L40" s="48"/>
      <c r="M40" s="42">
        <v>0</v>
      </c>
      <c r="N40" s="42"/>
      <c r="O40" s="42">
        <f t="shared" si="13"/>
        <v>0</v>
      </c>
      <c r="P40" s="42"/>
      <c r="Q40" s="43"/>
      <c r="R40" s="43"/>
      <c r="S40" s="44"/>
      <c r="T40" s="44"/>
      <c r="U40" s="41"/>
      <c r="V40" s="30"/>
      <c r="W40" s="30"/>
      <c r="X40" s="31">
        <f t="shared" si="7"/>
        <v>0</v>
      </c>
      <c r="Y40" s="31"/>
      <c r="Z40" s="30">
        <f t="shared" si="14"/>
        <v>0</v>
      </c>
      <c r="AA40" s="34">
        <f t="shared" si="15"/>
        <v>2</v>
      </c>
      <c r="AB40" s="41">
        <f t="shared" si="16"/>
        <v>484</v>
      </c>
      <c r="AC40" s="5"/>
      <c r="AD40" s="35">
        <f t="shared" si="3"/>
        <v>0</v>
      </c>
      <c r="AE40" s="36">
        <f t="shared" si="4"/>
        <v>0</v>
      </c>
      <c r="AF40" s="121">
        <f t="shared" si="8"/>
        <v>0</v>
      </c>
      <c r="AG40" s="37">
        <f t="shared" si="10"/>
        <v>0</v>
      </c>
      <c r="AH40" s="37"/>
    </row>
    <row r="41" spans="1:34" s="38" customFormat="1" ht="16.2">
      <c r="A41" s="26">
        <v>37</v>
      </c>
      <c r="B41" s="27" t="s">
        <v>69</v>
      </c>
      <c r="C41" s="28" t="s">
        <v>70</v>
      </c>
      <c r="D41" s="29" t="s">
        <v>62</v>
      </c>
      <c r="E41" s="29" t="s">
        <v>791</v>
      </c>
      <c r="F41" s="46">
        <v>486</v>
      </c>
      <c r="G41" s="50">
        <v>13</v>
      </c>
      <c r="H41" s="40">
        <f t="shared" si="5"/>
        <v>6318</v>
      </c>
      <c r="I41" s="48">
        <v>0</v>
      </c>
      <c r="J41" s="48">
        <f t="shared" si="6"/>
        <v>0</v>
      </c>
      <c r="K41" s="48"/>
      <c r="L41" s="48"/>
      <c r="M41" s="42">
        <v>0</v>
      </c>
      <c r="N41" s="42"/>
      <c r="O41" s="42">
        <f t="shared" si="13"/>
        <v>0</v>
      </c>
      <c r="P41" s="42"/>
      <c r="Q41" s="43"/>
      <c r="R41" s="43"/>
      <c r="S41" s="44"/>
      <c r="T41" s="44"/>
      <c r="U41" s="41"/>
      <c r="V41" s="30"/>
      <c r="W41" s="30"/>
      <c r="X41" s="31">
        <f t="shared" si="7"/>
        <v>0</v>
      </c>
      <c r="Y41" s="31"/>
      <c r="Z41" s="30">
        <f t="shared" si="14"/>
        <v>0</v>
      </c>
      <c r="AA41" s="34">
        <f t="shared" si="15"/>
        <v>13</v>
      </c>
      <c r="AB41" s="41">
        <f t="shared" si="16"/>
        <v>6318</v>
      </c>
      <c r="AC41" s="5"/>
      <c r="AD41" s="35">
        <f t="shared" si="3"/>
        <v>0</v>
      </c>
      <c r="AE41" s="36">
        <f t="shared" si="4"/>
        <v>0</v>
      </c>
      <c r="AF41" s="121">
        <f t="shared" si="8"/>
        <v>0</v>
      </c>
      <c r="AG41" s="37">
        <f t="shared" si="10"/>
        <v>0</v>
      </c>
      <c r="AH41" s="37"/>
    </row>
    <row r="42" spans="1:34" s="38" customFormat="1" ht="16.2">
      <c r="A42" s="26">
        <v>38</v>
      </c>
      <c r="B42" s="27" t="s">
        <v>71</v>
      </c>
      <c r="C42" s="28" t="s">
        <v>72</v>
      </c>
      <c r="D42" s="29" t="s">
        <v>62</v>
      </c>
      <c r="E42" s="29" t="s">
        <v>791</v>
      </c>
      <c r="F42" s="46">
        <v>504</v>
      </c>
      <c r="G42" s="50">
        <v>13</v>
      </c>
      <c r="H42" s="40">
        <f t="shared" si="5"/>
        <v>6552</v>
      </c>
      <c r="I42" s="48">
        <v>2</v>
      </c>
      <c r="J42" s="48">
        <f t="shared" si="6"/>
        <v>1008</v>
      </c>
      <c r="K42" s="48"/>
      <c r="L42" s="48"/>
      <c r="M42" s="42">
        <v>20.5</v>
      </c>
      <c r="N42" s="42"/>
      <c r="O42" s="42">
        <f t="shared" si="13"/>
        <v>10332</v>
      </c>
      <c r="P42" s="42">
        <v>2</v>
      </c>
      <c r="Q42" s="43">
        <f>P42*F42</f>
        <v>1008</v>
      </c>
      <c r="R42" s="43">
        <v>2</v>
      </c>
      <c r="S42" s="44">
        <f>R42*F42</f>
        <v>1008</v>
      </c>
      <c r="T42" s="44"/>
      <c r="U42" s="41"/>
      <c r="V42" s="30"/>
      <c r="W42" s="30"/>
      <c r="X42" s="31">
        <f t="shared" si="7"/>
        <v>4</v>
      </c>
      <c r="Y42" s="31"/>
      <c r="Z42" s="30">
        <f t="shared" si="14"/>
        <v>2016</v>
      </c>
      <c r="AA42" s="34">
        <f t="shared" si="15"/>
        <v>7</v>
      </c>
      <c r="AB42" s="41">
        <f t="shared" si="16"/>
        <v>3528</v>
      </c>
      <c r="AC42" s="5"/>
      <c r="AD42" s="35">
        <f t="shared" si="3"/>
        <v>4</v>
      </c>
      <c r="AE42" s="36">
        <f t="shared" si="4"/>
        <v>2016</v>
      </c>
      <c r="AF42" s="121">
        <f t="shared" si="8"/>
        <v>2016</v>
      </c>
      <c r="AG42" s="37">
        <f t="shared" si="10"/>
        <v>2016</v>
      </c>
      <c r="AH42" s="37"/>
    </row>
    <row r="43" spans="1:34" s="38" customFormat="1" ht="16.2">
      <c r="A43" s="26">
        <v>39</v>
      </c>
      <c r="B43" s="27" t="s">
        <v>73</v>
      </c>
      <c r="C43" s="28" t="s">
        <v>74</v>
      </c>
      <c r="D43" s="29" t="s">
        <v>62</v>
      </c>
      <c r="E43" s="29" t="s">
        <v>791</v>
      </c>
      <c r="F43" s="46">
        <v>541</v>
      </c>
      <c r="G43" s="50">
        <v>44</v>
      </c>
      <c r="H43" s="40">
        <f>F43*G43</f>
        <v>23804</v>
      </c>
      <c r="I43" s="48">
        <v>6</v>
      </c>
      <c r="J43" s="48">
        <f>F43*I43</f>
        <v>3246</v>
      </c>
      <c r="K43" s="48"/>
      <c r="L43" s="48"/>
      <c r="M43" s="42">
        <v>27</v>
      </c>
      <c r="N43" s="42"/>
      <c r="O43" s="42">
        <f t="shared" si="13"/>
        <v>14607</v>
      </c>
      <c r="P43" s="42">
        <v>1</v>
      </c>
      <c r="Q43" s="43">
        <f>P43*F43</f>
        <v>541</v>
      </c>
      <c r="R43" s="43">
        <v>3</v>
      </c>
      <c r="S43" s="44">
        <f>R43*F43</f>
        <v>1623</v>
      </c>
      <c r="T43" s="44">
        <v>2</v>
      </c>
      <c r="U43" s="41">
        <f>T43*F43</f>
        <v>1082</v>
      </c>
      <c r="V43" s="30"/>
      <c r="W43" s="30"/>
      <c r="X43" s="31">
        <f t="shared" si="7"/>
        <v>6</v>
      </c>
      <c r="Y43" s="31"/>
      <c r="Z43" s="30">
        <f t="shared" si="14"/>
        <v>3246</v>
      </c>
      <c r="AA43" s="34">
        <f t="shared" si="15"/>
        <v>32</v>
      </c>
      <c r="AB43" s="41">
        <f t="shared" si="16"/>
        <v>17312</v>
      </c>
      <c r="AC43" s="5"/>
      <c r="AD43" s="35">
        <f t="shared" si="3"/>
        <v>6</v>
      </c>
      <c r="AE43" s="36">
        <f t="shared" si="4"/>
        <v>3246</v>
      </c>
      <c r="AF43" s="121">
        <f t="shared" si="8"/>
        <v>3246</v>
      </c>
      <c r="AG43" s="37">
        <f t="shared" si="10"/>
        <v>3246</v>
      </c>
      <c r="AH43" s="37"/>
    </row>
    <row r="44" spans="1:34" s="38" customFormat="1" ht="16.2">
      <c r="A44" s="26">
        <v>40</v>
      </c>
      <c r="B44" s="27" t="s">
        <v>75</v>
      </c>
      <c r="C44" s="28" t="s">
        <v>76</v>
      </c>
      <c r="D44" s="29" t="s">
        <v>62</v>
      </c>
      <c r="E44" s="29" t="s">
        <v>791</v>
      </c>
      <c r="F44" s="46">
        <v>562</v>
      </c>
      <c r="G44" s="50">
        <v>2</v>
      </c>
      <c r="H44" s="40">
        <f t="shared" ref="H44:H54" si="17">F44*G44</f>
        <v>1124</v>
      </c>
      <c r="I44" s="48">
        <v>0</v>
      </c>
      <c r="J44" s="48">
        <f t="shared" ref="J44:J54" si="18">F44*I44</f>
        <v>0</v>
      </c>
      <c r="K44" s="48"/>
      <c r="L44" s="48"/>
      <c r="M44" s="42"/>
      <c r="N44" s="42"/>
      <c r="O44" s="42">
        <f t="shared" si="13"/>
        <v>0</v>
      </c>
      <c r="P44" s="42"/>
      <c r="Q44" s="43"/>
      <c r="R44" s="43"/>
      <c r="S44" s="44"/>
      <c r="T44" s="44"/>
      <c r="U44" s="41"/>
      <c r="V44" s="30"/>
      <c r="W44" s="30"/>
      <c r="X44" s="31">
        <f t="shared" si="7"/>
        <v>0</v>
      </c>
      <c r="Y44" s="31"/>
      <c r="Z44" s="30">
        <f t="shared" si="14"/>
        <v>0</v>
      </c>
      <c r="AA44" s="34">
        <f t="shared" si="15"/>
        <v>2</v>
      </c>
      <c r="AB44" s="41">
        <f t="shared" si="16"/>
        <v>1124</v>
      </c>
      <c r="AC44" s="5"/>
      <c r="AD44" s="35">
        <f t="shared" si="3"/>
        <v>0</v>
      </c>
      <c r="AE44" s="36">
        <f t="shared" si="4"/>
        <v>0</v>
      </c>
      <c r="AF44" s="121">
        <f t="shared" si="8"/>
        <v>0</v>
      </c>
      <c r="AG44" s="37">
        <f t="shared" si="10"/>
        <v>0</v>
      </c>
      <c r="AH44" s="37"/>
    </row>
    <row r="45" spans="1:34" s="38" customFormat="1" ht="16.2">
      <c r="A45" s="26">
        <v>41</v>
      </c>
      <c r="B45" s="27" t="s">
        <v>77</v>
      </c>
      <c r="C45" s="28" t="s">
        <v>78</v>
      </c>
      <c r="D45" s="29" t="s">
        <v>62</v>
      </c>
      <c r="E45" s="29" t="s">
        <v>791</v>
      </c>
      <c r="F45" s="46">
        <v>636</v>
      </c>
      <c r="G45" s="50">
        <v>1</v>
      </c>
      <c r="H45" s="40">
        <f t="shared" si="17"/>
        <v>636</v>
      </c>
      <c r="I45" s="48">
        <v>0</v>
      </c>
      <c r="J45" s="48">
        <f t="shared" si="18"/>
        <v>0</v>
      </c>
      <c r="K45" s="48"/>
      <c r="L45" s="48"/>
      <c r="M45" s="42">
        <v>4.5</v>
      </c>
      <c r="N45" s="42"/>
      <c r="O45" s="42">
        <f t="shared" si="13"/>
        <v>2862</v>
      </c>
      <c r="P45" s="42">
        <v>1</v>
      </c>
      <c r="Q45" s="43">
        <f>P45*F45</f>
        <v>636</v>
      </c>
      <c r="R45" s="43"/>
      <c r="S45" s="44"/>
      <c r="T45" s="44"/>
      <c r="U45" s="41"/>
      <c r="V45" s="30"/>
      <c r="W45" s="30"/>
      <c r="X45" s="31">
        <f t="shared" si="7"/>
        <v>1</v>
      </c>
      <c r="Y45" s="31"/>
      <c r="Z45" s="30">
        <f t="shared" si="14"/>
        <v>636</v>
      </c>
      <c r="AA45" s="34">
        <f t="shared" si="15"/>
        <v>0</v>
      </c>
      <c r="AB45" s="41">
        <f t="shared" si="16"/>
        <v>0</v>
      </c>
      <c r="AC45" s="5"/>
      <c r="AD45" s="35">
        <f t="shared" si="3"/>
        <v>1</v>
      </c>
      <c r="AE45" s="36">
        <f t="shared" si="4"/>
        <v>636</v>
      </c>
      <c r="AF45" s="121">
        <f t="shared" si="8"/>
        <v>636</v>
      </c>
      <c r="AG45" s="37">
        <f t="shared" si="10"/>
        <v>636</v>
      </c>
      <c r="AH45" s="37"/>
    </row>
    <row r="46" spans="1:34" s="38" customFormat="1" ht="16.2">
      <c r="A46" s="26">
        <v>42</v>
      </c>
      <c r="B46" s="27" t="s">
        <v>79</v>
      </c>
      <c r="C46" s="28" t="s">
        <v>80</v>
      </c>
      <c r="D46" s="29" t="s">
        <v>62</v>
      </c>
      <c r="E46" s="29" t="s">
        <v>791</v>
      </c>
      <c r="F46" s="46">
        <v>902</v>
      </c>
      <c r="G46" s="50">
        <v>2</v>
      </c>
      <c r="H46" s="40">
        <f t="shared" si="17"/>
        <v>1804</v>
      </c>
      <c r="I46" s="48">
        <v>0</v>
      </c>
      <c r="J46" s="48">
        <f t="shared" si="18"/>
        <v>0</v>
      </c>
      <c r="K46" s="48"/>
      <c r="L46" s="48"/>
      <c r="M46" s="42">
        <v>0</v>
      </c>
      <c r="N46" s="42"/>
      <c r="O46" s="42">
        <f t="shared" si="13"/>
        <v>0</v>
      </c>
      <c r="P46" s="42"/>
      <c r="Q46" s="43"/>
      <c r="R46" s="43"/>
      <c r="S46" s="44"/>
      <c r="T46" s="44"/>
      <c r="U46" s="41"/>
      <c r="V46" s="30"/>
      <c r="W46" s="30"/>
      <c r="X46" s="31">
        <f t="shared" si="7"/>
        <v>0</v>
      </c>
      <c r="Y46" s="31"/>
      <c r="Z46" s="30">
        <f t="shared" si="14"/>
        <v>0</v>
      </c>
      <c r="AA46" s="34">
        <f t="shared" si="15"/>
        <v>2</v>
      </c>
      <c r="AB46" s="41">
        <f t="shared" si="16"/>
        <v>1804</v>
      </c>
      <c r="AC46" s="5"/>
      <c r="AD46" s="35">
        <f t="shared" si="3"/>
        <v>0</v>
      </c>
      <c r="AE46" s="36">
        <f t="shared" si="4"/>
        <v>0</v>
      </c>
      <c r="AF46" s="121">
        <f t="shared" si="8"/>
        <v>0</v>
      </c>
      <c r="AG46" s="37">
        <f t="shared" si="10"/>
        <v>0</v>
      </c>
      <c r="AH46" s="37"/>
    </row>
    <row r="47" spans="1:34" s="38" customFormat="1" ht="16.2">
      <c r="A47" s="26">
        <v>43</v>
      </c>
      <c r="B47" s="27" t="s">
        <v>81</v>
      </c>
      <c r="C47" s="28" t="s">
        <v>82</v>
      </c>
      <c r="D47" s="29" t="s">
        <v>62</v>
      </c>
      <c r="E47" s="29" t="s">
        <v>791</v>
      </c>
      <c r="F47" s="46">
        <v>1094</v>
      </c>
      <c r="G47" s="50">
        <v>1</v>
      </c>
      <c r="H47" s="40">
        <f t="shared" si="17"/>
        <v>1094</v>
      </c>
      <c r="I47" s="48">
        <v>0</v>
      </c>
      <c r="J47" s="48">
        <f t="shared" si="18"/>
        <v>0</v>
      </c>
      <c r="K47" s="48"/>
      <c r="L47" s="48"/>
      <c r="M47" s="42">
        <v>0</v>
      </c>
      <c r="N47" s="42"/>
      <c r="O47" s="42">
        <f t="shared" si="13"/>
        <v>0</v>
      </c>
      <c r="P47" s="42"/>
      <c r="Q47" s="43"/>
      <c r="R47" s="43"/>
      <c r="S47" s="44"/>
      <c r="T47" s="44"/>
      <c r="U47" s="41"/>
      <c r="V47" s="30"/>
      <c r="W47" s="30"/>
      <c r="X47" s="31">
        <f t="shared" si="7"/>
        <v>0</v>
      </c>
      <c r="Y47" s="31"/>
      <c r="Z47" s="30">
        <f t="shared" si="14"/>
        <v>0</v>
      </c>
      <c r="AA47" s="34">
        <f t="shared" si="15"/>
        <v>1</v>
      </c>
      <c r="AB47" s="41">
        <f t="shared" si="16"/>
        <v>1094</v>
      </c>
      <c r="AC47" s="5"/>
      <c r="AD47" s="35">
        <f t="shared" si="3"/>
        <v>0</v>
      </c>
      <c r="AE47" s="36">
        <f t="shared" si="4"/>
        <v>0</v>
      </c>
      <c r="AF47" s="121">
        <f t="shared" si="8"/>
        <v>0</v>
      </c>
      <c r="AG47" s="37">
        <f t="shared" si="10"/>
        <v>0</v>
      </c>
      <c r="AH47" s="37"/>
    </row>
    <row r="48" spans="1:34" s="38" customFormat="1" ht="16.2">
      <c r="A48" s="26">
        <v>44</v>
      </c>
      <c r="B48" s="27" t="s">
        <v>83</v>
      </c>
      <c r="C48" s="28" t="s">
        <v>84</v>
      </c>
      <c r="D48" s="29" t="s">
        <v>62</v>
      </c>
      <c r="E48" s="29" t="s">
        <v>791</v>
      </c>
      <c r="F48" s="46">
        <v>777</v>
      </c>
      <c r="G48" s="50">
        <v>1</v>
      </c>
      <c r="H48" s="40">
        <f t="shared" si="17"/>
        <v>777</v>
      </c>
      <c r="I48" s="48">
        <v>0</v>
      </c>
      <c r="J48" s="48">
        <f t="shared" si="18"/>
        <v>0</v>
      </c>
      <c r="K48" s="48"/>
      <c r="L48" s="48"/>
      <c r="M48" s="42">
        <v>0</v>
      </c>
      <c r="N48" s="42"/>
      <c r="O48" s="42">
        <f t="shared" si="13"/>
        <v>0</v>
      </c>
      <c r="P48" s="42"/>
      <c r="Q48" s="43"/>
      <c r="R48" s="43"/>
      <c r="S48" s="44"/>
      <c r="T48" s="44"/>
      <c r="U48" s="41"/>
      <c r="V48" s="30"/>
      <c r="W48" s="30"/>
      <c r="X48" s="31">
        <f t="shared" si="7"/>
        <v>0</v>
      </c>
      <c r="Y48" s="31"/>
      <c r="Z48" s="30">
        <f t="shared" si="14"/>
        <v>0</v>
      </c>
      <c r="AA48" s="34">
        <f t="shared" si="15"/>
        <v>1</v>
      </c>
      <c r="AB48" s="41">
        <f t="shared" si="16"/>
        <v>777</v>
      </c>
      <c r="AC48" s="5"/>
      <c r="AD48" s="35">
        <f t="shared" si="3"/>
        <v>0</v>
      </c>
      <c r="AE48" s="36">
        <f t="shared" si="4"/>
        <v>0</v>
      </c>
      <c r="AF48" s="121">
        <f t="shared" si="8"/>
        <v>0</v>
      </c>
      <c r="AG48" s="37">
        <f t="shared" si="10"/>
        <v>0</v>
      </c>
      <c r="AH48" s="37"/>
    </row>
    <row r="49" spans="1:34" s="38" customFormat="1" ht="16.2">
      <c r="A49" s="26">
        <v>45</v>
      </c>
      <c r="B49" s="27" t="s">
        <v>85</v>
      </c>
      <c r="C49" s="28" t="s">
        <v>86</v>
      </c>
      <c r="D49" s="29" t="s">
        <v>62</v>
      </c>
      <c r="E49" s="29" t="s">
        <v>791</v>
      </c>
      <c r="F49" s="46">
        <v>806</v>
      </c>
      <c r="G49" s="50">
        <v>1</v>
      </c>
      <c r="H49" s="40">
        <f t="shared" si="17"/>
        <v>806</v>
      </c>
      <c r="I49" s="48">
        <v>0</v>
      </c>
      <c r="J49" s="48">
        <f t="shared" si="18"/>
        <v>0</v>
      </c>
      <c r="K49" s="48"/>
      <c r="L49" s="48"/>
      <c r="M49" s="42">
        <v>0</v>
      </c>
      <c r="N49" s="42"/>
      <c r="O49" s="42">
        <f t="shared" si="13"/>
        <v>0</v>
      </c>
      <c r="P49" s="42"/>
      <c r="Q49" s="43"/>
      <c r="R49" s="43"/>
      <c r="S49" s="44"/>
      <c r="T49" s="44"/>
      <c r="U49" s="41"/>
      <c r="V49" s="30"/>
      <c r="W49" s="30"/>
      <c r="X49" s="31">
        <f t="shared" si="7"/>
        <v>0</v>
      </c>
      <c r="Y49" s="31"/>
      <c r="Z49" s="30">
        <f t="shared" si="14"/>
        <v>0</v>
      </c>
      <c r="AA49" s="34">
        <f t="shared" si="15"/>
        <v>1</v>
      </c>
      <c r="AB49" s="41">
        <f t="shared" si="16"/>
        <v>806</v>
      </c>
      <c r="AC49" s="5"/>
      <c r="AD49" s="35">
        <f t="shared" si="3"/>
        <v>0</v>
      </c>
      <c r="AE49" s="36">
        <f t="shared" si="4"/>
        <v>0</v>
      </c>
      <c r="AF49" s="121">
        <f t="shared" si="8"/>
        <v>0</v>
      </c>
      <c r="AG49" s="37">
        <f t="shared" si="10"/>
        <v>0</v>
      </c>
      <c r="AH49" s="37"/>
    </row>
    <row r="50" spans="1:34" s="38" customFormat="1" ht="16.2">
      <c r="A50" s="26">
        <v>46</v>
      </c>
      <c r="B50" s="27" t="s">
        <v>87</v>
      </c>
      <c r="C50" s="28" t="s">
        <v>88</v>
      </c>
      <c r="D50" s="29" t="s">
        <v>62</v>
      </c>
      <c r="E50" s="29" t="s">
        <v>791</v>
      </c>
      <c r="F50" s="46">
        <v>863</v>
      </c>
      <c r="G50" s="50">
        <v>5</v>
      </c>
      <c r="H50" s="40">
        <f t="shared" si="17"/>
        <v>4315</v>
      </c>
      <c r="I50" s="48">
        <v>0</v>
      </c>
      <c r="J50" s="48">
        <f t="shared" si="18"/>
        <v>0</v>
      </c>
      <c r="K50" s="48"/>
      <c r="L50" s="48"/>
      <c r="M50" s="42">
        <v>0</v>
      </c>
      <c r="N50" s="42"/>
      <c r="O50" s="42">
        <f t="shared" si="13"/>
        <v>0</v>
      </c>
      <c r="P50" s="42"/>
      <c r="Q50" s="43"/>
      <c r="R50" s="43"/>
      <c r="S50" s="44"/>
      <c r="T50" s="44"/>
      <c r="U50" s="41"/>
      <c r="V50" s="30"/>
      <c r="W50" s="30"/>
      <c r="X50" s="31">
        <f t="shared" si="7"/>
        <v>0</v>
      </c>
      <c r="Y50" s="31"/>
      <c r="Z50" s="30">
        <f t="shared" si="14"/>
        <v>0</v>
      </c>
      <c r="AA50" s="34">
        <f t="shared" si="15"/>
        <v>5</v>
      </c>
      <c r="AB50" s="41">
        <f t="shared" si="16"/>
        <v>4315</v>
      </c>
      <c r="AC50" s="5"/>
      <c r="AD50" s="35">
        <f t="shared" si="3"/>
        <v>0</v>
      </c>
      <c r="AE50" s="36">
        <f t="shared" si="4"/>
        <v>0</v>
      </c>
      <c r="AF50" s="121">
        <f t="shared" si="8"/>
        <v>0</v>
      </c>
      <c r="AG50" s="37">
        <f t="shared" si="10"/>
        <v>0</v>
      </c>
      <c r="AH50" s="37"/>
    </row>
    <row r="51" spans="1:34" s="38" customFormat="1" ht="16.2">
      <c r="A51" s="26">
        <v>47</v>
      </c>
      <c r="B51" s="27" t="s">
        <v>89</v>
      </c>
      <c r="C51" s="28" t="s">
        <v>90</v>
      </c>
      <c r="D51" s="29" t="s">
        <v>62</v>
      </c>
      <c r="E51" s="29" t="s">
        <v>791</v>
      </c>
      <c r="F51" s="46">
        <v>1018</v>
      </c>
      <c r="G51" s="50">
        <v>1</v>
      </c>
      <c r="H51" s="40">
        <f t="shared" si="17"/>
        <v>1018</v>
      </c>
      <c r="I51" s="48">
        <v>1</v>
      </c>
      <c r="J51" s="48">
        <f t="shared" si="18"/>
        <v>1018</v>
      </c>
      <c r="K51" s="48"/>
      <c r="L51" s="48"/>
      <c r="M51" s="42">
        <v>0</v>
      </c>
      <c r="N51" s="42"/>
      <c r="O51" s="42">
        <f t="shared" si="13"/>
        <v>0</v>
      </c>
      <c r="P51" s="42"/>
      <c r="Q51" s="43"/>
      <c r="R51" s="43"/>
      <c r="S51" s="44"/>
      <c r="T51" s="44"/>
      <c r="U51" s="41"/>
      <c r="V51" s="30"/>
      <c r="W51" s="30"/>
      <c r="X51" s="31">
        <f t="shared" si="7"/>
        <v>0</v>
      </c>
      <c r="Y51" s="31"/>
      <c r="Z51" s="30">
        <f t="shared" si="14"/>
        <v>0</v>
      </c>
      <c r="AA51" s="34">
        <f t="shared" si="15"/>
        <v>0</v>
      </c>
      <c r="AB51" s="41">
        <f t="shared" si="16"/>
        <v>0</v>
      </c>
      <c r="AC51" s="5"/>
      <c r="AD51" s="35">
        <f t="shared" si="3"/>
        <v>0</v>
      </c>
      <c r="AE51" s="36">
        <f t="shared" si="4"/>
        <v>0</v>
      </c>
      <c r="AF51" s="121">
        <f t="shared" si="8"/>
        <v>0</v>
      </c>
      <c r="AG51" s="37">
        <f t="shared" si="10"/>
        <v>0</v>
      </c>
      <c r="AH51" s="37"/>
    </row>
    <row r="52" spans="1:34" s="38" customFormat="1" ht="16.2">
      <c r="A52" s="26">
        <v>48</v>
      </c>
      <c r="B52" s="27" t="s">
        <v>91</v>
      </c>
      <c r="C52" s="28" t="s">
        <v>92</v>
      </c>
      <c r="D52" s="29" t="s">
        <v>62</v>
      </c>
      <c r="E52" s="29" t="s">
        <v>791</v>
      </c>
      <c r="F52" s="46">
        <v>1643</v>
      </c>
      <c r="G52" s="50">
        <v>2</v>
      </c>
      <c r="H52" s="40">
        <f t="shared" si="17"/>
        <v>3286</v>
      </c>
      <c r="I52" s="48">
        <v>0</v>
      </c>
      <c r="J52" s="48">
        <f t="shared" si="18"/>
        <v>0</v>
      </c>
      <c r="K52" s="48"/>
      <c r="L52" s="48"/>
      <c r="M52" s="42">
        <v>0</v>
      </c>
      <c r="N52" s="42"/>
      <c r="O52" s="42">
        <f t="shared" si="13"/>
        <v>0</v>
      </c>
      <c r="P52" s="42"/>
      <c r="Q52" s="43"/>
      <c r="R52" s="43"/>
      <c r="S52" s="44"/>
      <c r="T52" s="44"/>
      <c r="U52" s="41"/>
      <c r="V52" s="30"/>
      <c r="W52" s="30"/>
      <c r="X52" s="31">
        <f t="shared" si="7"/>
        <v>0</v>
      </c>
      <c r="Y52" s="31"/>
      <c r="Z52" s="30">
        <f t="shared" si="14"/>
        <v>0</v>
      </c>
      <c r="AA52" s="34">
        <f t="shared" si="15"/>
        <v>2</v>
      </c>
      <c r="AB52" s="41">
        <f t="shared" si="16"/>
        <v>3286</v>
      </c>
      <c r="AC52" s="5"/>
      <c r="AD52" s="35">
        <f t="shared" si="3"/>
        <v>0</v>
      </c>
      <c r="AE52" s="36">
        <f t="shared" si="4"/>
        <v>0</v>
      </c>
      <c r="AF52" s="121">
        <f t="shared" si="8"/>
        <v>0</v>
      </c>
      <c r="AG52" s="37">
        <f t="shared" si="10"/>
        <v>0</v>
      </c>
      <c r="AH52" s="37"/>
    </row>
    <row r="53" spans="1:34" s="38" customFormat="1" ht="16.2">
      <c r="A53" s="26">
        <v>49</v>
      </c>
      <c r="B53" s="27" t="s">
        <v>93</v>
      </c>
      <c r="C53" s="28" t="s">
        <v>94</v>
      </c>
      <c r="D53" s="29" t="s">
        <v>62</v>
      </c>
      <c r="E53" s="29" t="s">
        <v>791</v>
      </c>
      <c r="F53" s="46">
        <v>2053</v>
      </c>
      <c r="G53" s="50">
        <v>2</v>
      </c>
      <c r="H53" s="40">
        <f t="shared" si="17"/>
        <v>4106</v>
      </c>
      <c r="I53" s="48">
        <v>0</v>
      </c>
      <c r="J53" s="48">
        <f t="shared" si="18"/>
        <v>0</v>
      </c>
      <c r="K53" s="48"/>
      <c r="L53" s="48"/>
      <c r="M53" s="42">
        <v>0</v>
      </c>
      <c r="N53" s="42"/>
      <c r="O53" s="42">
        <f t="shared" si="13"/>
        <v>0</v>
      </c>
      <c r="P53" s="42"/>
      <c r="Q53" s="43"/>
      <c r="R53" s="43"/>
      <c r="S53" s="44"/>
      <c r="T53" s="44"/>
      <c r="U53" s="41"/>
      <c r="V53" s="30"/>
      <c r="W53" s="30"/>
      <c r="X53" s="31">
        <f t="shared" si="7"/>
        <v>0</v>
      </c>
      <c r="Y53" s="31"/>
      <c r="Z53" s="30">
        <f t="shared" si="14"/>
        <v>0</v>
      </c>
      <c r="AA53" s="34">
        <f t="shared" si="15"/>
        <v>2</v>
      </c>
      <c r="AB53" s="41">
        <f t="shared" si="16"/>
        <v>4106</v>
      </c>
      <c r="AC53" s="5"/>
      <c r="AD53" s="35">
        <f t="shared" si="3"/>
        <v>0</v>
      </c>
      <c r="AE53" s="36">
        <f t="shared" si="4"/>
        <v>0</v>
      </c>
      <c r="AF53" s="121">
        <f t="shared" si="8"/>
        <v>0</v>
      </c>
      <c r="AG53" s="37">
        <f t="shared" si="10"/>
        <v>0</v>
      </c>
      <c r="AH53" s="37"/>
    </row>
    <row r="54" spans="1:34" s="38" customFormat="1" ht="16.2">
      <c r="A54" s="26">
        <v>50</v>
      </c>
      <c r="B54" s="27" t="s">
        <v>95</v>
      </c>
      <c r="C54" s="28" t="s">
        <v>96</v>
      </c>
      <c r="D54" s="29" t="s">
        <v>62</v>
      </c>
      <c r="E54" s="29" t="s">
        <v>791</v>
      </c>
      <c r="F54" s="46">
        <v>3321</v>
      </c>
      <c r="G54" s="50">
        <v>2</v>
      </c>
      <c r="H54" s="40">
        <f t="shared" si="17"/>
        <v>6642</v>
      </c>
      <c r="I54" s="48">
        <v>0</v>
      </c>
      <c r="J54" s="48">
        <f t="shared" si="18"/>
        <v>0</v>
      </c>
      <c r="K54" s="48"/>
      <c r="L54" s="48"/>
      <c r="M54" s="42">
        <v>0</v>
      </c>
      <c r="N54" s="42"/>
      <c r="O54" s="42">
        <f t="shared" si="13"/>
        <v>0</v>
      </c>
      <c r="P54" s="42"/>
      <c r="Q54" s="43"/>
      <c r="R54" s="43"/>
      <c r="S54" s="44"/>
      <c r="T54" s="44"/>
      <c r="U54" s="41"/>
      <c r="V54" s="30"/>
      <c r="W54" s="30"/>
      <c r="X54" s="31">
        <f t="shared" si="7"/>
        <v>0</v>
      </c>
      <c r="Y54" s="31"/>
      <c r="Z54" s="30">
        <f t="shared" si="14"/>
        <v>0</v>
      </c>
      <c r="AA54" s="34">
        <f t="shared" si="15"/>
        <v>2</v>
      </c>
      <c r="AB54" s="41">
        <f t="shared" si="16"/>
        <v>6642</v>
      </c>
      <c r="AC54" s="5"/>
      <c r="AD54" s="35">
        <f t="shared" si="3"/>
        <v>0</v>
      </c>
      <c r="AE54" s="36">
        <f t="shared" si="4"/>
        <v>0</v>
      </c>
      <c r="AF54" s="121">
        <f t="shared" si="8"/>
        <v>0</v>
      </c>
      <c r="AG54" s="37">
        <f t="shared" si="10"/>
        <v>0</v>
      </c>
      <c r="AH54" s="37"/>
    </row>
    <row r="55" spans="1:34" s="38" customFormat="1" ht="16.2">
      <c r="A55" s="26">
        <v>51</v>
      </c>
      <c r="B55" s="27">
        <v>1.3</v>
      </c>
      <c r="C55" s="28" t="s">
        <v>97</v>
      </c>
      <c r="D55" s="29"/>
      <c r="E55" s="29" t="s">
        <v>791</v>
      </c>
      <c r="F55" s="50"/>
      <c r="G55" s="53"/>
      <c r="H55" s="41"/>
      <c r="I55" s="52"/>
      <c r="J55" s="52"/>
      <c r="K55" s="52"/>
      <c r="L55" s="52"/>
      <c r="M55" s="42"/>
      <c r="N55" s="42"/>
      <c r="O55" s="42"/>
      <c r="P55" s="42"/>
      <c r="Q55" s="43"/>
      <c r="R55" s="43"/>
      <c r="S55" s="44"/>
      <c r="T55" s="44"/>
      <c r="U55" s="41"/>
      <c r="V55" s="30"/>
      <c r="W55" s="30"/>
      <c r="X55" s="31"/>
      <c r="Y55" s="31"/>
      <c r="Z55" s="30"/>
      <c r="AA55" s="34"/>
      <c r="AB55" s="41"/>
      <c r="AC55" s="5"/>
      <c r="AD55" s="35">
        <f t="shared" si="3"/>
        <v>0</v>
      </c>
      <c r="AE55" s="36">
        <f t="shared" si="4"/>
        <v>0</v>
      </c>
      <c r="AF55" s="121">
        <f t="shared" si="8"/>
        <v>0</v>
      </c>
      <c r="AG55" s="37">
        <f t="shared" si="10"/>
        <v>0</v>
      </c>
      <c r="AH55" s="37"/>
    </row>
    <row r="56" spans="1:34" s="38" customFormat="1" ht="16.2">
      <c r="A56" s="26">
        <v>52</v>
      </c>
      <c r="B56" s="27" t="s">
        <v>98</v>
      </c>
      <c r="C56" s="28" t="s">
        <v>99</v>
      </c>
      <c r="D56" s="29" t="s">
        <v>62</v>
      </c>
      <c r="E56" s="29" t="s">
        <v>791</v>
      </c>
      <c r="F56" s="46">
        <v>222</v>
      </c>
      <c r="G56" s="50">
        <v>20</v>
      </c>
      <c r="H56" s="40">
        <f t="shared" ref="H56:H82" si="19">F56*G56</f>
        <v>4440</v>
      </c>
      <c r="I56" s="48">
        <v>0</v>
      </c>
      <c r="J56" s="48">
        <f t="shared" ref="J56:J82" si="20">F56*I56</f>
        <v>0</v>
      </c>
      <c r="K56" s="48"/>
      <c r="L56" s="48"/>
      <c r="M56" s="42">
        <v>0</v>
      </c>
      <c r="N56" s="42"/>
      <c r="O56" s="42">
        <f t="shared" ref="O56:O82" si="21">F56*M56</f>
        <v>0</v>
      </c>
      <c r="P56" s="42"/>
      <c r="Q56" s="43"/>
      <c r="R56" s="43"/>
      <c r="S56" s="44"/>
      <c r="T56" s="44"/>
      <c r="U56" s="41"/>
      <c r="V56" s="30"/>
      <c r="W56" s="30"/>
      <c r="X56" s="31">
        <f t="shared" si="7"/>
        <v>0</v>
      </c>
      <c r="Y56" s="31"/>
      <c r="Z56" s="30">
        <f t="shared" ref="Z56:Z82" si="22">F56*X56</f>
        <v>0</v>
      </c>
      <c r="AA56" s="34">
        <f t="shared" ref="AA56:AA82" si="23">G56-I56-P56-R56-T56</f>
        <v>20</v>
      </c>
      <c r="AB56" s="41">
        <f t="shared" ref="AB56:AB82" si="24">AA56*F56</f>
        <v>4440</v>
      </c>
      <c r="AC56" s="5"/>
      <c r="AD56" s="35">
        <f t="shared" si="3"/>
        <v>0</v>
      </c>
      <c r="AE56" s="36">
        <f t="shared" si="4"/>
        <v>0</v>
      </c>
      <c r="AF56" s="121">
        <f t="shared" si="8"/>
        <v>0</v>
      </c>
      <c r="AG56" s="37">
        <f t="shared" si="10"/>
        <v>0</v>
      </c>
      <c r="AH56" s="37"/>
    </row>
    <row r="57" spans="1:34" s="38" customFormat="1" ht="16.2">
      <c r="A57" s="26">
        <v>53</v>
      </c>
      <c r="B57" s="27" t="s">
        <v>100</v>
      </c>
      <c r="C57" s="28" t="s">
        <v>101</v>
      </c>
      <c r="D57" s="29" t="s">
        <v>62</v>
      </c>
      <c r="E57" s="29" t="s">
        <v>791</v>
      </c>
      <c r="F57" s="46">
        <v>225</v>
      </c>
      <c r="G57" s="50">
        <v>4</v>
      </c>
      <c r="H57" s="40">
        <f t="shared" si="19"/>
        <v>900</v>
      </c>
      <c r="I57" s="48">
        <v>0</v>
      </c>
      <c r="J57" s="48">
        <f t="shared" si="20"/>
        <v>0</v>
      </c>
      <c r="K57" s="48"/>
      <c r="L57" s="48"/>
      <c r="M57" s="42">
        <v>0</v>
      </c>
      <c r="N57" s="42"/>
      <c r="O57" s="42">
        <f t="shared" si="21"/>
        <v>0</v>
      </c>
      <c r="P57" s="42"/>
      <c r="Q57" s="43"/>
      <c r="R57" s="43"/>
      <c r="S57" s="44"/>
      <c r="T57" s="44"/>
      <c r="U57" s="41"/>
      <c r="V57" s="30"/>
      <c r="W57" s="30"/>
      <c r="X57" s="31">
        <f t="shared" si="7"/>
        <v>0</v>
      </c>
      <c r="Y57" s="31"/>
      <c r="Z57" s="30">
        <f t="shared" si="22"/>
        <v>0</v>
      </c>
      <c r="AA57" s="34">
        <f t="shared" si="23"/>
        <v>4</v>
      </c>
      <c r="AB57" s="41">
        <f t="shared" si="24"/>
        <v>900</v>
      </c>
      <c r="AC57" s="5"/>
      <c r="AD57" s="35">
        <f t="shared" si="3"/>
        <v>0</v>
      </c>
      <c r="AE57" s="36">
        <f t="shared" si="4"/>
        <v>0</v>
      </c>
      <c r="AF57" s="121">
        <f t="shared" si="8"/>
        <v>0</v>
      </c>
      <c r="AG57" s="37">
        <f t="shared" si="10"/>
        <v>0</v>
      </c>
      <c r="AH57" s="37"/>
    </row>
    <row r="58" spans="1:34" s="38" customFormat="1" ht="16.2">
      <c r="A58" s="26">
        <v>54</v>
      </c>
      <c r="B58" s="27" t="s">
        <v>102</v>
      </c>
      <c r="C58" s="28" t="s">
        <v>103</v>
      </c>
      <c r="D58" s="29" t="s">
        <v>62</v>
      </c>
      <c r="E58" s="29" t="s">
        <v>791</v>
      </c>
      <c r="F58" s="46">
        <v>229</v>
      </c>
      <c r="G58" s="50">
        <v>10</v>
      </c>
      <c r="H58" s="40">
        <f t="shared" si="19"/>
        <v>2290</v>
      </c>
      <c r="I58" s="48">
        <v>0</v>
      </c>
      <c r="J58" s="48">
        <f t="shared" si="20"/>
        <v>0</v>
      </c>
      <c r="K58" s="48"/>
      <c r="L58" s="48"/>
      <c r="M58" s="42">
        <v>19</v>
      </c>
      <c r="N58" s="42"/>
      <c r="O58" s="42">
        <f t="shared" si="21"/>
        <v>4351</v>
      </c>
      <c r="P58" s="42"/>
      <c r="Q58" s="43"/>
      <c r="R58" s="43">
        <v>4</v>
      </c>
      <c r="S58" s="44">
        <f>R58*F58</f>
        <v>916</v>
      </c>
      <c r="T58" s="44"/>
      <c r="U58" s="41"/>
      <c r="V58" s="30"/>
      <c r="W58" s="30"/>
      <c r="X58" s="31">
        <f t="shared" si="7"/>
        <v>4</v>
      </c>
      <c r="Y58" s="31"/>
      <c r="Z58" s="30">
        <f t="shared" si="22"/>
        <v>916</v>
      </c>
      <c r="AA58" s="34">
        <f t="shared" si="23"/>
        <v>6</v>
      </c>
      <c r="AB58" s="41">
        <f t="shared" si="24"/>
        <v>1374</v>
      </c>
      <c r="AC58" s="5"/>
      <c r="AD58" s="35">
        <f t="shared" si="3"/>
        <v>4</v>
      </c>
      <c r="AE58" s="36">
        <f t="shared" si="4"/>
        <v>916</v>
      </c>
      <c r="AF58" s="121">
        <f t="shared" si="8"/>
        <v>916</v>
      </c>
      <c r="AG58" s="37">
        <f t="shared" si="10"/>
        <v>916</v>
      </c>
      <c r="AH58" s="37"/>
    </row>
    <row r="59" spans="1:34" s="38" customFormat="1" ht="16.2">
      <c r="A59" s="26">
        <v>55</v>
      </c>
      <c r="B59" s="27" t="s">
        <v>104</v>
      </c>
      <c r="C59" s="28" t="s">
        <v>105</v>
      </c>
      <c r="D59" s="29" t="s">
        <v>62</v>
      </c>
      <c r="E59" s="29" t="s">
        <v>791</v>
      </c>
      <c r="F59" s="46">
        <v>240</v>
      </c>
      <c r="G59" s="50">
        <v>54</v>
      </c>
      <c r="H59" s="40">
        <f t="shared" si="19"/>
        <v>12960</v>
      </c>
      <c r="I59" s="48">
        <v>0</v>
      </c>
      <c r="J59" s="48">
        <f t="shared" si="20"/>
        <v>0</v>
      </c>
      <c r="K59" s="48"/>
      <c r="L59" s="48"/>
      <c r="M59" s="42">
        <v>26.5</v>
      </c>
      <c r="N59" s="42"/>
      <c r="O59" s="42">
        <f t="shared" si="21"/>
        <v>6360</v>
      </c>
      <c r="P59" s="42"/>
      <c r="Q59" s="43"/>
      <c r="R59" s="43">
        <v>4</v>
      </c>
      <c r="S59" s="44">
        <f>R59*F59</f>
        <v>960</v>
      </c>
      <c r="T59" s="44"/>
      <c r="U59" s="41"/>
      <c r="V59" s="30"/>
      <c r="W59" s="30"/>
      <c r="X59" s="31">
        <f t="shared" si="7"/>
        <v>4</v>
      </c>
      <c r="Y59" s="31"/>
      <c r="Z59" s="30">
        <f t="shared" si="22"/>
        <v>960</v>
      </c>
      <c r="AA59" s="34">
        <f t="shared" si="23"/>
        <v>50</v>
      </c>
      <c r="AB59" s="41">
        <f t="shared" si="24"/>
        <v>12000</v>
      </c>
      <c r="AC59" s="5"/>
      <c r="AD59" s="35">
        <f t="shared" si="3"/>
        <v>4</v>
      </c>
      <c r="AE59" s="36">
        <f t="shared" si="4"/>
        <v>960</v>
      </c>
      <c r="AF59" s="121">
        <f t="shared" si="8"/>
        <v>960</v>
      </c>
      <c r="AG59" s="37">
        <f t="shared" si="10"/>
        <v>960</v>
      </c>
      <c r="AH59" s="37"/>
    </row>
    <row r="60" spans="1:34" s="38" customFormat="1" ht="32.4">
      <c r="A60" s="26">
        <v>56</v>
      </c>
      <c r="B60" s="27" t="s">
        <v>106</v>
      </c>
      <c r="C60" s="28" t="s">
        <v>107</v>
      </c>
      <c r="D60" s="29" t="s">
        <v>62</v>
      </c>
      <c r="E60" s="29" t="s">
        <v>791</v>
      </c>
      <c r="F60" s="46">
        <v>255</v>
      </c>
      <c r="G60" s="50">
        <v>110</v>
      </c>
      <c r="H60" s="40">
        <f t="shared" si="19"/>
        <v>28050</v>
      </c>
      <c r="I60" s="48">
        <v>0</v>
      </c>
      <c r="J60" s="48">
        <f t="shared" si="20"/>
        <v>0</v>
      </c>
      <c r="K60" s="48"/>
      <c r="L60" s="48"/>
      <c r="M60" s="42">
        <v>6</v>
      </c>
      <c r="N60" s="42"/>
      <c r="O60" s="42">
        <f t="shared" si="21"/>
        <v>1530</v>
      </c>
      <c r="P60" s="42"/>
      <c r="Q60" s="43"/>
      <c r="R60" s="43"/>
      <c r="S60" s="44"/>
      <c r="T60" s="44"/>
      <c r="U60" s="41"/>
      <c r="V60" s="30"/>
      <c r="W60" s="30"/>
      <c r="X60" s="31">
        <f t="shared" si="7"/>
        <v>0</v>
      </c>
      <c r="Y60" s="31"/>
      <c r="Z60" s="30">
        <f t="shared" si="22"/>
        <v>0</v>
      </c>
      <c r="AA60" s="34">
        <f t="shared" si="23"/>
        <v>110</v>
      </c>
      <c r="AB60" s="41">
        <f t="shared" si="24"/>
        <v>28050</v>
      </c>
      <c r="AC60" s="5"/>
      <c r="AD60" s="35">
        <f t="shared" si="3"/>
        <v>0</v>
      </c>
      <c r="AE60" s="36">
        <f t="shared" si="4"/>
        <v>0</v>
      </c>
      <c r="AF60" s="121">
        <f t="shared" si="8"/>
        <v>0</v>
      </c>
      <c r="AG60" s="37">
        <f t="shared" si="10"/>
        <v>0</v>
      </c>
      <c r="AH60" s="37"/>
    </row>
    <row r="61" spans="1:34" s="38" customFormat="1" ht="16.2">
      <c r="A61" s="26">
        <v>57</v>
      </c>
      <c r="B61" s="27" t="s">
        <v>108</v>
      </c>
      <c r="C61" s="28" t="s">
        <v>109</v>
      </c>
      <c r="D61" s="29" t="s">
        <v>62</v>
      </c>
      <c r="E61" s="29" t="s">
        <v>791</v>
      </c>
      <c r="F61" s="46">
        <v>262</v>
      </c>
      <c r="G61" s="50">
        <v>112</v>
      </c>
      <c r="H61" s="40">
        <f t="shared" si="19"/>
        <v>29344</v>
      </c>
      <c r="I61" s="48">
        <v>1</v>
      </c>
      <c r="J61" s="48">
        <f t="shared" si="20"/>
        <v>262</v>
      </c>
      <c r="K61" s="48"/>
      <c r="L61" s="48"/>
      <c r="M61" s="42">
        <v>20.5</v>
      </c>
      <c r="N61" s="42"/>
      <c r="O61" s="42">
        <f t="shared" si="21"/>
        <v>5371</v>
      </c>
      <c r="P61" s="42">
        <v>0</v>
      </c>
      <c r="Q61" s="43">
        <v>0</v>
      </c>
      <c r="R61" s="43"/>
      <c r="S61" s="44"/>
      <c r="T61" s="44"/>
      <c r="U61" s="41"/>
      <c r="V61" s="30"/>
      <c r="W61" s="30"/>
      <c r="X61" s="31">
        <f t="shared" si="7"/>
        <v>0</v>
      </c>
      <c r="Y61" s="31"/>
      <c r="Z61" s="30">
        <f t="shared" si="22"/>
        <v>0</v>
      </c>
      <c r="AA61" s="34">
        <f t="shared" si="23"/>
        <v>111</v>
      </c>
      <c r="AB61" s="41">
        <f t="shared" si="24"/>
        <v>29082</v>
      </c>
      <c r="AC61" s="5"/>
      <c r="AD61" s="35">
        <f t="shared" si="3"/>
        <v>0</v>
      </c>
      <c r="AE61" s="36">
        <f t="shared" si="4"/>
        <v>0</v>
      </c>
      <c r="AF61" s="121">
        <f t="shared" si="8"/>
        <v>0</v>
      </c>
      <c r="AG61" s="37">
        <f t="shared" si="10"/>
        <v>0</v>
      </c>
      <c r="AH61" s="37"/>
    </row>
    <row r="62" spans="1:34" s="38" customFormat="1" ht="16.2">
      <c r="A62" s="26">
        <v>58</v>
      </c>
      <c r="B62" s="27" t="s">
        <v>110</v>
      </c>
      <c r="C62" s="28" t="s">
        <v>111</v>
      </c>
      <c r="D62" s="29" t="s">
        <v>62</v>
      </c>
      <c r="E62" s="29" t="s">
        <v>791</v>
      </c>
      <c r="F62" s="46">
        <v>239</v>
      </c>
      <c r="G62" s="50">
        <v>1</v>
      </c>
      <c r="H62" s="40">
        <f t="shared" si="19"/>
        <v>239</v>
      </c>
      <c r="I62" s="48">
        <v>0</v>
      </c>
      <c r="J62" s="48">
        <f t="shared" si="20"/>
        <v>0</v>
      </c>
      <c r="K62" s="48"/>
      <c r="L62" s="48"/>
      <c r="M62" s="42">
        <v>0</v>
      </c>
      <c r="N62" s="42"/>
      <c r="O62" s="42">
        <f t="shared" si="21"/>
        <v>0</v>
      </c>
      <c r="P62" s="42"/>
      <c r="Q62" s="43"/>
      <c r="R62" s="43"/>
      <c r="S62" s="44"/>
      <c r="T62" s="44"/>
      <c r="U62" s="41"/>
      <c r="V62" s="30"/>
      <c r="W62" s="30"/>
      <c r="X62" s="31">
        <f t="shared" si="7"/>
        <v>0</v>
      </c>
      <c r="Y62" s="31"/>
      <c r="Z62" s="30">
        <f t="shared" si="22"/>
        <v>0</v>
      </c>
      <c r="AA62" s="34">
        <f t="shared" si="23"/>
        <v>1</v>
      </c>
      <c r="AB62" s="41">
        <f t="shared" si="24"/>
        <v>239</v>
      </c>
      <c r="AC62" s="5"/>
      <c r="AD62" s="35">
        <f t="shared" si="3"/>
        <v>0</v>
      </c>
      <c r="AE62" s="36">
        <f t="shared" si="4"/>
        <v>0</v>
      </c>
      <c r="AF62" s="121">
        <f t="shared" si="8"/>
        <v>0</v>
      </c>
      <c r="AG62" s="37">
        <f t="shared" si="10"/>
        <v>0</v>
      </c>
      <c r="AH62" s="37"/>
    </row>
    <row r="63" spans="1:34" s="38" customFormat="1" ht="16.2">
      <c r="A63" s="26">
        <v>59</v>
      </c>
      <c r="B63" s="27" t="s">
        <v>112</v>
      </c>
      <c r="C63" s="28" t="s">
        <v>814</v>
      </c>
      <c r="D63" s="29" t="s">
        <v>62</v>
      </c>
      <c r="E63" s="29" t="s">
        <v>791</v>
      </c>
      <c r="F63" s="46">
        <v>240</v>
      </c>
      <c r="G63" s="50">
        <v>12</v>
      </c>
      <c r="H63" s="40">
        <f t="shared" si="19"/>
        <v>2880</v>
      </c>
      <c r="I63" s="48">
        <v>1</v>
      </c>
      <c r="J63" s="48">
        <f t="shared" si="20"/>
        <v>240</v>
      </c>
      <c r="K63" s="48"/>
      <c r="L63" s="48"/>
      <c r="M63" s="42">
        <v>0</v>
      </c>
      <c r="N63" s="42"/>
      <c r="O63" s="42">
        <f t="shared" si="21"/>
        <v>0</v>
      </c>
      <c r="P63" s="42">
        <v>1</v>
      </c>
      <c r="Q63" s="43">
        <f>P63*F63</f>
        <v>240</v>
      </c>
      <c r="R63" s="43"/>
      <c r="S63" s="44"/>
      <c r="T63" s="44"/>
      <c r="U63" s="41"/>
      <c r="V63" s="30"/>
      <c r="W63" s="30"/>
      <c r="X63" s="31">
        <f t="shared" si="7"/>
        <v>1</v>
      </c>
      <c r="Y63" s="31"/>
      <c r="Z63" s="30">
        <f t="shared" si="22"/>
        <v>240</v>
      </c>
      <c r="AA63" s="34">
        <f t="shared" si="23"/>
        <v>10</v>
      </c>
      <c r="AB63" s="41">
        <f t="shared" si="24"/>
        <v>2400</v>
      </c>
      <c r="AC63" s="5"/>
      <c r="AD63" s="35">
        <f t="shared" si="3"/>
        <v>1</v>
      </c>
      <c r="AE63" s="36">
        <f t="shared" si="4"/>
        <v>240</v>
      </c>
      <c r="AF63" s="121">
        <f t="shared" si="8"/>
        <v>240</v>
      </c>
      <c r="AG63" s="37">
        <f t="shared" si="10"/>
        <v>240</v>
      </c>
      <c r="AH63" s="37"/>
    </row>
    <row r="64" spans="1:34" s="38" customFormat="1" ht="32.4">
      <c r="A64" s="26">
        <v>60</v>
      </c>
      <c r="B64" s="27" t="s">
        <v>113</v>
      </c>
      <c r="C64" s="28" t="s">
        <v>114</v>
      </c>
      <c r="D64" s="29" t="s">
        <v>62</v>
      </c>
      <c r="E64" s="29" t="s">
        <v>791</v>
      </c>
      <c r="F64" s="46">
        <v>307</v>
      </c>
      <c r="G64" s="50">
        <v>10</v>
      </c>
      <c r="H64" s="40">
        <f t="shared" si="19"/>
        <v>3070</v>
      </c>
      <c r="I64" s="48">
        <v>6</v>
      </c>
      <c r="J64" s="48">
        <f t="shared" si="20"/>
        <v>1842</v>
      </c>
      <c r="K64" s="48"/>
      <c r="L64" s="48"/>
      <c r="M64" s="42">
        <v>10</v>
      </c>
      <c r="N64" s="42"/>
      <c r="O64" s="42">
        <f t="shared" si="21"/>
        <v>3070</v>
      </c>
      <c r="P64" s="42">
        <v>4</v>
      </c>
      <c r="Q64" s="43">
        <f>P64*F64</f>
        <v>1228</v>
      </c>
      <c r="R64" s="43"/>
      <c r="S64" s="44"/>
      <c r="T64" s="44"/>
      <c r="U64" s="41"/>
      <c r="V64" s="30"/>
      <c r="W64" s="30"/>
      <c r="X64" s="31">
        <f t="shared" si="7"/>
        <v>4</v>
      </c>
      <c r="Y64" s="31"/>
      <c r="Z64" s="30">
        <f t="shared" si="22"/>
        <v>1228</v>
      </c>
      <c r="AA64" s="34">
        <f t="shared" si="23"/>
        <v>0</v>
      </c>
      <c r="AB64" s="41">
        <f t="shared" si="24"/>
        <v>0</v>
      </c>
      <c r="AC64" s="5"/>
      <c r="AD64" s="35">
        <f t="shared" si="3"/>
        <v>4</v>
      </c>
      <c r="AE64" s="36">
        <f t="shared" si="4"/>
        <v>1228</v>
      </c>
      <c r="AF64" s="121">
        <f t="shared" si="8"/>
        <v>1228</v>
      </c>
      <c r="AG64" s="37">
        <f t="shared" si="10"/>
        <v>1228</v>
      </c>
      <c r="AH64" s="37"/>
    </row>
    <row r="65" spans="1:34" s="38" customFormat="1" ht="16.2">
      <c r="A65" s="26">
        <v>61</v>
      </c>
      <c r="B65" s="27" t="s">
        <v>115</v>
      </c>
      <c r="C65" s="28" t="s">
        <v>116</v>
      </c>
      <c r="D65" s="29" t="s">
        <v>62</v>
      </c>
      <c r="E65" s="29" t="s">
        <v>791</v>
      </c>
      <c r="F65" s="46">
        <v>314</v>
      </c>
      <c r="G65" s="50">
        <v>5</v>
      </c>
      <c r="H65" s="40">
        <f t="shared" si="19"/>
        <v>1570</v>
      </c>
      <c r="I65" s="48">
        <v>0</v>
      </c>
      <c r="J65" s="48">
        <f t="shared" si="20"/>
        <v>0</v>
      </c>
      <c r="K65" s="48"/>
      <c r="L65" s="48"/>
      <c r="M65" s="42">
        <v>0</v>
      </c>
      <c r="N65" s="42"/>
      <c r="O65" s="42">
        <f t="shared" si="21"/>
        <v>0</v>
      </c>
      <c r="P65" s="42"/>
      <c r="Q65" s="43"/>
      <c r="R65" s="43"/>
      <c r="S65" s="44"/>
      <c r="T65" s="44"/>
      <c r="U65" s="41"/>
      <c r="V65" s="30"/>
      <c r="W65" s="30"/>
      <c r="X65" s="31">
        <f t="shared" si="7"/>
        <v>0</v>
      </c>
      <c r="Y65" s="31"/>
      <c r="Z65" s="30">
        <f t="shared" si="22"/>
        <v>0</v>
      </c>
      <c r="AA65" s="34">
        <f t="shared" si="23"/>
        <v>5</v>
      </c>
      <c r="AB65" s="41">
        <f t="shared" si="24"/>
        <v>1570</v>
      </c>
      <c r="AC65" s="5"/>
      <c r="AD65" s="35">
        <f t="shared" si="3"/>
        <v>0</v>
      </c>
      <c r="AE65" s="36">
        <f t="shared" si="4"/>
        <v>0</v>
      </c>
      <c r="AF65" s="121">
        <f t="shared" si="8"/>
        <v>0</v>
      </c>
      <c r="AG65" s="37">
        <f t="shared" si="10"/>
        <v>0</v>
      </c>
      <c r="AH65" s="37"/>
    </row>
    <row r="66" spans="1:34" s="38" customFormat="1" ht="16.2">
      <c r="A66" s="26">
        <v>62</v>
      </c>
      <c r="B66" s="27" t="s">
        <v>117</v>
      </c>
      <c r="C66" s="28" t="s">
        <v>118</v>
      </c>
      <c r="D66" s="29" t="s">
        <v>62</v>
      </c>
      <c r="E66" s="29" t="s">
        <v>791</v>
      </c>
      <c r="F66" s="46">
        <v>486</v>
      </c>
      <c r="G66" s="50">
        <v>107</v>
      </c>
      <c r="H66" s="40">
        <f t="shared" si="19"/>
        <v>52002</v>
      </c>
      <c r="I66" s="48">
        <v>6</v>
      </c>
      <c r="J66" s="48">
        <f t="shared" si="20"/>
        <v>2916</v>
      </c>
      <c r="K66" s="48"/>
      <c r="L66" s="48"/>
      <c r="M66" s="42">
        <v>22</v>
      </c>
      <c r="N66" s="42"/>
      <c r="O66" s="42">
        <f t="shared" si="21"/>
        <v>10692</v>
      </c>
      <c r="P66" s="42">
        <v>6</v>
      </c>
      <c r="Q66" s="43">
        <f>P66*F66</f>
        <v>2916</v>
      </c>
      <c r="R66" s="43">
        <v>5</v>
      </c>
      <c r="S66" s="44">
        <f>R66*F66</f>
        <v>2430</v>
      </c>
      <c r="T66" s="44"/>
      <c r="U66" s="41"/>
      <c r="V66" s="30"/>
      <c r="W66" s="30"/>
      <c r="X66" s="31">
        <f t="shared" si="7"/>
        <v>11</v>
      </c>
      <c r="Y66" s="31"/>
      <c r="Z66" s="30">
        <f t="shared" si="22"/>
        <v>5346</v>
      </c>
      <c r="AA66" s="34">
        <f t="shared" si="23"/>
        <v>90</v>
      </c>
      <c r="AB66" s="41">
        <f t="shared" si="24"/>
        <v>43740</v>
      </c>
      <c r="AC66" s="5"/>
      <c r="AD66" s="35">
        <f t="shared" si="3"/>
        <v>11</v>
      </c>
      <c r="AE66" s="36">
        <f t="shared" si="4"/>
        <v>5346</v>
      </c>
      <c r="AF66" s="121">
        <f t="shared" si="8"/>
        <v>5346</v>
      </c>
      <c r="AG66" s="37">
        <f t="shared" si="10"/>
        <v>5346</v>
      </c>
      <c r="AH66" s="37"/>
    </row>
    <row r="67" spans="1:34" s="38" customFormat="1" ht="16.2">
      <c r="A67" s="26">
        <v>63</v>
      </c>
      <c r="B67" s="27" t="s">
        <v>119</v>
      </c>
      <c r="C67" s="28" t="s">
        <v>120</v>
      </c>
      <c r="D67" s="29" t="s">
        <v>62</v>
      </c>
      <c r="E67" s="29" t="s">
        <v>791</v>
      </c>
      <c r="F67" s="46">
        <v>504</v>
      </c>
      <c r="G67" s="50">
        <v>96</v>
      </c>
      <c r="H67" s="40">
        <f t="shared" si="19"/>
        <v>48384</v>
      </c>
      <c r="I67" s="48">
        <v>29</v>
      </c>
      <c r="J67" s="48">
        <f t="shared" si="20"/>
        <v>14616</v>
      </c>
      <c r="K67" s="48"/>
      <c r="L67" s="48"/>
      <c r="M67" s="42">
        <v>127</v>
      </c>
      <c r="N67" s="42"/>
      <c r="O67" s="42">
        <f t="shared" si="21"/>
        <v>64008</v>
      </c>
      <c r="P67" s="42">
        <v>7</v>
      </c>
      <c r="Q67" s="43">
        <f>P67*F67</f>
        <v>3528</v>
      </c>
      <c r="R67" s="43">
        <v>41</v>
      </c>
      <c r="S67" s="44">
        <f>R67*F67</f>
        <v>20664</v>
      </c>
      <c r="T67" s="44"/>
      <c r="U67" s="41"/>
      <c r="V67" s="30"/>
      <c r="W67" s="30"/>
      <c r="X67" s="31">
        <f t="shared" si="7"/>
        <v>48</v>
      </c>
      <c r="Y67" s="31"/>
      <c r="Z67" s="30">
        <f t="shared" si="22"/>
        <v>24192</v>
      </c>
      <c r="AA67" s="34">
        <f t="shared" si="23"/>
        <v>19</v>
      </c>
      <c r="AB67" s="41">
        <f t="shared" si="24"/>
        <v>9576</v>
      </c>
      <c r="AC67" s="5"/>
      <c r="AD67" s="35">
        <f t="shared" si="3"/>
        <v>48</v>
      </c>
      <c r="AE67" s="36">
        <f t="shared" si="4"/>
        <v>24192</v>
      </c>
      <c r="AF67" s="121">
        <f t="shared" si="8"/>
        <v>24192</v>
      </c>
      <c r="AG67" s="37">
        <f t="shared" si="10"/>
        <v>24192</v>
      </c>
      <c r="AH67" s="37"/>
    </row>
    <row r="68" spans="1:34" s="38" customFormat="1" ht="16.2">
      <c r="A68" s="26">
        <v>64</v>
      </c>
      <c r="B68" s="27" t="s">
        <v>121</v>
      </c>
      <c r="C68" s="28" t="s">
        <v>122</v>
      </c>
      <c r="D68" s="29" t="s">
        <v>62</v>
      </c>
      <c r="E68" s="29" t="s">
        <v>791</v>
      </c>
      <c r="F68" s="46">
        <v>541</v>
      </c>
      <c r="G68" s="50">
        <v>244</v>
      </c>
      <c r="H68" s="40">
        <f>F68*G68</f>
        <v>132004</v>
      </c>
      <c r="I68" s="48">
        <v>26</v>
      </c>
      <c r="J68" s="48">
        <f>F68*I68</f>
        <v>14066</v>
      </c>
      <c r="K68" s="48"/>
      <c r="L68" s="48"/>
      <c r="M68" s="42">
        <v>133.5</v>
      </c>
      <c r="N68" s="42"/>
      <c r="O68" s="42">
        <f t="shared" si="21"/>
        <v>72223.5</v>
      </c>
      <c r="P68" s="42">
        <v>16</v>
      </c>
      <c r="Q68" s="43">
        <f>P68*F68</f>
        <v>8656</v>
      </c>
      <c r="R68" s="43">
        <v>16</v>
      </c>
      <c r="S68" s="44">
        <f>R68*F68</f>
        <v>8656</v>
      </c>
      <c r="T68" s="44">
        <v>7</v>
      </c>
      <c r="U68" s="41">
        <f>T68*F68</f>
        <v>3787</v>
      </c>
      <c r="V68" s="30"/>
      <c r="W68" s="30"/>
      <c r="X68" s="31">
        <f t="shared" si="7"/>
        <v>39</v>
      </c>
      <c r="Y68" s="31"/>
      <c r="Z68" s="30">
        <f t="shared" si="22"/>
        <v>21099</v>
      </c>
      <c r="AA68" s="34">
        <f t="shared" si="23"/>
        <v>179</v>
      </c>
      <c r="AB68" s="41">
        <f t="shared" si="24"/>
        <v>96839</v>
      </c>
      <c r="AC68" s="5"/>
      <c r="AD68" s="35">
        <f t="shared" si="3"/>
        <v>39</v>
      </c>
      <c r="AE68" s="36">
        <f t="shared" si="4"/>
        <v>21099</v>
      </c>
      <c r="AF68" s="121">
        <f t="shared" si="8"/>
        <v>21099</v>
      </c>
      <c r="AG68" s="37">
        <f t="shared" si="10"/>
        <v>21099</v>
      </c>
      <c r="AH68" s="37"/>
    </row>
    <row r="69" spans="1:34" s="38" customFormat="1" ht="16.2">
      <c r="A69" s="26">
        <v>65</v>
      </c>
      <c r="B69" s="27" t="s">
        <v>123</v>
      </c>
      <c r="C69" s="28" t="s">
        <v>124</v>
      </c>
      <c r="D69" s="29" t="s">
        <v>62</v>
      </c>
      <c r="E69" s="29" t="s">
        <v>791</v>
      </c>
      <c r="F69" s="46">
        <v>562</v>
      </c>
      <c r="G69" s="50">
        <v>31</v>
      </c>
      <c r="H69" s="40">
        <f t="shared" si="19"/>
        <v>17422</v>
      </c>
      <c r="I69" s="48">
        <v>10</v>
      </c>
      <c r="J69" s="48">
        <f t="shared" si="20"/>
        <v>5620</v>
      </c>
      <c r="K69" s="48"/>
      <c r="L69" s="48"/>
      <c r="M69" s="42">
        <v>25</v>
      </c>
      <c r="N69" s="42"/>
      <c r="O69" s="42">
        <f t="shared" si="21"/>
        <v>14050</v>
      </c>
      <c r="P69" s="42">
        <v>10</v>
      </c>
      <c r="Q69" s="43">
        <f>P69*F69</f>
        <v>5620</v>
      </c>
      <c r="R69" s="43"/>
      <c r="S69" s="44"/>
      <c r="T69" s="44"/>
      <c r="U69" s="41"/>
      <c r="V69" s="30"/>
      <c r="W69" s="30"/>
      <c r="X69" s="31">
        <f t="shared" si="7"/>
        <v>10</v>
      </c>
      <c r="Y69" s="31"/>
      <c r="Z69" s="30">
        <f t="shared" si="22"/>
        <v>5620</v>
      </c>
      <c r="AA69" s="34">
        <f t="shared" si="23"/>
        <v>11</v>
      </c>
      <c r="AB69" s="41">
        <f t="shared" si="24"/>
        <v>6182</v>
      </c>
      <c r="AC69" s="5"/>
      <c r="AD69" s="35">
        <f t="shared" si="3"/>
        <v>10</v>
      </c>
      <c r="AE69" s="36">
        <f t="shared" si="4"/>
        <v>5620</v>
      </c>
      <c r="AF69" s="121">
        <f t="shared" si="8"/>
        <v>5620</v>
      </c>
      <c r="AG69" s="37">
        <f t="shared" si="10"/>
        <v>5620</v>
      </c>
      <c r="AH69" s="37"/>
    </row>
    <row r="70" spans="1:34" s="38" customFormat="1" ht="16.2">
      <c r="A70" s="26">
        <v>66</v>
      </c>
      <c r="B70" s="27" t="s">
        <v>125</v>
      </c>
      <c r="C70" s="28" t="s">
        <v>126</v>
      </c>
      <c r="D70" s="29" t="s">
        <v>62</v>
      </c>
      <c r="E70" s="29" t="s">
        <v>791</v>
      </c>
      <c r="F70" s="46">
        <v>636</v>
      </c>
      <c r="G70" s="50">
        <v>15</v>
      </c>
      <c r="H70" s="40">
        <f t="shared" si="19"/>
        <v>9540</v>
      </c>
      <c r="I70" s="48">
        <v>8</v>
      </c>
      <c r="J70" s="48">
        <f t="shared" si="20"/>
        <v>5088</v>
      </c>
      <c r="K70" s="48"/>
      <c r="L70" s="48"/>
      <c r="M70" s="42">
        <v>31</v>
      </c>
      <c r="N70" s="42"/>
      <c r="O70" s="42">
        <f t="shared" si="21"/>
        <v>19716</v>
      </c>
      <c r="P70" s="42">
        <v>1</v>
      </c>
      <c r="Q70" s="43">
        <f>P70*F70</f>
        <v>636</v>
      </c>
      <c r="R70" s="43">
        <v>6</v>
      </c>
      <c r="S70" s="44">
        <f>R70*F70</f>
        <v>3816</v>
      </c>
      <c r="T70" s="44"/>
      <c r="U70" s="41"/>
      <c r="V70" s="30"/>
      <c r="W70" s="30"/>
      <c r="X70" s="31">
        <f t="shared" si="7"/>
        <v>7</v>
      </c>
      <c r="Y70" s="31"/>
      <c r="Z70" s="30">
        <f t="shared" si="22"/>
        <v>4452</v>
      </c>
      <c r="AA70" s="34">
        <f t="shared" si="23"/>
        <v>0</v>
      </c>
      <c r="AB70" s="41">
        <f t="shared" si="24"/>
        <v>0</v>
      </c>
      <c r="AC70" s="5"/>
      <c r="AD70" s="35">
        <f t="shared" si="3"/>
        <v>7</v>
      </c>
      <c r="AE70" s="36">
        <f t="shared" si="4"/>
        <v>4452</v>
      </c>
      <c r="AF70" s="121">
        <f t="shared" si="8"/>
        <v>4452</v>
      </c>
      <c r="AG70" s="37">
        <f t="shared" si="10"/>
        <v>4452</v>
      </c>
      <c r="AH70" s="37"/>
    </row>
    <row r="71" spans="1:34" s="38" customFormat="1" ht="16.2">
      <c r="A71" s="26">
        <v>67</v>
      </c>
      <c r="B71" s="27" t="s">
        <v>127</v>
      </c>
      <c r="C71" s="28" t="s">
        <v>128</v>
      </c>
      <c r="D71" s="29" t="s">
        <v>62</v>
      </c>
      <c r="E71" s="29" t="s">
        <v>791</v>
      </c>
      <c r="F71" s="46">
        <v>902</v>
      </c>
      <c r="G71" s="50">
        <v>6</v>
      </c>
      <c r="H71" s="40">
        <f t="shared" si="19"/>
        <v>5412</v>
      </c>
      <c r="I71" s="48">
        <v>0</v>
      </c>
      <c r="J71" s="48">
        <f t="shared" si="20"/>
        <v>0</v>
      </c>
      <c r="K71" s="48"/>
      <c r="L71" s="48"/>
      <c r="M71" s="42">
        <v>0</v>
      </c>
      <c r="N71" s="42"/>
      <c r="O71" s="42">
        <f t="shared" si="21"/>
        <v>0</v>
      </c>
      <c r="P71" s="42"/>
      <c r="Q71" s="43"/>
      <c r="R71" s="43"/>
      <c r="S71" s="44"/>
      <c r="T71" s="44"/>
      <c r="U71" s="41"/>
      <c r="V71" s="30"/>
      <c r="W71" s="30"/>
      <c r="X71" s="31">
        <f t="shared" si="7"/>
        <v>0</v>
      </c>
      <c r="Y71" s="31"/>
      <c r="Z71" s="30">
        <f t="shared" si="22"/>
        <v>0</v>
      </c>
      <c r="AA71" s="34">
        <f t="shared" si="23"/>
        <v>6</v>
      </c>
      <c r="AB71" s="41">
        <f t="shared" si="24"/>
        <v>5412</v>
      </c>
      <c r="AC71" s="5"/>
      <c r="AD71" s="35">
        <f t="shared" ref="AD71:AD134" si="25">IF(M71=X71,M71,X71)</f>
        <v>0</v>
      </c>
      <c r="AE71" s="36">
        <f t="shared" ref="AE71:AE134" si="26">ROUND(AD71*F71,0)</f>
        <v>0</v>
      </c>
      <c r="AF71" s="121">
        <f t="shared" si="8"/>
        <v>0</v>
      </c>
      <c r="AG71" s="37">
        <f t="shared" si="10"/>
        <v>0</v>
      </c>
      <c r="AH71" s="37"/>
    </row>
    <row r="72" spans="1:34" s="38" customFormat="1" ht="16.2">
      <c r="A72" s="26">
        <v>68</v>
      </c>
      <c r="B72" s="27" t="s">
        <v>129</v>
      </c>
      <c r="C72" s="28" t="s">
        <v>130</v>
      </c>
      <c r="D72" s="29" t="s">
        <v>62</v>
      </c>
      <c r="E72" s="29" t="s">
        <v>791</v>
      </c>
      <c r="F72" s="46">
        <v>912</v>
      </c>
      <c r="G72" s="50">
        <v>6</v>
      </c>
      <c r="H72" s="40">
        <f t="shared" si="19"/>
        <v>5472</v>
      </c>
      <c r="I72" s="48">
        <v>0</v>
      </c>
      <c r="J72" s="48">
        <f t="shared" si="20"/>
        <v>0</v>
      </c>
      <c r="K72" s="48"/>
      <c r="L72" s="48"/>
      <c r="M72" s="42">
        <v>0</v>
      </c>
      <c r="N72" s="42"/>
      <c r="O72" s="42">
        <f t="shared" si="21"/>
        <v>0</v>
      </c>
      <c r="P72" s="42"/>
      <c r="Q72" s="43"/>
      <c r="R72" s="43"/>
      <c r="S72" s="44"/>
      <c r="T72" s="44"/>
      <c r="U72" s="41"/>
      <c r="V72" s="30"/>
      <c r="W72" s="30"/>
      <c r="X72" s="31">
        <f t="shared" ref="X72:X135" si="27">P72+R72+T72</f>
        <v>0</v>
      </c>
      <c r="Y72" s="31"/>
      <c r="Z72" s="30">
        <f t="shared" si="22"/>
        <v>0</v>
      </c>
      <c r="AA72" s="34">
        <f t="shared" si="23"/>
        <v>6</v>
      </c>
      <c r="AB72" s="41">
        <f t="shared" si="24"/>
        <v>5472</v>
      </c>
      <c r="AC72" s="5"/>
      <c r="AD72" s="35">
        <f t="shared" si="25"/>
        <v>0</v>
      </c>
      <c r="AE72" s="36">
        <f t="shared" si="26"/>
        <v>0</v>
      </c>
      <c r="AF72" s="121">
        <f t="shared" ref="AF72:AF135" si="28">F72*AD72</f>
        <v>0</v>
      </c>
      <c r="AG72" s="37">
        <f t="shared" si="10"/>
        <v>0</v>
      </c>
      <c r="AH72" s="37"/>
    </row>
    <row r="73" spans="1:34" s="38" customFormat="1" ht="16.2">
      <c r="A73" s="26">
        <v>69</v>
      </c>
      <c r="B73" s="27" t="s">
        <v>131</v>
      </c>
      <c r="C73" s="28" t="s">
        <v>132</v>
      </c>
      <c r="D73" s="29" t="s">
        <v>62</v>
      </c>
      <c r="E73" s="29" t="s">
        <v>791</v>
      </c>
      <c r="F73" s="46">
        <v>1181</v>
      </c>
      <c r="G73" s="50">
        <v>10</v>
      </c>
      <c r="H73" s="40">
        <f t="shared" si="19"/>
        <v>11810</v>
      </c>
      <c r="I73" s="48">
        <v>0</v>
      </c>
      <c r="J73" s="48">
        <f t="shared" si="20"/>
        <v>0</v>
      </c>
      <c r="K73" s="48"/>
      <c r="L73" s="48"/>
      <c r="M73" s="42">
        <v>0</v>
      </c>
      <c r="N73" s="42"/>
      <c r="O73" s="42">
        <f t="shared" si="21"/>
        <v>0</v>
      </c>
      <c r="P73" s="42"/>
      <c r="Q73" s="43"/>
      <c r="R73" s="43"/>
      <c r="S73" s="44"/>
      <c r="T73" s="44"/>
      <c r="U73" s="41"/>
      <c r="V73" s="30"/>
      <c r="W73" s="30"/>
      <c r="X73" s="31">
        <f t="shared" si="27"/>
        <v>0</v>
      </c>
      <c r="Y73" s="31"/>
      <c r="Z73" s="30">
        <f t="shared" si="22"/>
        <v>0</v>
      </c>
      <c r="AA73" s="34">
        <f t="shared" si="23"/>
        <v>10</v>
      </c>
      <c r="AB73" s="41">
        <f t="shared" si="24"/>
        <v>11810</v>
      </c>
      <c r="AC73" s="5"/>
      <c r="AD73" s="35">
        <f t="shared" si="25"/>
        <v>0</v>
      </c>
      <c r="AE73" s="36">
        <f t="shared" si="26"/>
        <v>0</v>
      </c>
      <c r="AF73" s="121">
        <f t="shared" si="28"/>
        <v>0</v>
      </c>
      <c r="AG73" s="37">
        <f t="shared" si="10"/>
        <v>0</v>
      </c>
      <c r="AH73" s="37"/>
    </row>
    <row r="74" spans="1:34" s="38" customFormat="1" ht="16.2">
      <c r="A74" s="26">
        <v>70</v>
      </c>
      <c r="B74" s="27" t="s">
        <v>133</v>
      </c>
      <c r="C74" s="28" t="s">
        <v>134</v>
      </c>
      <c r="D74" s="29" t="s">
        <v>62</v>
      </c>
      <c r="E74" s="29" t="s">
        <v>791</v>
      </c>
      <c r="F74" s="46">
        <v>1450</v>
      </c>
      <c r="G74" s="50">
        <v>10</v>
      </c>
      <c r="H74" s="40">
        <f t="shared" si="19"/>
        <v>14500</v>
      </c>
      <c r="I74" s="48">
        <v>0</v>
      </c>
      <c r="J74" s="48">
        <f t="shared" si="20"/>
        <v>0</v>
      </c>
      <c r="K74" s="48"/>
      <c r="L74" s="48"/>
      <c r="M74" s="42">
        <v>12.5</v>
      </c>
      <c r="N74" s="42"/>
      <c r="O74" s="42">
        <f t="shared" si="21"/>
        <v>18125</v>
      </c>
      <c r="P74" s="42"/>
      <c r="Q74" s="43"/>
      <c r="R74" s="43"/>
      <c r="S74" s="44"/>
      <c r="T74" s="44"/>
      <c r="U74" s="41"/>
      <c r="V74" s="30"/>
      <c r="W74" s="30"/>
      <c r="X74" s="31">
        <f t="shared" si="27"/>
        <v>0</v>
      </c>
      <c r="Y74" s="31"/>
      <c r="Z74" s="30">
        <f t="shared" si="22"/>
        <v>0</v>
      </c>
      <c r="AA74" s="34">
        <f t="shared" si="23"/>
        <v>10</v>
      </c>
      <c r="AB74" s="41">
        <f t="shared" si="24"/>
        <v>14500</v>
      </c>
      <c r="AC74" s="5"/>
      <c r="AD74" s="35">
        <f t="shared" si="25"/>
        <v>0</v>
      </c>
      <c r="AE74" s="36">
        <f t="shared" si="26"/>
        <v>0</v>
      </c>
      <c r="AF74" s="121">
        <f t="shared" si="28"/>
        <v>0</v>
      </c>
      <c r="AG74" s="37">
        <f t="shared" si="10"/>
        <v>0</v>
      </c>
      <c r="AH74" s="37"/>
    </row>
    <row r="75" spans="1:34" s="38" customFormat="1" ht="16.2">
      <c r="A75" s="26">
        <v>71</v>
      </c>
      <c r="B75" s="27" t="s">
        <v>135</v>
      </c>
      <c r="C75" s="28" t="s">
        <v>136</v>
      </c>
      <c r="D75" s="29" t="s">
        <v>62</v>
      </c>
      <c r="E75" s="29" t="s">
        <v>791</v>
      </c>
      <c r="F75" s="46">
        <v>777</v>
      </c>
      <c r="G75" s="50">
        <v>9</v>
      </c>
      <c r="H75" s="40">
        <f t="shared" si="19"/>
        <v>6993</v>
      </c>
      <c r="I75" s="48">
        <v>0</v>
      </c>
      <c r="J75" s="48">
        <f t="shared" si="20"/>
        <v>0</v>
      </c>
      <c r="K75" s="48"/>
      <c r="L75" s="48"/>
      <c r="M75" s="42">
        <v>0</v>
      </c>
      <c r="N75" s="42"/>
      <c r="O75" s="42">
        <f t="shared" si="21"/>
        <v>0</v>
      </c>
      <c r="P75" s="42"/>
      <c r="Q75" s="43"/>
      <c r="R75" s="43"/>
      <c r="S75" s="44"/>
      <c r="T75" s="44"/>
      <c r="U75" s="41"/>
      <c r="V75" s="30"/>
      <c r="W75" s="30"/>
      <c r="X75" s="31">
        <f t="shared" si="27"/>
        <v>0</v>
      </c>
      <c r="Y75" s="31"/>
      <c r="Z75" s="30">
        <f t="shared" si="22"/>
        <v>0</v>
      </c>
      <c r="AA75" s="34">
        <f t="shared" si="23"/>
        <v>9</v>
      </c>
      <c r="AB75" s="41">
        <f t="shared" si="24"/>
        <v>6993</v>
      </c>
      <c r="AC75" s="5"/>
      <c r="AD75" s="35">
        <f t="shared" si="25"/>
        <v>0</v>
      </c>
      <c r="AE75" s="36">
        <f t="shared" si="26"/>
        <v>0</v>
      </c>
      <c r="AF75" s="121">
        <f t="shared" si="28"/>
        <v>0</v>
      </c>
      <c r="AG75" s="37">
        <f t="shared" si="10"/>
        <v>0</v>
      </c>
      <c r="AH75" s="37"/>
    </row>
    <row r="76" spans="1:34" s="38" customFormat="1" ht="16.2">
      <c r="A76" s="26">
        <v>72</v>
      </c>
      <c r="B76" s="27" t="s">
        <v>137</v>
      </c>
      <c r="C76" s="28" t="s">
        <v>138</v>
      </c>
      <c r="D76" s="29" t="s">
        <v>62</v>
      </c>
      <c r="E76" s="29" t="s">
        <v>791</v>
      </c>
      <c r="F76" s="46">
        <v>806</v>
      </c>
      <c r="G76" s="50">
        <v>31</v>
      </c>
      <c r="H76" s="40">
        <f t="shared" si="19"/>
        <v>24986</v>
      </c>
      <c r="I76" s="48">
        <v>5</v>
      </c>
      <c r="J76" s="48">
        <f t="shared" si="20"/>
        <v>4030</v>
      </c>
      <c r="K76" s="48"/>
      <c r="L76" s="48"/>
      <c r="M76" s="42">
        <v>50</v>
      </c>
      <c r="N76" s="42"/>
      <c r="O76" s="42">
        <f t="shared" si="21"/>
        <v>40300</v>
      </c>
      <c r="P76" s="42">
        <v>4</v>
      </c>
      <c r="Q76" s="43">
        <f>P76*F76</f>
        <v>3224</v>
      </c>
      <c r="R76" s="43">
        <v>8</v>
      </c>
      <c r="S76" s="44">
        <f>R76*F76</f>
        <v>6448</v>
      </c>
      <c r="T76" s="44"/>
      <c r="U76" s="41"/>
      <c r="V76" s="30"/>
      <c r="W76" s="30"/>
      <c r="X76" s="31">
        <f t="shared" si="27"/>
        <v>12</v>
      </c>
      <c r="Y76" s="31"/>
      <c r="Z76" s="30">
        <f t="shared" si="22"/>
        <v>9672</v>
      </c>
      <c r="AA76" s="34">
        <f t="shared" si="23"/>
        <v>14</v>
      </c>
      <c r="AB76" s="41">
        <f t="shared" si="24"/>
        <v>11284</v>
      </c>
      <c r="AC76" s="5"/>
      <c r="AD76" s="35">
        <f t="shared" si="25"/>
        <v>12</v>
      </c>
      <c r="AE76" s="36">
        <f t="shared" si="26"/>
        <v>9672</v>
      </c>
      <c r="AF76" s="121">
        <f t="shared" si="28"/>
        <v>9672</v>
      </c>
      <c r="AG76" s="37">
        <f t="shared" ref="AG76:AG139" si="29">F76*AD76</f>
        <v>9672</v>
      </c>
      <c r="AH76" s="37"/>
    </row>
    <row r="77" spans="1:34" s="38" customFormat="1" ht="16.2">
      <c r="A77" s="26">
        <v>73</v>
      </c>
      <c r="B77" s="27" t="s">
        <v>139</v>
      </c>
      <c r="C77" s="28" t="s">
        <v>140</v>
      </c>
      <c r="D77" s="29" t="s">
        <v>62</v>
      </c>
      <c r="E77" s="29" t="s">
        <v>791</v>
      </c>
      <c r="F77" s="46">
        <v>863</v>
      </c>
      <c r="G77" s="50">
        <v>77</v>
      </c>
      <c r="H77" s="40">
        <f t="shared" si="19"/>
        <v>66451</v>
      </c>
      <c r="I77" s="48">
        <v>5</v>
      </c>
      <c r="J77" s="48">
        <f t="shared" si="20"/>
        <v>4315</v>
      </c>
      <c r="K77" s="48"/>
      <c r="L77" s="48"/>
      <c r="M77" s="42">
        <v>12.5</v>
      </c>
      <c r="N77" s="42"/>
      <c r="O77" s="42">
        <f t="shared" si="21"/>
        <v>10787.5</v>
      </c>
      <c r="P77" s="42">
        <v>0</v>
      </c>
      <c r="Q77" s="43">
        <v>0</v>
      </c>
      <c r="R77" s="43"/>
      <c r="S77" s="44"/>
      <c r="T77" s="44"/>
      <c r="U77" s="41"/>
      <c r="V77" s="30"/>
      <c r="W77" s="30"/>
      <c r="X77" s="31">
        <f t="shared" si="27"/>
        <v>0</v>
      </c>
      <c r="Y77" s="31"/>
      <c r="Z77" s="30">
        <f t="shared" si="22"/>
        <v>0</v>
      </c>
      <c r="AA77" s="34">
        <f t="shared" si="23"/>
        <v>72</v>
      </c>
      <c r="AB77" s="41">
        <f t="shared" si="24"/>
        <v>62136</v>
      </c>
      <c r="AC77" s="5"/>
      <c r="AD77" s="35">
        <f t="shared" si="25"/>
        <v>0</v>
      </c>
      <c r="AE77" s="36">
        <f t="shared" si="26"/>
        <v>0</v>
      </c>
      <c r="AF77" s="121">
        <f t="shared" si="28"/>
        <v>0</v>
      </c>
      <c r="AG77" s="37">
        <f t="shared" si="29"/>
        <v>0</v>
      </c>
      <c r="AH77" s="37"/>
    </row>
    <row r="78" spans="1:34" s="38" customFormat="1" ht="16.2">
      <c r="A78" s="26">
        <v>74</v>
      </c>
      <c r="B78" s="27" t="s">
        <v>141</v>
      </c>
      <c r="C78" s="28" t="s">
        <v>815</v>
      </c>
      <c r="D78" s="29" t="s">
        <v>62</v>
      </c>
      <c r="E78" s="29" t="s">
        <v>791</v>
      </c>
      <c r="F78" s="46">
        <v>897</v>
      </c>
      <c r="G78" s="50">
        <v>19</v>
      </c>
      <c r="H78" s="40">
        <f t="shared" si="19"/>
        <v>17043</v>
      </c>
      <c r="I78" s="48">
        <v>3</v>
      </c>
      <c r="J78" s="48">
        <f t="shared" si="20"/>
        <v>2691</v>
      </c>
      <c r="K78" s="48"/>
      <c r="L78" s="48"/>
      <c r="M78" s="42">
        <v>0</v>
      </c>
      <c r="N78" s="42"/>
      <c r="O78" s="42">
        <f t="shared" si="21"/>
        <v>0</v>
      </c>
      <c r="P78" s="42">
        <v>3</v>
      </c>
      <c r="Q78" s="43">
        <f>P78*F78</f>
        <v>2691</v>
      </c>
      <c r="R78" s="43"/>
      <c r="S78" s="44"/>
      <c r="T78" s="44"/>
      <c r="U78" s="41"/>
      <c r="V78" s="30"/>
      <c r="W78" s="30"/>
      <c r="X78" s="31">
        <f t="shared" si="27"/>
        <v>3</v>
      </c>
      <c r="Y78" s="31"/>
      <c r="Z78" s="30">
        <f t="shared" si="22"/>
        <v>2691</v>
      </c>
      <c r="AA78" s="34">
        <f t="shared" si="23"/>
        <v>13</v>
      </c>
      <c r="AB78" s="41">
        <f t="shared" si="24"/>
        <v>11661</v>
      </c>
      <c r="AC78" s="5"/>
      <c r="AD78" s="35">
        <f t="shared" si="25"/>
        <v>3</v>
      </c>
      <c r="AE78" s="36">
        <f t="shared" si="26"/>
        <v>2691</v>
      </c>
      <c r="AF78" s="121">
        <f t="shared" si="28"/>
        <v>2691</v>
      </c>
      <c r="AG78" s="37">
        <f t="shared" si="29"/>
        <v>2691</v>
      </c>
      <c r="AH78" s="37"/>
    </row>
    <row r="79" spans="1:34" s="38" customFormat="1" ht="16.2">
      <c r="A79" s="26">
        <v>75</v>
      </c>
      <c r="B79" s="27" t="s">
        <v>142</v>
      </c>
      <c r="C79" s="28" t="s">
        <v>143</v>
      </c>
      <c r="D79" s="29" t="s">
        <v>62</v>
      </c>
      <c r="E79" s="29" t="s">
        <v>791</v>
      </c>
      <c r="F79" s="46">
        <v>1018</v>
      </c>
      <c r="G79" s="50">
        <v>15</v>
      </c>
      <c r="H79" s="40">
        <f t="shared" si="19"/>
        <v>15270</v>
      </c>
      <c r="I79" s="48">
        <v>0</v>
      </c>
      <c r="J79" s="48">
        <f t="shared" si="20"/>
        <v>0</v>
      </c>
      <c r="K79" s="48"/>
      <c r="L79" s="48"/>
      <c r="M79" s="42">
        <v>0</v>
      </c>
      <c r="N79" s="42"/>
      <c r="O79" s="42">
        <f t="shared" si="21"/>
        <v>0</v>
      </c>
      <c r="P79" s="42"/>
      <c r="Q79" s="43"/>
      <c r="R79" s="43"/>
      <c r="S79" s="44"/>
      <c r="T79" s="44"/>
      <c r="U79" s="41"/>
      <c r="V79" s="30"/>
      <c r="W79" s="30"/>
      <c r="X79" s="31">
        <f t="shared" si="27"/>
        <v>0</v>
      </c>
      <c r="Y79" s="31"/>
      <c r="Z79" s="30">
        <f t="shared" si="22"/>
        <v>0</v>
      </c>
      <c r="AA79" s="34">
        <f t="shared" si="23"/>
        <v>15</v>
      </c>
      <c r="AB79" s="41">
        <f t="shared" si="24"/>
        <v>15270</v>
      </c>
      <c r="AC79" s="5"/>
      <c r="AD79" s="35">
        <f t="shared" si="25"/>
        <v>0</v>
      </c>
      <c r="AE79" s="36">
        <f t="shared" si="26"/>
        <v>0</v>
      </c>
      <c r="AF79" s="121">
        <f t="shared" si="28"/>
        <v>0</v>
      </c>
      <c r="AG79" s="37">
        <f t="shared" si="29"/>
        <v>0</v>
      </c>
      <c r="AH79" s="37"/>
    </row>
    <row r="80" spans="1:34" s="38" customFormat="1" ht="16.2">
      <c r="A80" s="26">
        <v>76</v>
      </c>
      <c r="B80" s="27" t="s">
        <v>144</v>
      </c>
      <c r="C80" s="28" t="s">
        <v>145</v>
      </c>
      <c r="D80" s="29" t="s">
        <v>62</v>
      </c>
      <c r="E80" s="29" t="s">
        <v>791</v>
      </c>
      <c r="F80" s="46">
        <v>1889</v>
      </c>
      <c r="G80" s="50">
        <v>32</v>
      </c>
      <c r="H80" s="40">
        <f t="shared" si="19"/>
        <v>60448</v>
      </c>
      <c r="I80" s="48">
        <v>0</v>
      </c>
      <c r="J80" s="48">
        <f t="shared" si="20"/>
        <v>0</v>
      </c>
      <c r="K80" s="48"/>
      <c r="L80" s="48"/>
      <c r="M80" s="42">
        <v>0</v>
      </c>
      <c r="N80" s="42"/>
      <c r="O80" s="42">
        <f t="shared" si="21"/>
        <v>0</v>
      </c>
      <c r="P80" s="42"/>
      <c r="Q80" s="43"/>
      <c r="R80" s="43"/>
      <c r="S80" s="44"/>
      <c r="T80" s="44"/>
      <c r="U80" s="41"/>
      <c r="V80" s="30"/>
      <c r="W80" s="30"/>
      <c r="X80" s="31">
        <f t="shared" si="27"/>
        <v>0</v>
      </c>
      <c r="Y80" s="31"/>
      <c r="Z80" s="30">
        <f t="shared" si="22"/>
        <v>0</v>
      </c>
      <c r="AA80" s="34">
        <f t="shared" si="23"/>
        <v>32</v>
      </c>
      <c r="AB80" s="41">
        <f t="shared" si="24"/>
        <v>60448</v>
      </c>
      <c r="AC80" s="5"/>
      <c r="AD80" s="35">
        <f t="shared" si="25"/>
        <v>0</v>
      </c>
      <c r="AE80" s="36">
        <f t="shared" si="26"/>
        <v>0</v>
      </c>
      <c r="AF80" s="121">
        <f t="shared" si="28"/>
        <v>0</v>
      </c>
      <c r="AG80" s="37">
        <f t="shared" si="29"/>
        <v>0</v>
      </c>
      <c r="AH80" s="37"/>
    </row>
    <row r="81" spans="1:34" s="38" customFormat="1" ht="16.2">
      <c r="A81" s="26">
        <v>77</v>
      </c>
      <c r="B81" s="27" t="s">
        <v>146</v>
      </c>
      <c r="C81" s="28" t="s">
        <v>147</v>
      </c>
      <c r="D81" s="29" t="s">
        <v>62</v>
      </c>
      <c r="E81" s="29" t="s">
        <v>791</v>
      </c>
      <c r="F81" s="46">
        <v>2053</v>
      </c>
      <c r="G81" s="50">
        <v>14</v>
      </c>
      <c r="H81" s="40">
        <f t="shared" si="19"/>
        <v>28742</v>
      </c>
      <c r="I81" s="48">
        <v>0</v>
      </c>
      <c r="J81" s="48">
        <f t="shared" si="20"/>
        <v>0</v>
      </c>
      <c r="K81" s="48"/>
      <c r="L81" s="48"/>
      <c r="M81" s="42">
        <v>0</v>
      </c>
      <c r="N81" s="42"/>
      <c r="O81" s="42">
        <f t="shared" si="21"/>
        <v>0</v>
      </c>
      <c r="P81" s="42"/>
      <c r="Q81" s="43"/>
      <c r="R81" s="43"/>
      <c r="S81" s="44"/>
      <c r="T81" s="44"/>
      <c r="U81" s="41"/>
      <c r="V81" s="30"/>
      <c r="W81" s="30"/>
      <c r="X81" s="31">
        <f t="shared" si="27"/>
        <v>0</v>
      </c>
      <c r="Y81" s="31"/>
      <c r="Z81" s="30">
        <f t="shared" si="22"/>
        <v>0</v>
      </c>
      <c r="AA81" s="34">
        <f t="shared" si="23"/>
        <v>14</v>
      </c>
      <c r="AB81" s="41">
        <f t="shared" si="24"/>
        <v>28742</v>
      </c>
      <c r="AC81" s="5"/>
      <c r="AD81" s="35">
        <f t="shared" si="25"/>
        <v>0</v>
      </c>
      <c r="AE81" s="36">
        <f t="shared" si="26"/>
        <v>0</v>
      </c>
      <c r="AF81" s="121">
        <f t="shared" si="28"/>
        <v>0</v>
      </c>
      <c r="AG81" s="37">
        <f t="shared" si="29"/>
        <v>0</v>
      </c>
      <c r="AH81" s="37"/>
    </row>
    <row r="82" spans="1:34" s="38" customFormat="1" ht="16.2">
      <c r="A82" s="26">
        <v>78</v>
      </c>
      <c r="B82" s="27" t="s">
        <v>148</v>
      </c>
      <c r="C82" s="28" t="s">
        <v>149</v>
      </c>
      <c r="D82" s="29" t="s">
        <v>62</v>
      </c>
      <c r="E82" s="29" t="s">
        <v>791</v>
      </c>
      <c r="F82" s="46">
        <v>2637</v>
      </c>
      <c r="G82" s="50">
        <v>1</v>
      </c>
      <c r="H82" s="40">
        <f t="shared" si="19"/>
        <v>2637</v>
      </c>
      <c r="I82" s="48">
        <v>0</v>
      </c>
      <c r="J82" s="48">
        <f t="shared" si="20"/>
        <v>0</v>
      </c>
      <c r="K82" s="48"/>
      <c r="L82" s="48"/>
      <c r="M82" s="42">
        <v>0</v>
      </c>
      <c r="N82" s="42"/>
      <c r="O82" s="42">
        <f t="shared" si="21"/>
        <v>0</v>
      </c>
      <c r="P82" s="42"/>
      <c r="Q82" s="43"/>
      <c r="R82" s="43"/>
      <c r="S82" s="44"/>
      <c r="T82" s="44"/>
      <c r="U82" s="41"/>
      <c r="V82" s="30"/>
      <c r="W82" s="30"/>
      <c r="X82" s="31">
        <f t="shared" si="27"/>
        <v>0</v>
      </c>
      <c r="Y82" s="31"/>
      <c r="Z82" s="30">
        <f t="shared" si="22"/>
        <v>0</v>
      </c>
      <c r="AA82" s="34">
        <f t="shared" si="23"/>
        <v>1</v>
      </c>
      <c r="AB82" s="41">
        <f t="shared" si="24"/>
        <v>2637</v>
      </c>
      <c r="AC82" s="5"/>
      <c r="AD82" s="35">
        <f t="shared" si="25"/>
        <v>0</v>
      </c>
      <c r="AE82" s="36">
        <f t="shared" si="26"/>
        <v>0</v>
      </c>
      <c r="AF82" s="121">
        <f t="shared" si="28"/>
        <v>0</v>
      </c>
      <c r="AG82" s="37">
        <f t="shared" si="29"/>
        <v>0</v>
      </c>
      <c r="AH82" s="37"/>
    </row>
    <row r="83" spans="1:34" s="38" customFormat="1" ht="16.2">
      <c r="A83" s="26">
        <v>79</v>
      </c>
      <c r="B83" s="27">
        <v>1.7</v>
      </c>
      <c r="C83" s="28" t="s">
        <v>150</v>
      </c>
      <c r="D83" s="29"/>
      <c r="E83" s="29"/>
      <c r="F83" s="50"/>
      <c r="G83" s="53"/>
      <c r="H83" s="41"/>
      <c r="I83" s="52"/>
      <c r="J83" s="52"/>
      <c r="K83" s="52"/>
      <c r="L83" s="52"/>
      <c r="M83" s="42"/>
      <c r="N83" s="42"/>
      <c r="O83" s="42"/>
      <c r="P83" s="42"/>
      <c r="Q83" s="43"/>
      <c r="R83" s="43"/>
      <c r="S83" s="44"/>
      <c r="T83" s="44"/>
      <c r="U83" s="41"/>
      <c r="V83" s="30"/>
      <c r="W83" s="30"/>
      <c r="X83" s="31"/>
      <c r="Y83" s="31"/>
      <c r="Z83" s="30"/>
      <c r="AA83" s="34"/>
      <c r="AB83" s="41"/>
      <c r="AC83" s="5"/>
      <c r="AD83" s="35">
        <f t="shared" si="25"/>
        <v>0</v>
      </c>
      <c r="AE83" s="36">
        <f t="shared" si="26"/>
        <v>0</v>
      </c>
      <c r="AF83" s="121">
        <f t="shared" si="28"/>
        <v>0</v>
      </c>
      <c r="AG83" s="37">
        <f t="shared" si="29"/>
        <v>0</v>
      </c>
      <c r="AH83" s="37"/>
    </row>
    <row r="84" spans="1:34" s="38" customFormat="1" ht="16.2">
      <c r="A84" s="26">
        <v>80</v>
      </c>
      <c r="B84" s="27" t="s">
        <v>151</v>
      </c>
      <c r="C84" s="28" t="s">
        <v>152</v>
      </c>
      <c r="D84" s="29" t="s">
        <v>62</v>
      </c>
      <c r="E84" s="29" t="s">
        <v>791</v>
      </c>
      <c r="F84" s="46">
        <v>400</v>
      </c>
      <c r="G84" s="50">
        <v>18</v>
      </c>
      <c r="H84" s="40">
        <f t="shared" ref="H84:H113" si="30">F84*G84</f>
        <v>7200</v>
      </c>
      <c r="I84" s="48">
        <v>0</v>
      </c>
      <c r="J84" s="48">
        <f t="shared" ref="J84:J113" si="31">F84*I84</f>
        <v>0</v>
      </c>
      <c r="K84" s="48"/>
      <c r="L84" s="48"/>
      <c r="M84" s="42">
        <v>0</v>
      </c>
      <c r="N84" s="42"/>
      <c r="O84" s="42">
        <f t="shared" ref="O84:O113" si="32">F84*M84</f>
        <v>0</v>
      </c>
      <c r="P84" s="42"/>
      <c r="Q84" s="43"/>
      <c r="R84" s="43"/>
      <c r="S84" s="44"/>
      <c r="T84" s="44"/>
      <c r="U84" s="41"/>
      <c r="V84" s="30"/>
      <c r="W84" s="30"/>
      <c r="X84" s="31">
        <f t="shared" si="27"/>
        <v>0</v>
      </c>
      <c r="Y84" s="31"/>
      <c r="Z84" s="30">
        <f t="shared" ref="Z84:Z113" si="33">F84*X84</f>
        <v>0</v>
      </c>
      <c r="AA84" s="34">
        <f t="shared" ref="AA84:AA113" si="34">G84-I84-P84-R84-T84</f>
        <v>18</v>
      </c>
      <c r="AB84" s="41">
        <f t="shared" ref="AB84:AB113" si="35">AA84*F84</f>
        <v>7200</v>
      </c>
      <c r="AC84" s="5"/>
      <c r="AD84" s="35">
        <f t="shared" si="25"/>
        <v>0</v>
      </c>
      <c r="AE84" s="36">
        <f t="shared" si="26"/>
        <v>0</v>
      </c>
      <c r="AF84" s="121">
        <f t="shared" si="28"/>
        <v>0</v>
      </c>
      <c r="AG84" s="37">
        <f t="shared" si="29"/>
        <v>0</v>
      </c>
      <c r="AH84" s="37"/>
    </row>
    <row r="85" spans="1:34" s="38" customFormat="1" ht="16.2">
      <c r="A85" s="26">
        <v>81</v>
      </c>
      <c r="B85" s="27" t="s">
        <v>153</v>
      </c>
      <c r="C85" s="28" t="s">
        <v>154</v>
      </c>
      <c r="D85" s="29" t="s">
        <v>62</v>
      </c>
      <c r="E85" s="29" t="s">
        <v>791</v>
      </c>
      <c r="F85" s="46">
        <v>404</v>
      </c>
      <c r="G85" s="50">
        <v>6</v>
      </c>
      <c r="H85" s="40">
        <f t="shared" si="30"/>
        <v>2424</v>
      </c>
      <c r="I85" s="48">
        <v>0</v>
      </c>
      <c r="J85" s="48">
        <f t="shared" si="31"/>
        <v>0</v>
      </c>
      <c r="K85" s="48"/>
      <c r="L85" s="48"/>
      <c r="M85" s="42">
        <v>0</v>
      </c>
      <c r="N85" s="42"/>
      <c r="O85" s="42">
        <f t="shared" si="32"/>
        <v>0</v>
      </c>
      <c r="P85" s="42"/>
      <c r="Q85" s="43"/>
      <c r="R85" s="43"/>
      <c r="S85" s="44"/>
      <c r="T85" s="44"/>
      <c r="U85" s="41"/>
      <c r="V85" s="30"/>
      <c r="W85" s="30"/>
      <c r="X85" s="31">
        <f t="shared" si="27"/>
        <v>0</v>
      </c>
      <c r="Y85" s="31"/>
      <c r="Z85" s="30">
        <f t="shared" si="33"/>
        <v>0</v>
      </c>
      <c r="AA85" s="34">
        <f t="shared" si="34"/>
        <v>6</v>
      </c>
      <c r="AB85" s="41">
        <f t="shared" si="35"/>
        <v>2424</v>
      </c>
      <c r="AC85" s="5"/>
      <c r="AD85" s="35">
        <f t="shared" si="25"/>
        <v>0</v>
      </c>
      <c r="AE85" s="36">
        <f t="shared" si="26"/>
        <v>0</v>
      </c>
      <c r="AF85" s="121">
        <f t="shared" si="28"/>
        <v>0</v>
      </c>
      <c r="AG85" s="37">
        <f t="shared" si="29"/>
        <v>0</v>
      </c>
      <c r="AH85" s="37"/>
    </row>
    <row r="86" spans="1:34" s="38" customFormat="1" ht="16.2">
      <c r="A86" s="26">
        <v>82</v>
      </c>
      <c r="B86" s="27" t="s">
        <v>155</v>
      </c>
      <c r="C86" s="28" t="s">
        <v>156</v>
      </c>
      <c r="D86" s="29" t="s">
        <v>62</v>
      </c>
      <c r="E86" s="29" t="s">
        <v>791</v>
      </c>
      <c r="F86" s="46">
        <v>406</v>
      </c>
      <c r="G86" s="50">
        <v>151</v>
      </c>
      <c r="H86" s="40">
        <f t="shared" si="30"/>
        <v>61306</v>
      </c>
      <c r="I86" s="48">
        <v>0</v>
      </c>
      <c r="J86" s="48">
        <f t="shared" si="31"/>
        <v>0</v>
      </c>
      <c r="K86" s="48"/>
      <c r="L86" s="48"/>
      <c r="M86" s="42">
        <v>0</v>
      </c>
      <c r="N86" s="42"/>
      <c r="O86" s="42">
        <f t="shared" si="32"/>
        <v>0</v>
      </c>
      <c r="P86" s="42"/>
      <c r="Q86" s="43"/>
      <c r="R86" s="43"/>
      <c r="S86" s="44"/>
      <c r="T86" s="44"/>
      <c r="U86" s="41"/>
      <c r="V86" s="30"/>
      <c r="W86" s="30"/>
      <c r="X86" s="31">
        <f t="shared" si="27"/>
        <v>0</v>
      </c>
      <c r="Y86" s="31"/>
      <c r="Z86" s="30">
        <f t="shared" si="33"/>
        <v>0</v>
      </c>
      <c r="AA86" s="34">
        <f t="shared" si="34"/>
        <v>151</v>
      </c>
      <c r="AB86" s="41">
        <f t="shared" si="35"/>
        <v>61306</v>
      </c>
      <c r="AC86" s="5"/>
      <c r="AD86" s="35">
        <f t="shared" si="25"/>
        <v>0</v>
      </c>
      <c r="AE86" s="36">
        <f t="shared" si="26"/>
        <v>0</v>
      </c>
      <c r="AF86" s="121">
        <f t="shared" si="28"/>
        <v>0</v>
      </c>
      <c r="AG86" s="37">
        <f t="shared" si="29"/>
        <v>0</v>
      </c>
      <c r="AH86" s="37"/>
    </row>
    <row r="87" spans="1:34" s="38" customFormat="1" ht="16.2">
      <c r="A87" s="26">
        <v>83</v>
      </c>
      <c r="B87" s="27" t="s">
        <v>157</v>
      </c>
      <c r="C87" s="28" t="s">
        <v>158</v>
      </c>
      <c r="D87" s="29" t="s">
        <v>62</v>
      </c>
      <c r="E87" s="29" t="s">
        <v>791</v>
      </c>
      <c r="F87" s="46">
        <v>417</v>
      </c>
      <c r="G87" s="50">
        <v>73</v>
      </c>
      <c r="H87" s="40">
        <f t="shared" si="30"/>
        <v>30441</v>
      </c>
      <c r="I87" s="48">
        <v>0</v>
      </c>
      <c r="J87" s="48">
        <f t="shared" si="31"/>
        <v>0</v>
      </c>
      <c r="K87" s="48"/>
      <c r="L87" s="48"/>
      <c r="M87" s="42">
        <v>0</v>
      </c>
      <c r="N87" s="42"/>
      <c r="O87" s="42">
        <f t="shared" si="32"/>
        <v>0</v>
      </c>
      <c r="P87" s="42"/>
      <c r="Q87" s="43"/>
      <c r="R87" s="43"/>
      <c r="S87" s="44"/>
      <c r="T87" s="44"/>
      <c r="U87" s="41"/>
      <c r="V87" s="30"/>
      <c r="W87" s="30"/>
      <c r="X87" s="31">
        <f t="shared" si="27"/>
        <v>0</v>
      </c>
      <c r="Y87" s="31"/>
      <c r="Z87" s="30">
        <f t="shared" si="33"/>
        <v>0</v>
      </c>
      <c r="AA87" s="34">
        <f t="shared" si="34"/>
        <v>73</v>
      </c>
      <c r="AB87" s="41">
        <f t="shared" si="35"/>
        <v>30441</v>
      </c>
      <c r="AC87" s="5"/>
      <c r="AD87" s="35">
        <f t="shared" si="25"/>
        <v>0</v>
      </c>
      <c r="AE87" s="36">
        <f t="shared" si="26"/>
        <v>0</v>
      </c>
      <c r="AF87" s="121">
        <f t="shared" si="28"/>
        <v>0</v>
      </c>
      <c r="AG87" s="37">
        <f t="shared" si="29"/>
        <v>0</v>
      </c>
      <c r="AH87" s="37"/>
    </row>
    <row r="88" spans="1:34" s="38" customFormat="1" ht="16.2">
      <c r="A88" s="26">
        <v>84</v>
      </c>
      <c r="B88" s="27" t="s">
        <v>159</v>
      </c>
      <c r="C88" s="28" t="s">
        <v>160</v>
      </c>
      <c r="D88" s="29" t="s">
        <v>62</v>
      </c>
      <c r="E88" s="29" t="s">
        <v>791</v>
      </c>
      <c r="F88" s="46">
        <v>424</v>
      </c>
      <c r="G88" s="50">
        <v>148</v>
      </c>
      <c r="H88" s="40">
        <f t="shared" si="30"/>
        <v>62752</v>
      </c>
      <c r="I88" s="48">
        <v>0</v>
      </c>
      <c r="J88" s="48">
        <f t="shared" si="31"/>
        <v>0</v>
      </c>
      <c r="K88" s="48"/>
      <c r="L88" s="48"/>
      <c r="M88" s="42">
        <v>0</v>
      </c>
      <c r="N88" s="42"/>
      <c r="O88" s="42">
        <f t="shared" si="32"/>
        <v>0</v>
      </c>
      <c r="P88" s="42"/>
      <c r="Q88" s="43"/>
      <c r="R88" s="43"/>
      <c r="S88" s="44"/>
      <c r="T88" s="44"/>
      <c r="U88" s="41"/>
      <c r="V88" s="30"/>
      <c r="W88" s="30"/>
      <c r="X88" s="31">
        <f t="shared" si="27"/>
        <v>0</v>
      </c>
      <c r="Y88" s="31"/>
      <c r="Z88" s="30">
        <f t="shared" si="33"/>
        <v>0</v>
      </c>
      <c r="AA88" s="34">
        <f t="shared" si="34"/>
        <v>148</v>
      </c>
      <c r="AB88" s="41">
        <f t="shared" si="35"/>
        <v>62752</v>
      </c>
      <c r="AC88" s="5"/>
      <c r="AD88" s="35">
        <f t="shared" si="25"/>
        <v>0</v>
      </c>
      <c r="AE88" s="36">
        <f t="shared" si="26"/>
        <v>0</v>
      </c>
      <c r="AF88" s="121">
        <f t="shared" si="28"/>
        <v>0</v>
      </c>
      <c r="AG88" s="37">
        <f t="shared" si="29"/>
        <v>0</v>
      </c>
      <c r="AH88" s="37"/>
    </row>
    <row r="89" spans="1:34" s="38" customFormat="1" ht="16.2">
      <c r="A89" s="26">
        <v>85</v>
      </c>
      <c r="B89" s="27" t="s">
        <v>161</v>
      </c>
      <c r="C89" s="28" t="s">
        <v>162</v>
      </c>
      <c r="D89" s="29" t="s">
        <v>62</v>
      </c>
      <c r="E89" s="29" t="s">
        <v>791</v>
      </c>
      <c r="F89" s="46">
        <v>420</v>
      </c>
      <c r="G89" s="50">
        <v>5</v>
      </c>
      <c r="H89" s="40">
        <f t="shared" si="30"/>
        <v>2100</v>
      </c>
      <c r="I89" s="48">
        <v>0</v>
      </c>
      <c r="J89" s="48">
        <f t="shared" si="31"/>
        <v>0</v>
      </c>
      <c r="K89" s="48"/>
      <c r="L89" s="48"/>
      <c r="M89" s="42">
        <v>0</v>
      </c>
      <c r="N89" s="42"/>
      <c r="O89" s="42">
        <f t="shared" si="32"/>
        <v>0</v>
      </c>
      <c r="P89" s="42"/>
      <c r="Q89" s="43"/>
      <c r="R89" s="43"/>
      <c r="S89" s="44"/>
      <c r="T89" s="44"/>
      <c r="U89" s="41"/>
      <c r="V89" s="30"/>
      <c r="W89" s="30"/>
      <c r="X89" s="31">
        <f t="shared" si="27"/>
        <v>0</v>
      </c>
      <c r="Y89" s="31"/>
      <c r="Z89" s="30">
        <f t="shared" si="33"/>
        <v>0</v>
      </c>
      <c r="AA89" s="34">
        <f t="shared" si="34"/>
        <v>5</v>
      </c>
      <c r="AB89" s="41">
        <f t="shared" si="35"/>
        <v>2100</v>
      </c>
      <c r="AC89" s="5"/>
      <c r="AD89" s="35">
        <f t="shared" si="25"/>
        <v>0</v>
      </c>
      <c r="AE89" s="36">
        <f t="shared" si="26"/>
        <v>0</v>
      </c>
      <c r="AF89" s="121">
        <f t="shared" si="28"/>
        <v>0</v>
      </c>
      <c r="AG89" s="37">
        <f t="shared" si="29"/>
        <v>0</v>
      </c>
      <c r="AH89" s="37"/>
    </row>
    <row r="90" spans="1:34" s="38" customFormat="1" ht="16.2">
      <c r="A90" s="26">
        <v>86</v>
      </c>
      <c r="B90" s="27" t="s">
        <v>163</v>
      </c>
      <c r="C90" s="28" t="s">
        <v>164</v>
      </c>
      <c r="D90" s="29" t="s">
        <v>62</v>
      </c>
      <c r="E90" s="29" t="s">
        <v>791</v>
      </c>
      <c r="F90" s="46">
        <v>424</v>
      </c>
      <c r="G90" s="50">
        <v>60</v>
      </c>
      <c r="H90" s="40">
        <f t="shared" si="30"/>
        <v>25440</v>
      </c>
      <c r="I90" s="48">
        <v>0</v>
      </c>
      <c r="J90" s="48">
        <f t="shared" si="31"/>
        <v>0</v>
      </c>
      <c r="K90" s="48"/>
      <c r="L90" s="48"/>
      <c r="M90" s="42">
        <v>0</v>
      </c>
      <c r="N90" s="42"/>
      <c r="O90" s="42">
        <f t="shared" si="32"/>
        <v>0</v>
      </c>
      <c r="P90" s="42"/>
      <c r="Q90" s="43"/>
      <c r="R90" s="43"/>
      <c r="S90" s="44"/>
      <c r="T90" s="44"/>
      <c r="U90" s="41"/>
      <c r="V90" s="30"/>
      <c r="W90" s="30"/>
      <c r="X90" s="31">
        <f t="shared" si="27"/>
        <v>0</v>
      </c>
      <c r="Y90" s="31"/>
      <c r="Z90" s="30">
        <f t="shared" si="33"/>
        <v>0</v>
      </c>
      <c r="AA90" s="34">
        <f t="shared" si="34"/>
        <v>60</v>
      </c>
      <c r="AB90" s="41">
        <f t="shared" si="35"/>
        <v>25440</v>
      </c>
      <c r="AC90" s="5"/>
      <c r="AD90" s="35">
        <f t="shared" si="25"/>
        <v>0</v>
      </c>
      <c r="AE90" s="36">
        <f t="shared" si="26"/>
        <v>0</v>
      </c>
      <c r="AF90" s="121">
        <f t="shared" si="28"/>
        <v>0</v>
      </c>
      <c r="AG90" s="37">
        <f t="shared" si="29"/>
        <v>0</v>
      </c>
      <c r="AH90" s="37"/>
    </row>
    <row r="91" spans="1:34" s="38" customFormat="1" ht="16.2">
      <c r="A91" s="26">
        <v>87</v>
      </c>
      <c r="B91" s="27" t="s">
        <v>165</v>
      </c>
      <c r="C91" s="28" t="s">
        <v>166</v>
      </c>
      <c r="D91" s="29" t="s">
        <v>62</v>
      </c>
      <c r="E91" s="29" t="s">
        <v>791</v>
      </c>
      <c r="F91" s="46">
        <v>431</v>
      </c>
      <c r="G91" s="50">
        <v>17</v>
      </c>
      <c r="H91" s="40">
        <f t="shared" si="30"/>
        <v>7327</v>
      </c>
      <c r="I91" s="48">
        <v>0</v>
      </c>
      <c r="J91" s="48">
        <f t="shared" si="31"/>
        <v>0</v>
      </c>
      <c r="K91" s="48"/>
      <c r="L91" s="48"/>
      <c r="M91" s="42">
        <v>0</v>
      </c>
      <c r="N91" s="42"/>
      <c r="O91" s="42">
        <f t="shared" si="32"/>
        <v>0</v>
      </c>
      <c r="P91" s="42"/>
      <c r="Q91" s="43"/>
      <c r="R91" s="43"/>
      <c r="S91" s="44"/>
      <c r="T91" s="44"/>
      <c r="U91" s="41"/>
      <c r="V91" s="30"/>
      <c r="W91" s="30"/>
      <c r="X91" s="31">
        <f t="shared" si="27"/>
        <v>0</v>
      </c>
      <c r="Y91" s="31"/>
      <c r="Z91" s="30">
        <f t="shared" si="33"/>
        <v>0</v>
      </c>
      <c r="AA91" s="34">
        <f t="shared" si="34"/>
        <v>17</v>
      </c>
      <c r="AB91" s="41">
        <f t="shared" si="35"/>
        <v>7327</v>
      </c>
      <c r="AC91" s="5"/>
      <c r="AD91" s="35">
        <f t="shared" si="25"/>
        <v>0</v>
      </c>
      <c r="AE91" s="36">
        <f t="shared" si="26"/>
        <v>0</v>
      </c>
      <c r="AF91" s="121">
        <f t="shared" si="28"/>
        <v>0</v>
      </c>
      <c r="AG91" s="37">
        <f t="shared" si="29"/>
        <v>0</v>
      </c>
      <c r="AH91" s="37"/>
    </row>
    <row r="92" spans="1:34" s="38" customFormat="1" ht="16.2">
      <c r="A92" s="26">
        <v>88</v>
      </c>
      <c r="B92" s="27" t="s">
        <v>167</v>
      </c>
      <c r="C92" s="28" t="s">
        <v>168</v>
      </c>
      <c r="D92" s="29" t="s">
        <v>62</v>
      </c>
      <c r="E92" s="29" t="s">
        <v>791</v>
      </c>
      <c r="F92" s="46">
        <v>441</v>
      </c>
      <c r="G92" s="50">
        <v>71</v>
      </c>
      <c r="H92" s="40">
        <f t="shared" si="30"/>
        <v>31311</v>
      </c>
      <c r="I92" s="48">
        <v>0</v>
      </c>
      <c r="J92" s="48">
        <f t="shared" si="31"/>
        <v>0</v>
      </c>
      <c r="K92" s="48"/>
      <c r="L92" s="48"/>
      <c r="M92" s="42">
        <v>0</v>
      </c>
      <c r="N92" s="42"/>
      <c r="O92" s="42">
        <f t="shared" si="32"/>
        <v>0</v>
      </c>
      <c r="P92" s="42"/>
      <c r="Q92" s="43"/>
      <c r="R92" s="43"/>
      <c r="S92" s="44"/>
      <c r="T92" s="44"/>
      <c r="U92" s="41"/>
      <c r="V92" s="30"/>
      <c r="W92" s="30"/>
      <c r="X92" s="31">
        <f t="shared" si="27"/>
        <v>0</v>
      </c>
      <c r="Y92" s="31"/>
      <c r="Z92" s="30">
        <f t="shared" si="33"/>
        <v>0</v>
      </c>
      <c r="AA92" s="34">
        <f t="shared" si="34"/>
        <v>71</v>
      </c>
      <c r="AB92" s="41">
        <f t="shared" si="35"/>
        <v>31311</v>
      </c>
      <c r="AC92" s="5"/>
      <c r="AD92" s="35">
        <f t="shared" si="25"/>
        <v>0</v>
      </c>
      <c r="AE92" s="36">
        <f t="shared" si="26"/>
        <v>0</v>
      </c>
      <c r="AF92" s="121">
        <f t="shared" si="28"/>
        <v>0</v>
      </c>
      <c r="AG92" s="37">
        <f t="shared" si="29"/>
        <v>0</v>
      </c>
      <c r="AH92" s="37"/>
    </row>
    <row r="93" spans="1:34" s="38" customFormat="1" ht="16.2">
      <c r="A93" s="26">
        <v>89</v>
      </c>
      <c r="B93" s="27" t="s">
        <v>169</v>
      </c>
      <c r="C93" s="28" t="s">
        <v>170</v>
      </c>
      <c r="D93" s="29" t="s">
        <v>62</v>
      </c>
      <c r="E93" s="29" t="s">
        <v>791</v>
      </c>
      <c r="F93" s="46">
        <v>508</v>
      </c>
      <c r="G93" s="50">
        <v>190</v>
      </c>
      <c r="H93" s="40">
        <f t="shared" si="30"/>
        <v>96520</v>
      </c>
      <c r="I93" s="48">
        <v>0</v>
      </c>
      <c r="J93" s="48">
        <f t="shared" si="31"/>
        <v>0</v>
      </c>
      <c r="K93" s="48"/>
      <c r="L93" s="48"/>
      <c r="M93" s="42">
        <v>0</v>
      </c>
      <c r="N93" s="42"/>
      <c r="O93" s="42">
        <f t="shared" si="32"/>
        <v>0</v>
      </c>
      <c r="P93" s="42"/>
      <c r="Q93" s="43"/>
      <c r="R93" s="43"/>
      <c r="S93" s="44"/>
      <c r="T93" s="44"/>
      <c r="U93" s="41"/>
      <c r="V93" s="30"/>
      <c r="W93" s="30"/>
      <c r="X93" s="31">
        <f t="shared" si="27"/>
        <v>0</v>
      </c>
      <c r="Y93" s="31"/>
      <c r="Z93" s="30">
        <f t="shared" si="33"/>
        <v>0</v>
      </c>
      <c r="AA93" s="34">
        <f t="shared" si="34"/>
        <v>190</v>
      </c>
      <c r="AB93" s="41">
        <f t="shared" si="35"/>
        <v>96520</v>
      </c>
      <c r="AC93" s="5"/>
      <c r="AD93" s="35">
        <f t="shared" si="25"/>
        <v>0</v>
      </c>
      <c r="AE93" s="36">
        <f t="shared" si="26"/>
        <v>0</v>
      </c>
      <c r="AF93" s="121">
        <f t="shared" si="28"/>
        <v>0</v>
      </c>
      <c r="AG93" s="37">
        <f t="shared" si="29"/>
        <v>0</v>
      </c>
      <c r="AH93" s="37"/>
    </row>
    <row r="94" spans="1:34" s="38" customFormat="1" ht="16.2">
      <c r="A94" s="26">
        <v>90</v>
      </c>
      <c r="B94" s="27" t="s">
        <v>171</v>
      </c>
      <c r="C94" s="28" t="s">
        <v>172</v>
      </c>
      <c r="D94" s="29" t="s">
        <v>62</v>
      </c>
      <c r="E94" s="29" t="s">
        <v>791</v>
      </c>
      <c r="F94" s="46">
        <v>527</v>
      </c>
      <c r="G94" s="50">
        <v>126</v>
      </c>
      <c r="H94" s="40">
        <f t="shared" si="30"/>
        <v>66402</v>
      </c>
      <c r="I94" s="48">
        <v>0</v>
      </c>
      <c r="J94" s="48">
        <f t="shared" si="31"/>
        <v>0</v>
      </c>
      <c r="K94" s="48"/>
      <c r="L94" s="48"/>
      <c r="M94" s="42">
        <v>0</v>
      </c>
      <c r="N94" s="42"/>
      <c r="O94" s="42">
        <f t="shared" si="32"/>
        <v>0</v>
      </c>
      <c r="P94" s="42"/>
      <c r="Q94" s="43"/>
      <c r="R94" s="43"/>
      <c r="S94" s="44"/>
      <c r="T94" s="44"/>
      <c r="U94" s="41"/>
      <c r="V94" s="30"/>
      <c r="W94" s="30"/>
      <c r="X94" s="31">
        <f t="shared" si="27"/>
        <v>0</v>
      </c>
      <c r="Y94" s="31"/>
      <c r="Z94" s="30">
        <f t="shared" si="33"/>
        <v>0</v>
      </c>
      <c r="AA94" s="34">
        <f t="shared" si="34"/>
        <v>126</v>
      </c>
      <c r="AB94" s="41">
        <f t="shared" si="35"/>
        <v>66402</v>
      </c>
      <c r="AC94" s="5"/>
      <c r="AD94" s="35">
        <f t="shared" si="25"/>
        <v>0</v>
      </c>
      <c r="AE94" s="36">
        <f t="shared" si="26"/>
        <v>0</v>
      </c>
      <c r="AF94" s="121">
        <f t="shared" si="28"/>
        <v>0</v>
      </c>
      <c r="AG94" s="37">
        <f t="shared" si="29"/>
        <v>0</v>
      </c>
      <c r="AH94" s="37"/>
    </row>
    <row r="95" spans="1:34" s="38" customFormat="1" ht="16.2">
      <c r="A95" s="26">
        <v>91</v>
      </c>
      <c r="B95" s="27" t="s">
        <v>173</v>
      </c>
      <c r="C95" s="28" t="s">
        <v>174</v>
      </c>
      <c r="D95" s="29" t="s">
        <v>62</v>
      </c>
      <c r="E95" s="29" t="s">
        <v>791</v>
      </c>
      <c r="F95" s="46">
        <v>533</v>
      </c>
      <c r="G95" s="50">
        <v>400</v>
      </c>
      <c r="H95" s="40">
        <f t="shared" si="30"/>
        <v>213200</v>
      </c>
      <c r="I95" s="48">
        <v>0</v>
      </c>
      <c r="J95" s="48">
        <f t="shared" si="31"/>
        <v>0</v>
      </c>
      <c r="K95" s="48"/>
      <c r="L95" s="48"/>
      <c r="M95" s="42">
        <v>0</v>
      </c>
      <c r="N95" s="42"/>
      <c r="O95" s="42">
        <f t="shared" si="32"/>
        <v>0</v>
      </c>
      <c r="P95" s="42"/>
      <c r="Q95" s="43"/>
      <c r="R95" s="43"/>
      <c r="S95" s="44"/>
      <c r="T95" s="44"/>
      <c r="U95" s="41"/>
      <c r="V95" s="30"/>
      <c r="W95" s="30"/>
      <c r="X95" s="31">
        <f t="shared" si="27"/>
        <v>0</v>
      </c>
      <c r="Y95" s="31"/>
      <c r="Z95" s="30">
        <f t="shared" si="33"/>
        <v>0</v>
      </c>
      <c r="AA95" s="34">
        <f t="shared" si="34"/>
        <v>400</v>
      </c>
      <c r="AB95" s="41">
        <f t="shared" si="35"/>
        <v>213200</v>
      </c>
      <c r="AC95" s="5"/>
      <c r="AD95" s="35">
        <f t="shared" si="25"/>
        <v>0</v>
      </c>
      <c r="AE95" s="36">
        <f t="shared" si="26"/>
        <v>0</v>
      </c>
      <c r="AF95" s="121">
        <f t="shared" si="28"/>
        <v>0</v>
      </c>
      <c r="AG95" s="37">
        <f t="shared" si="29"/>
        <v>0</v>
      </c>
      <c r="AH95" s="37"/>
    </row>
    <row r="96" spans="1:34" s="38" customFormat="1" ht="16.2">
      <c r="A96" s="26">
        <v>92</v>
      </c>
      <c r="B96" s="27" t="s">
        <v>175</v>
      </c>
      <c r="C96" s="28" t="s">
        <v>176</v>
      </c>
      <c r="D96" s="29" t="s">
        <v>62</v>
      </c>
      <c r="E96" s="29" t="s">
        <v>791</v>
      </c>
      <c r="F96" s="46">
        <v>825</v>
      </c>
      <c r="G96" s="50">
        <v>55</v>
      </c>
      <c r="H96" s="40">
        <f t="shared" si="30"/>
        <v>45375</v>
      </c>
      <c r="I96" s="48">
        <v>0</v>
      </c>
      <c r="J96" s="48">
        <f t="shared" si="31"/>
        <v>0</v>
      </c>
      <c r="K96" s="48"/>
      <c r="L96" s="48"/>
      <c r="M96" s="42">
        <v>0</v>
      </c>
      <c r="N96" s="42"/>
      <c r="O96" s="42">
        <f t="shared" si="32"/>
        <v>0</v>
      </c>
      <c r="P96" s="42"/>
      <c r="Q96" s="43"/>
      <c r="R96" s="43"/>
      <c r="S96" s="44"/>
      <c r="T96" s="44"/>
      <c r="U96" s="41"/>
      <c r="V96" s="30"/>
      <c r="W96" s="30"/>
      <c r="X96" s="31">
        <f t="shared" si="27"/>
        <v>0</v>
      </c>
      <c r="Y96" s="31"/>
      <c r="Z96" s="30">
        <f t="shared" si="33"/>
        <v>0</v>
      </c>
      <c r="AA96" s="34">
        <f t="shared" si="34"/>
        <v>55</v>
      </c>
      <c r="AB96" s="41">
        <f t="shared" si="35"/>
        <v>45375</v>
      </c>
      <c r="AC96" s="5"/>
      <c r="AD96" s="35">
        <f t="shared" si="25"/>
        <v>0</v>
      </c>
      <c r="AE96" s="36">
        <f t="shared" si="26"/>
        <v>0</v>
      </c>
      <c r="AF96" s="121">
        <f t="shared" si="28"/>
        <v>0</v>
      </c>
      <c r="AG96" s="37">
        <f t="shared" si="29"/>
        <v>0</v>
      </c>
      <c r="AH96" s="37"/>
    </row>
    <row r="97" spans="1:34" s="38" customFormat="1" ht="16.2">
      <c r="A97" s="26">
        <v>93</v>
      </c>
      <c r="B97" s="27" t="s">
        <v>177</v>
      </c>
      <c r="C97" s="28" t="s">
        <v>178</v>
      </c>
      <c r="D97" s="29" t="s">
        <v>62</v>
      </c>
      <c r="E97" s="29" t="s">
        <v>791</v>
      </c>
      <c r="F97" s="46">
        <v>871</v>
      </c>
      <c r="G97" s="50">
        <v>47</v>
      </c>
      <c r="H97" s="40">
        <f t="shared" si="30"/>
        <v>40937</v>
      </c>
      <c r="I97" s="48">
        <v>0</v>
      </c>
      <c r="J97" s="48">
        <f t="shared" si="31"/>
        <v>0</v>
      </c>
      <c r="K97" s="48"/>
      <c r="L97" s="48"/>
      <c r="M97" s="42">
        <v>0</v>
      </c>
      <c r="N97" s="42"/>
      <c r="O97" s="42">
        <f t="shared" si="32"/>
        <v>0</v>
      </c>
      <c r="P97" s="42"/>
      <c r="Q97" s="43"/>
      <c r="R97" s="43"/>
      <c r="S97" s="44"/>
      <c r="T97" s="44"/>
      <c r="U97" s="41"/>
      <c r="V97" s="30"/>
      <c r="W97" s="30"/>
      <c r="X97" s="31">
        <f t="shared" si="27"/>
        <v>0</v>
      </c>
      <c r="Y97" s="31"/>
      <c r="Z97" s="30">
        <f t="shared" si="33"/>
        <v>0</v>
      </c>
      <c r="AA97" s="34">
        <f t="shared" si="34"/>
        <v>47</v>
      </c>
      <c r="AB97" s="41">
        <f t="shared" si="35"/>
        <v>40937</v>
      </c>
      <c r="AC97" s="5"/>
      <c r="AD97" s="35">
        <f t="shared" si="25"/>
        <v>0</v>
      </c>
      <c r="AE97" s="36">
        <f t="shared" si="26"/>
        <v>0</v>
      </c>
      <c r="AF97" s="121">
        <f t="shared" si="28"/>
        <v>0</v>
      </c>
      <c r="AG97" s="37">
        <f t="shared" si="29"/>
        <v>0</v>
      </c>
      <c r="AH97" s="37"/>
    </row>
    <row r="98" spans="1:34" s="38" customFormat="1" ht="16.2">
      <c r="A98" s="26">
        <v>94</v>
      </c>
      <c r="B98" s="27" t="s">
        <v>179</v>
      </c>
      <c r="C98" s="28" t="s">
        <v>180</v>
      </c>
      <c r="D98" s="29" t="s">
        <v>62</v>
      </c>
      <c r="E98" s="29" t="s">
        <v>791</v>
      </c>
      <c r="F98" s="46">
        <v>986</v>
      </c>
      <c r="G98" s="50">
        <v>21</v>
      </c>
      <c r="H98" s="40">
        <f t="shared" si="30"/>
        <v>20706</v>
      </c>
      <c r="I98" s="48">
        <v>0</v>
      </c>
      <c r="J98" s="48">
        <f t="shared" si="31"/>
        <v>0</v>
      </c>
      <c r="K98" s="48"/>
      <c r="L98" s="48"/>
      <c r="M98" s="42">
        <v>0</v>
      </c>
      <c r="N98" s="42"/>
      <c r="O98" s="42">
        <f t="shared" si="32"/>
        <v>0</v>
      </c>
      <c r="P98" s="42"/>
      <c r="Q98" s="43"/>
      <c r="R98" s="43"/>
      <c r="S98" s="44"/>
      <c r="T98" s="44"/>
      <c r="U98" s="41"/>
      <c r="V98" s="30"/>
      <c r="W98" s="30"/>
      <c r="X98" s="31">
        <f t="shared" si="27"/>
        <v>0</v>
      </c>
      <c r="Y98" s="31"/>
      <c r="Z98" s="30">
        <f t="shared" si="33"/>
        <v>0</v>
      </c>
      <c r="AA98" s="34">
        <f t="shared" si="34"/>
        <v>21</v>
      </c>
      <c r="AB98" s="41">
        <f t="shared" si="35"/>
        <v>20706</v>
      </c>
      <c r="AC98" s="5"/>
      <c r="AD98" s="35">
        <f t="shared" si="25"/>
        <v>0</v>
      </c>
      <c r="AE98" s="36">
        <f t="shared" si="26"/>
        <v>0</v>
      </c>
      <c r="AF98" s="121">
        <f t="shared" si="28"/>
        <v>0</v>
      </c>
      <c r="AG98" s="37">
        <f t="shared" si="29"/>
        <v>0</v>
      </c>
      <c r="AH98" s="37"/>
    </row>
    <row r="99" spans="1:34" s="38" customFormat="1" ht="16.2">
      <c r="A99" s="26">
        <v>95</v>
      </c>
      <c r="B99" s="27" t="s">
        <v>181</v>
      </c>
      <c r="C99" s="28" t="s">
        <v>182</v>
      </c>
      <c r="D99" s="29" t="s">
        <v>62</v>
      </c>
      <c r="E99" s="29" t="s">
        <v>791</v>
      </c>
      <c r="F99" s="46">
        <v>1007</v>
      </c>
      <c r="G99" s="50">
        <v>4</v>
      </c>
      <c r="H99" s="40">
        <f t="shared" si="30"/>
        <v>4028</v>
      </c>
      <c r="I99" s="48">
        <v>0</v>
      </c>
      <c r="J99" s="48">
        <f t="shared" si="31"/>
        <v>0</v>
      </c>
      <c r="K99" s="48"/>
      <c r="L99" s="48"/>
      <c r="M99" s="42">
        <v>0</v>
      </c>
      <c r="N99" s="42"/>
      <c r="O99" s="42">
        <f t="shared" si="32"/>
        <v>0</v>
      </c>
      <c r="P99" s="42"/>
      <c r="Q99" s="43"/>
      <c r="R99" s="43"/>
      <c r="S99" s="44"/>
      <c r="T99" s="44"/>
      <c r="U99" s="41"/>
      <c r="V99" s="30"/>
      <c r="W99" s="30"/>
      <c r="X99" s="31">
        <f t="shared" si="27"/>
        <v>0</v>
      </c>
      <c r="Y99" s="31"/>
      <c r="Z99" s="30">
        <f t="shared" si="33"/>
        <v>0</v>
      </c>
      <c r="AA99" s="34">
        <f t="shared" si="34"/>
        <v>4</v>
      </c>
      <c r="AB99" s="41">
        <f t="shared" si="35"/>
        <v>4028</v>
      </c>
      <c r="AC99" s="5"/>
      <c r="AD99" s="35">
        <f t="shared" si="25"/>
        <v>0</v>
      </c>
      <c r="AE99" s="36">
        <f t="shared" si="26"/>
        <v>0</v>
      </c>
      <c r="AF99" s="121">
        <f t="shared" si="28"/>
        <v>0</v>
      </c>
      <c r="AG99" s="37">
        <f t="shared" si="29"/>
        <v>0</v>
      </c>
      <c r="AH99" s="37"/>
    </row>
    <row r="100" spans="1:34" s="38" customFormat="1" ht="16.2">
      <c r="A100" s="26">
        <v>96</v>
      </c>
      <c r="B100" s="27" t="s">
        <v>183</v>
      </c>
      <c r="C100" s="28" t="s">
        <v>184</v>
      </c>
      <c r="D100" s="29" t="s">
        <v>62</v>
      </c>
      <c r="E100" s="29" t="s">
        <v>791</v>
      </c>
      <c r="F100" s="46">
        <v>1030</v>
      </c>
      <c r="G100" s="50">
        <v>10</v>
      </c>
      <c r="H100" s="40">
        <f t="shared" si="30"/>
        <v>10300</v>
      </c>
      <c r="I100" s="48">
        <v>0</v>
      </c>
      <c r="J100" s="48">
        <f t="shared" si="31"/>
        <v>0</v>
      </c>
      <c r="K100" s="48"/>
      <c r="L100" s="48"/>
      <c r="M100" s="42">
        <v>0</v>
      </c>
      <c r="N100" s="42"/>
      <c r="O100" s="42">
        <f t="shared" si="32"/>
        <v>0</v>
      </c>
      <c r="P100" s="42"/>
      <c r="Q100" s="43"/>
      <c r="R100" s="43"/>
      <c r="S100" s="44"/>
      <c r="T100" s="44"/>
      <c r="U100" s="41"/>
      <c r="V100" s="30"/>
      <c r="W100" s="30"/>
      <c r="X100" s="31">
        <f t="shared" si="27"/>
        <v>0</v>
      </c>
      <c r="Y100" s="31"/>
      <c r="Z100" s="30">
        <f t="shared" si="33"/>
        <v>0</v>
      </c>
      <c r="AA100" s="34">
        <f t="shared" si="34"/>
        <v>10</v>
      </c>
      <c r="AB100" s="41">
        <f t="shared" si="35"/>
        <v>10300</v>
      </c>
      <c r="AC100" s="5"/>
      <c r="AD100" s="35">
        <f t="shared" si="25"/>
        <v>0</v>
      </c>
      <c r="AE100" s="36">
        <f t="shared" si="26"/>
        <v>0</v>
      </c>
      <c r="AF100" s="121">
        <f t="shared" si="28"/>
        <v>0</v>
      </c>
      <c r="AG100" s="37">
        <f t="shared" si="29"/>
        <v>0</v>
      </c>
      <c r="AH100" s="37"/>
    </row>
    <row r="101" spans="1:34" s="38" customFormat="1" ht="16.2">
      <c r="A101" s="26">
        <v>97</v>
      </c>
      <c r="B101" s="27" t="s">
        <v>185</v>
      </c>
      <c r="C101" s="28" t="s">
        <v>186</v>
      </c>
      <c r="D101" s="29" t="s">
        <v>62</v>
      </c>
      <c r="E101" s="29" t="s">
        <v>791</v>
      </c>
      <c r="F101" s="46">
        <v>1030</v>
      </c>
      <c r="G101" s="50">
        <v>3</v>
      </c>
      <c r="H101" s="40">
        <f t="shared" si="30"/>
        <v>3090</v>
      </c>
      <c r="I101" s="48">
        <v>0</v>
      </c>
      <c r="J101" s="48">
        <f t="shared" si="31"/>
        <v>0</v>
      </c>
      <c r="K101" s="48"/>
      <c r="L101" s="48"/>
      <c r="M101" s="42">
        <v>0</v>
      </c>
      <c r="N101" s="42"/>
      <c r="O101" s="42">
        <f t="shared" si="32"/>
        <v>0</v>
      </c>
      <c r="P101" s="42"/>
      <c r="Q101" s="43"/>
      <c r="R101" s="43"/>
      <c r="S101" s="44"/>
      <c r="T101" s="44"/>
      <c r="U101" s="41"/>
      <c r="V101" s="30"/>
      <c r="W101" s="30"/>
      <c r="X101" s="31">
        <f t="shared" si="27"/>
        <v>0</v>
      </c>
      <c r="Y101" s="31"/>
      <c r="Z101" s="30">
        <f t="shared" si="33"/>
        <v>0</v>
      </c>
      <c r="AA101" s="34">
        <f t="shared" si="34"/>
        <v>3</v>
      </c>
      <c r="AB101" s="41">
        <f t="shared" si="35"/>
        <v>3090</v>
      </c>
      <c r="AC101" s="5"/>
      <c r="AD101" s="35">
        <f t="shared" si="25"/>
        <v>0</v>
      </c>
      <c r="AE101" s="36">
        <f t="shared" si="26"/>
        <v>0</v>
      </c>
      <c r="AF101" s="121">
        <f t="shared" si="28"/>
        <v>0</v>
      </c>
      <c r="AG101" s="37">
        <f t="shared" si="29"/>
        <v>0</v>
      </c>
      <c r="AH101" s="37"/>
    </row>
    <row r="102" spans="1:34" s="38" customFormat="1" ht="16.2">
      <c r="A102" s="26">
        <v>98</v>
      </c>
      <c r="B102" s="27" t="s">
        <v>187</v>
      </c>
      <c r="C102" s="28" t="s">
        <v>188</v>
      </c>
      <c r="D102" s="29" t="s">
        <v>62</v>
      </c>
      <c r="E102" s="29" t="s">
        <v>791</v>
      </c>
      <c r="F102" s="46">
        <v>1030</v>
      </c>
      <c r="G102" s="50">
        <v>1</v>
      </c>
      <c r="H102" s="40">
        <f t="shared" si="30"/>
        <v>1030</v>
      </c>
      <c r="I102" s="48">
        <v>0</v>
      </c>
      <c r="J102" s="48">
        <f t="shared" si="31"/>
        <v>0</v>
      </c>
      <c r="K102" s="48"/>
      <c r="L102" s="48"/>
      <c r="M102" s="42">
        <v>0</v>
      </c>
      <c r="N102" s="42"/>
      <c r="O102" s="42">
        <f t="shared" si="32"/>
        <v>0</v>
      </c>
      <c r="P102" s="42"/>
      <c r="Q102" s="43"/>
      <c r="R102" s="43"/>
      <c r="S102" s="44"/>
      <c r="T102" s="44"/>
      <c r="U102" s="41"/>
      <c r="V102" s="30"/>
      <c r="W102" s="30"/>
      <c r="X102" s="31">
        <f t="shared" si="27"/>
        <v>0</v>
      </c>
      <c r="Y102" s="31"/>
      <c r="Z102" s="30">
        <f t="shared" si="33"/>
        <v>0</v>
      </c>
      <c r="AA102" s="34">
        <f t="shared" si="34"/>
        <v>1</v>
      </c>
      <c r="AB102" s="41">
        <f t="shared" si="35"/>
        <v>1030</v>
      </c>
      <c r="AC102" s="5"/>
      <c r="AD102" s="35">
        <f t="shared" si="25"/>
        <v>0</v>
      </c>
      <c r="AE102" s="36">
        <f t="shared" si="26"/>
        <v>0</v>
      </c>
      <c r="AF102" s="121">
        <f t="shared" si="28"/>
        <v>0</v>
      </c>
      <c r="AG102" s="37">
        <f t="shared" si="29"/>
        <v>0</v>
      </c>
      <c r="AH102" s="37"/>
    </row>
    <row r="103" spans="1:34" s="38" customFormat="1" ht="16.2">
      <c r="A103" s="26">
        <v>99</v>
      </c>
      <c r="B103" s="27" t="s">
        <v>189</v>
      </c>
      <c r="C103" s="28" t="s">
        <v>190</v>
      </c>
      <c r="D103" s="29" t="s">
        <v>62</v>
      </c>
      <c r="E103" s="29" t="s">
        <v>791</v>
      </c>
      <c r="F103" s="46">
        <v>1978</v>
      </c>
      <c r="G103" s="50">
        <v>9</v>
      </c>
      <c r="H103" s="40">
        <f t="shared" si="30"/>
        <v>17802</v>
      </c>
      <c r="I103" s="48">
        <v>0</v>
      </c>
      <c r="J103" s="48">
        <f t="shared" si="31"/>
        <v>0</v>
      </c>
      <c r="K103" s="48"/>
      <c r="L103" s="48"/>
      <c r="M103" s="42">
        <v>0</v>
      </c>
      <c r="N103" s="42"/>
      <c r="O103" s="42">
        <f t="shared" si="32"/>
        <v>0</v>
      </c>
      <c r="P103" s="42"/>
      <c r="Q103" s="43"/>
      <c r="R103" s="43"/>
      <c r="S103" s="44"/>
      <c r="T103" s="44"/>
      <c r="U103" s="41"/>
      <c r="V103" s="30"/>
      <c r="W103" s="30"/>
      <c r="X103" s="31">
        <f t="shared" si="27"/>
        <v>0</v>
      </c>
      <c r="Y103" s="31"/>
      <c r="Z103" s="30">
        <f t="shared" si="33"/>
        <v>0</v>
      </c>
      <c r="AA103" s="34">
        <f t="shared" si="34"/>
        <v>9</v>
      </c>
      <c r="AB103" s="41">
        <f t="shared" si="35"/>
        <v>17802</v>
      </c>
      <c r="AC103" s="5"/>
      <c r="AD103" s="35">
        <f t="shared" si="25"/>
        <v>0</v>
      </c>
      <c r="AE103" s="36">
        <f t="shared" si="26"/>
        <v>0</v>
      </c>
      <c r="AF103" s="121">
        <f t="shared" si="28"/>
        <v>0</v>
      </c>
      <c r="AG103" s="37">
        <f t="shared" si="29"/>
        <v>0</v>
      </c>
      <c r="AH103" s="37"/>
    </row>
    <row r="104" spans="1:34" s="38" customFormat="1" ht="16.2">
      <c r="A104" s="26">
        <v>100</v>
      </c>
      <c r="B104" s="27" t="s">
        <v>191</v>
      </c>
      <c r="C104" s="28" t="s">
        <v>192</v>
      </c>
      <c r="D104" s="29" t="s">
        <v>62</v>
      </c>
      <c r="E104" s="29" t="s">
        <v>791</v>
      </c>
      <c r="F104" s="46">
        <v>524</v>
      </c>
      <c r="G104" s="50">
        <v>61</v>
      </c>
      <c r="H104" s="40">
        <f t="shared" si="30"/>
        <v>31964</v>
      </c>
      <c r="I104" s="48">
        <v>0</v>
      </c>
      <c r="J104" s="48">
        <f t="shared" si="31"/>
        <v>0</v>
      </c>
      <c r="K104" s="48"/>
      <c r="L104" s="48"/>
      <c r="M104" s="42">
        <v>0</v>
      </c>
      <c r="N104" s="42"/>
      <c r="O104" s="42">
        <f t="shared" si="32"/>
        <v>0</v>
      </c>
      <c r="P104" s="42"/>
      <c r="Q104" s="43"/>
      <c r="R104" s="43"/>
      <c r="S104" s="44"/>
      <c r="T104" s="44"/>
      <c r="U104" s="41"/>
      <c r="V104" s="30"/>
      <c r="W104" s="30"/>
      <c r="X104" s="31">
        <f t="shared" si="27"/>
        <v>0</v>
      </c>
      <c r="Y104" s="31"/>
      <c r="Z104" s="30">
        <f t="shared" si="33"/>
        <v>0</v>
      </c>
      <c r="AA104" s="34">
        <f t="shared" si="34"/>
        <v>61</v>
      </c>
      <c r="AB104" s="41">
        <f t="shared" si="35"/>
        <v>31964</v>
      </c>
      <c r="AC104" s="5"/>
      <c r="AD104" s="35">
        <f t="shared" si="25"/>
        <v>0</v>
      </c>
      <c r="AE104" s="36">
        <f t="shared" si="26"/>
        <v>0</v>
      </c>
      <c r="AF104" s="121">
        <f t="shared" si="28"/>
        <v>0</v>
      </c>
      <c r="AG104" s="37">
        <f t="shared" si="29"/>
        <v>0</v>
      </c>
      <c r="AH104" s="37"/>
    </row>
    <row r="105" spans="1:34" s="38" customFormat="1" ht="16.2">
      <c r="A105" s="26">
        <v>101</v>
      </c>
      <c r="B105" s="27" t="s">
        <v>193</v>
      </c>
      <c r="C105" s="28" t="s">
        <v>194</v>
      </c>
      <c r="D105" s="29" t="s">
        <v>62</v>
      </c>
      <c r="E105" s="29" t="s">
        <v>791</v>
      </c>
      <c r="F105" s="46">
        <v>544</v>
      </c>
      <c r="G105" s="50">
        <v>51</v>
      </c>
      <c r="H105" s="40">
        <f t="shared" si="30"/>
        <v>27744</v>
      </c>
      <c r="I105" s="48">
        <v>0</v>
      </c>
      <c r="J105" s="48">
        <f t="shared" si="31"/>
        <v>0</v>
      </c>
      <c r="K105" s="48"/>
      <c r="L105" s="48"/>
      <c r="M105" s="42">
        <v>0</v>
      </c>
      <c r="N105" s="42"/>
      <c r="O105" s="42">
        <f t="shared" si="32"/>
        <v>0</v>
      </c>
      <c r="P105" s="42"/>
      <c r="Q105" s="43"/>
      <c r="R105" s="43"/>
      <c r="S105" s="44"/>
      <c r="T105" s="44"/>
      <c r="U105" s="41"/>
      <c r="V105" s="30"/>
      <c r="W105" s="30"/>
      <c r="X105" s="31">
        <f t="shared" si="27"/>
        <v>0</v>
      </c>
      <c r="Y105" s="31"/>
      <c r="Z105" s="30">
        <f t="shared" si="33"/>
        <v>0</v>
      </c>
      <c r="AA105" s="34">
        <f t="shared" si="34"/>
        <v>51</v>
      </c>
      <c r="AB105" s="41">
        <f t="shared" si="35"/>
        <v>27744</v>
      </c>
      <c r="AC105" s="5"/>
      <c r="AD105" s="35">
        <f t="shared" si="25"/>
        <v>0</v>
      </c>
      <c r="AE105" s="36">
        <f t="shared" si="26"/>
        <v>0</v>
      </c>
      <c r="AF105" s="121">
        <f t="shared" si="28"/>
        <v>0</v>
      </c>
      <c r="AG105" s="37">
        <f t="shared" si="29"/>
        <v>0</v>
      </c>
      <c r="AH105" s="37"/>
    </row>
    <row r="106" spans="1:34" s="38" customFormat="1" ht="16.2">
      <c r="A106" s="26">
        <v>102</v>
      </c>
      <c r="B106" s="27" t="s">
        <v>195</v>
      </c>
      <c r="C106" s="28" t="s">
        <v>196</v>
      </c>
      <c r="D106" s="29" t="s">
        <v>62</v>
      </c>
      <c r="E106" s="29" t="s">
        <v>791</v>
      </c>
      <c r="F106" s="46">
        <v>615</v>
      </c>
      <c r="G106" s="50">
        <v>103</v>
      </c>
      <c r="H106" s="40">
        <f t="shared" si="30"/>
        <v>63345</v>
      </c>
      <c r="I106" s="48">
        <v>0</v>
      </c>
      <c r="J106" s="48">
        <f t="shared" si="31"/>
        <v>0</v>
      </c>
      <c r="K106" s="48"/>
      <c r="L106" s="48"/>
      <c r="M106" s="42">
        <v>0</v>
      </c>
      <c r="N106" s="42"/>
      <c r="O106" s="42">
        <f t="shared" si="32"/>
        <v>0</v>
      </c>
      <c r="P106" s="42"/>
      <c r="Q106" s="43"/>
      <c r="R106" s="43"/>
      <c r="S106" s="44"/>
      <c r="T106" s="44"/>
      <c r="U106" s="41"/>
      <c r="V106" s="30"/>
      <c r="W106" s="30"/>
      <c r="X106" s="31">
        <f t="shared" si="27"/>
        <v>0</v>
      </c>
      <c r="Y106" s="31"/>
      <c r="Z106" s="30">
        <f t="shared" si="33"/>
        <v>0</v>
      </c>
      <c r="AA106" s="34">
        <f t="shared" si="34"/>
        <v>103</v>
      </c>
      <c r="AB106" s="41">
        <f t="shared" si="35"/>
        <v>63345</v>
      </c>
      <c r="AC106" s="5"/>
      <c r="AD106" s="35">
        <f t="shared" si="25"/>
        <v>0</v>
      </c>
      <c r="AE106" s="36">
        <f t="shared" si="26"/>
        <v>0</v>
      </c>
      <c r="AF106" s="121">
        <f t="shared" si="28"/>
        <v>0</v>
      </c>
      <c r="AG106" s="37">
        <f t="shared" si="29"/>
        <v>0</v>
      </c>
      <c r="AH106" s="37"/>
    </row>
    <row r="107" spans="1:34" s="38" customFormat="1" ht="16.2">
      <c r="A107" s="26">
        <v>103</v>
      </c>
      <c r="B107" s="27" t="s">
        <v>197</v>
      </c>
      <c r="C107" s="28" t="s">
        <v>198</v>
      </c>
      <c r="D107" s="29" t="s">
        <v>62</v>
      </c>
      <c r="E107" s="29" t="s">
        <v>791</v>
      </c>
      <c r="F107" s="46">
        <v>854</v>
      </c>
      <c r="G107" s="50">
        <v>33</v>
      </c>
      <c r="H107" s="40">
        <f t="shared" si="30"/>
        <v>28182</v>
      </c>
      <c r="I107" s="48">
        <v>0</v>
      </c>
      <c r="J107" s="48">
        <f t="shared" si="31"/>
        <v>0</v>
      </c>
      <c r="K107" s="48"/>
      <c r="L107" s="48"/>
      <c r="M107" s="42">
        <v>0</v>
      </c>
      <c r="N107" s="42"/>
      <c r="O107" s="42">
        <f t="shared" si="32"/>
        <v>0</v>
      </c>
      <c r="P107" s="42"/>
      <c r="Q107" s="43"/>
      <c r="R107" s="43"/>
      <c r="S107" s="44"/>
      <c r="T107" s="44"/>
      <c r="U107" s="41"/>
      <c r="V107" s="30"/>
      <c r="W107" s="30"/>
      <c r="X107" s="31">
        <f t="shared" si="27"/>
        <v>0</v>
      </c>
      <c r="Y107" s="31"/>
      <c r="Z107" s="30">
        <f t="shared" si="33"/>
        <v>0</v>
      </c>
      <c r="AA107" s="34">
        <f t="shared" si="34"/>
        <v>33</v>
      </c>
      <c r="AB107" s="41">
        <f t="shared" si="35"/>
        <v>28182</v>
      </c>
      <c r="AC107" s="5"/>
      <c r="AD107" s="35">
        <f t="shared" si="25"/>
        <v>0</v>
      </c>
      <c r="AE107" s="36">
        <f t="shared" si="26"/>
        <v>0</v>
      </c>
      <c r="AF107" s="121">
        <f t="shared" si="28"/>
        <v>0</v>
      </c>
      <c r="AG107" s="37">
        <f t="shared" si="29"/>
        <v>0</v>
      </c>
      <c r="AH107" s="37"/>
    </row>
    <row r="108" spans="1:34" s="38" customFormat="1" ht="16.2">
      <c r="A108" s="26">
        <v>104</v>
      </c>
      <c r="B108" s="27" t="s">
        <v>199</v>
      </c>
      <c r="C108" s="28" t="s">
        <v>200</v>
      </c>
      <c r="D108" s="29" t="s">
        <v>62</v>
      </c>
      <c r="E108" s="29" t="s">
        <v>791</v>
      </c>
      <c r="F108" s="46">
        <v>901</v>
      </c>
      <c r="G108" s="50">
        <v>33</v>
      </c>
      <c r="H108" s="40">
        <f t="shared" si="30"/>
        <v>29733</v>
      </c>
      <c r="I108" s="48">
        <v>0</v>
      </c>
      <c r="J108" s="48">
        <f t="shared" si="31"/>
        <v>0</v>
      </c>
      <c r="K108" s="48"/>
      <c r="L108" s="48"/>
      <c r="M108" s="42">
        <v>0</v>
      </c>
      <c r="N108" s="42"/>
      <c r="O108" s="42">
        <f t="shared" si="32"/>
        <v>0</v>
      </c>
      <c r="P108" s="42"/>
      <c r="Q108" s="43"/>
      <c r="R108" s="43"/>
      <c r="S108" s="44"/>
      <c r="T108" s="44"/>
      <c r="U108" s="41"/>
      <c r="V108" s="30"/>
      <c r="W108" s="30"/>
      <c r="X108" s="31">
        <f t="shared" si="27"/>
        <v>0</v>
      </c>
      <c r="Y108" s="31"/>
      <c r="Z108" s="30">
        <f t="shared" si="33"/>
        <v>0</v>
      </c>
      <c r="AA108" s="34">
        <f t="shared" si="34"/>
        <v>33</v>
      </c>
      <c r="AB108" s="41">
        <f t="shared" si="35"/>
        <v>29733</v>
      </c>
      <c r="AC108" s="5"/>
      <c r="AD108" s="35">
        <f t="shared" si="25"/>
        <v>0</v>
      </c>
      <c r="AE108" s="36">
        <f t="shared" si="26"/>
        <v>0</v>
      </c>
      <c r="AF108" s="121">
        <f t="shared" si="28"/>
        <v>0</v>
      </c>
      <c r="AG108" s="37">
        <f t="shared" si="29"/>
        <v>0</v>
      </c>
      <c r="AH108" s="37"/>
    </row>
    <row r="109" spans="1:34" s="38" customFormat="1" ht="16.2">
      <c r="A109" s="26">
        <v>105</v>
      </c>
      <c r="B109" s="27" t="s">
        <v>201</v>
      </c>
      <c r="C109" s="28" t="s">
        <v>202</v>
      </c>
      <c r="D109" s="29" t="s">
        <v>62</v>
      </c>
      <c r="E109" s="29" t="s">
        <v>791</v>
      </c>
      <c r="F109" s="46">
        <v>1228</v>
      </c>
      <c r="G109" s="50">
        <v>27</v>
      </c>
      <c r="H109" s="40">
        <f t="shared" si="30"/>
        <v>33156</v>
      </c>
      <c r="I109" s="48">
        <v>0</v>
      </c>
      <c r="J109" s="48">
        <f t="shared" si="31"/>
        <v>0</v>
      </c>
      <c r="K109" s="48"/>
      <c r="L109" s="48"/>
      <c r="M109" s="42">
        <v>0</v>
      </c>
      <c r="N109" s="42"/>
      <c r="O109" s="42">
        <f t="shared" si="32"/>
        <v>0</v>
      </c>
      <c r="P109" s="42"/>
      <c r="Q109" s="43"/>
      <c r="R109" s="43"/>
      <c r="S109" s="44"/>
      <c r="T109" s="44"/>
      <c r="U109" s="41"/>
      <c r="V109" s="30"/>
      <c r="W109" s="30"/>
      <c r="X109" s="31">
        <f t="shared" si="27"/>
        <v>0</v>
      </c>
      <c r="Y109" s="31"/>
      <c r="Z109" s="30">
        <f t="shared" si="33"/>
        <v>0</v>
      </c>
      <c r="AA109" s="34">
        <f t="shared" si="34"/>
        <v>27</v>
      </c>
      <c r="AB109" s="41">
        <f t="shared" si="35"/>
        <v>33156</v>
      </c>
      <c r="AC109" s="5"/>
      <c r="AD109" s="35">
        <f t="shared" si="25"/>
        <v>0</v>
      </c>
      <c r="AE109" s="36">
        <f t="shared" si="26"/>
        <v>0</v>
      </c>
      <c r="AF109" s="121">
        <f t="shared" si="28"/>
        <v>0</v>
      </c>
      <c r="AG109" s="37">
        <f t="shared" si="29"/>
        <v>0</v>
      </c>
      <c r="AH109" s="37"/>
    </row>
    <row r="110" spans="1:34" s="38" customFormat="1" ht="16.2">
      <c r="A110" s="26">
        <v>106</v>
      </c>
      <c r="B110" s="27" t="s">
        <v>203</v>
      </c>
      <c r="C110" s="28" t="s">
        <v>204</v>
      </c>
      <c r="D110" s="29" t="s">
        <v>62</v>
      </c>
      <c r="E110" s="29" t="s">
        <v>791</v>
      </c>
      <c r="F110" s="46">
        <v>1254</v>
      </c>
      <c r="G110" s="50">
        <v>1</v>
      </c>
      <c r="H110" s="40">
        <f t="shared" si="30"/>
        <v>1254</v>
      </c>
      <c r="I110" s="48">
        <v>0</v>
      </c>
      <c r="J110" s="48">
        <f t="shared" si="31"/>
        <v>0</v>
      </c>
      <c r="K110" s="48"/>
      <c r="L110" s="48"/>
      <c r="M110" s="42">
        <v>0</v>
      </c>
      <c r="N110" s="42"/>
      <c r="O110" s="42">
        <f t="shared" si="32"/>
        <v>0</v>
      </c>
      <c r="P110" s="42"/>
      <c r="Q110" s="43"/>
      <c r="R110" s="43"/>
      <c r="S110" s="44"/>
      <c r="T110" s="44"/>
      <c r="U110" s="41"/>
      <c r="V110" s="30"/>
      <c r="W110" s="30"/>
      <c r="X110" s="31">
        <f t="shared" si="27"/>
        <v>0</v>
      </c>
      <c r="Y110" s="31"/>
      <c r="Z110" s="30">
        <f t="shared" si="33"/>
        <v>0</v>
      </c>
      <c r="AA110" s="34">
        <f t="shared" si="34"/>
        <v>1</v>
      </c>
      <c r="AB110" s="41">
        <f t="shared" si="35"/>
        <v>1254</v>
      </c>
      <c r="AC110" s="5"/>
      <c r="AD110" s="35">
        <f t="shared" si="25"/>
        <v>0</v>
      </c>
      <c r="AE110" s="36">
        <f t="shared" si="26"/>
        <v>0</v>
      </c>
      <c r="AF110" s="121">
        <f t="shared" si="28"/>
        <v>0</v>
      </c>
      <c r="AG110" s="37">
        <f t="shared" si="29"/>
        <v>0</v>
      </c>
      <c r="AH110" s="37"/>
    </row>
    <row r="111" spans="1:34" s="38" customFormat="1" ht="16.2">
      <c r="A111" s="26">
        <v>107</v>
      </c>
      <c r="B111" s="27" t="s">
        <v>205</v>
      </c>
      <c r="C111" s="28" t="s">
        <v>206</v>
      </c>
      <c r="D111" s="29" t="s">
        <v>62</v>
      </c>
      <c r="E111" s="29" t="s">
        <v>791</v>
      </c>
      <c r="F111" s="46">
        <v>2107</v>
      </c>
      <c r="G111" s="50">
        <v>32</v>
      </c>
      <c r="H111" s="40">
        <f t="shared" si="30"/>
        <v>67424</v>
      </c>
      <c r="I111" s="48">
        <v>0</v>
      </c>
      <c r="J111" s="48">
        <f t="shared" si="31"/>
        <v>0</v>
      </c>
      <c r="K111" s="48"/>
      <c r="L111" s="48"/>
      <c r="M111" s="42">
        <v>0</v>
      </c>
      <c r="N111" s="42"/>
      <c r="O111" s="42">
        <f t="shared" si="32"/>
        <v>0</v>
      </c>
      <c r="P111" s="42"/>
      <c r="Q111" s="43"/>
      <c r="R111" s="43"/>
      <c r="S111" s="44"/>
      <c r="T111" s="44"/>
      <c r="U111" s="41"/>
      <c r="V111" s="30"/>
      <c r="W111" s="30"/>
      <c r="X111" s="31">
        <f t="shared" si="27"/>
        <v>0</v>
      </c>
      <c r="Y111" s="31"/>
      <c r="Z111" s="30">
        <f t="shared" si="33"/>
        <v>0</v>
      </c>
      <c r="AA111" s="34">
        <f t="shared" si="34"/>
        <v>32</v>
      </c>
      <c r="AB111" s="41">
        <f t="shared" si="35"/>
        <v>67424</v>
      </c>
      <c r="AC111" s="5"/>
      <c r="AD111" s="35">
        <f t="shared" si="25"/>
        <v>0</v>
      </c>
      <c r="AE111" s="36">
        <f t="shared" si="26"/>
        <v>0</v>
      </c>
      <c r="AF111" s="121">
        <f t="shared" si="28"/>
        <v>0</v>
      </c>
      <c r="AG111" s="37">
        <f t="shared" si="29"/>
        <v>0</v>
      </c>
      <c r="AH111" s="37"/>
    </row>
    <row r="112" spans="1:34" s="38" customFormat="1" ht="16.2">
      <c r="A112" s="26">
        <v>108</v>
      </c>
      <c r="B112" s="27" t="s">
        <v>207</v>
      </c>
      <c r="C112" s="28" t="s">
        <v>208</v>
      </c>
      <c r="D112" s="29" t="s">
        <v>62</v>
      </c>
      <c r="E112" s="29" t="s">
        <v>791</v>
      </c>
      <c r="F112" s="46">
        <v>2462</v>
      </c>
      <c r="G112" s="50">
        <v>6</v>
      </c>
      <c r="H112" s="40">
        <f t="shared" si="30"/>
        <v>14772</v>
      </c>
      <c r="I112" s="48">
        <v>0</v>
      </c>
      <c r="J112" s="48">
        <f t="shared" si="31"/>
        <v>0</v>
      </c>
      <c r="K112" s="48"/>
      <c r="L112" s="48"/>
      <c r="M112" s="42">
        <v>0</v>
      </c>
      <c r="N112" s="42"/>
      <c r="O112" s="42">
        <f t="shared" si="32"/>
        <v>0</v>
      </c>
      <c r="P112" s="42"/>
      <c r="Q112" s="43"/>
      <c r="R112" s="43"/>
      <c r="S112" s="44"/>
      <c r="T112" s="44"/>
      <c r="U112" s="41"/>
      <c r="V112" s="30"/>
      <c r="W112" s="30"/>
      <c r="X112" s="31">
        <f t="shared" si="27"/>
        <v>0</v>
      </c>
      <c r="Y112" s="31"/>
      <c r="Z112" s="30">
        <f t="shared" si="33"/>
        <v>0</v>
      </c>
      <c r="AA112" s="34">
        <f t="shared" si="34"/>
        <v>6</v>
      </c>
      <c r="AB112" s="41">
        <f t="shared" si="35"/>
        <v>14772</v>
      </c>
      <c r="AC112" s="5"/>
      <c r="AD112" s="35">
        <f t="shared" si="25"/>
        <v>0</v>
      </c>
      <c r="AE112" s="36">
        <f t="shared" si="26"/>
        <v>0</v>
      </c>
      <c r="AF112" s="121">
        <f t="shared" si="28"/>
        <v>0</v>
      </c>
      <c r="AG112" s="37">
        <f t="shared" si="29"/>
        <v>0</v>
      </c>
      <c r="AH112" s="37"/>
    </row>
    <row r="113" spans="1:34" s="38" customFormat="1" ht="16.2">
      <c r="A113" s="26">
        <v>109</v>
      </c>
      <c r="B113" s="27" t="s">
        <v>209</v>
      </c>
      <c r="C113" s="28" t="s">
        <v>210</v>
      </c>
      <c r="D113" s="29" t="s">
        <v>62</v>
      </c>
      <c r="E113" s="29" t="s">
        <v>791</v>
      </c>
      <c r="F113" s="46">
        <v>2903</v>
      </c>
      <c r="G113" s="50">
        <v>9</v>
      </c>
      <c r="H113" s="40">
        <f t="shared" si="30"/>
        <v>26127</v>
      </c>
      <c r="I113" s="48">
        <v>0</v>
      </c>
      <c r="J113" s="48">
        <f t="shared" si="31"/>
        <v>0</v>
      </c>
      <c r="K113" s="48"/>
      <c r="L113" s="48"/>
      <c r="M113" s="42">
        <v>0</v>
      </c>
      <c r="N113" s="42"/>
      <c r="O113" s="42">
        <f t="shared" si="32"/>
        <v>0</v>
      </c>
      <c r="P113" s="42"/>
      <c r="Q113" s="43"/>
      <c r="R113" s="43"/>
      <c r="S113" s="44"/>
      <c r="T113" s="44"/>
      <c r="U113" s="41"/>
      <c r="V113" s="30"/>
      <c r="W113" s="30"/>
      <c r="X113" s="31">
        <f t="shared" si="27"/>
        <v>0</v>
      </c>
      <c r="Y113" s="31"/>
      <c r="Z113" s="30">
        <f t="shared" si="33"/>
        <v>0</v>
      </c>
      <c r="AA113" s="34">
        <f t="shared" si="34"/>
        <v>9</v>
      </c>
      <c r="AB113" s="41">
        <f t="shared" si="35"/>
        <v>26127</v>
      </c>
      <c r="AC113" s="5"/>
      <c r="AD113" s="35">
        <f t="shared" si="25"/>
        <v>0</v>
      </c>
      <c r="AE113" s="36">
        <f t="shared" si="26"/>
        <v>0</v>
      </c>
      <c r="AF113" s="121">
        <f t="shared" si="28"/>
        <v>0</v>
      </c>
      <c r="AG113" s="37">
        <f t="shared" si="29"/>
        <v>0</v>
      </c>
      <c r="AH113" s="37"/>
    </row>
    <row r="114" spans="1:34" s="38" customFormat="1" ht="16.2">
      <c r="A114" s="26">
        <v>110</v>
      </c>
      <c r="B114" s="27">
        <v>1.8</v>
      </c>
      <c r="C114" s="28" t="s">
        <v>211</v>
      </c>
      <c r="D114" s="29"/>
      <c r="E114" s="29"/>
      <c r="F114" s="50"/>
      <c r="G114" s="53"/>
      <c r="H114" s="41"/>
      <c r="I114" s="52"/>
      <c r="J114" s="52"/>
      <c r="K114" s="52"/>
      <c r="L114" s="52"/>
      <c r="M114" s="42"/>
      <c r="N114" s="42"/>
      <c r="O114" s="42"/>
      <c r="P114" s="42"/>
      <c r="Q114" s="43"/>
      <c r="R114" s="43"/>
      <c r="S114" s="44"/>
      <c r="T114" s="44"/>
      <c r="U114" s="41"/>
      <c r="V114" s="30"/>
      <c r="W114" s="30"/>
      <c r="X114" s="31"/>
      <c r="Y114" s="31"/>
      <c r="Z114" s="30"/>
      <c r="AA114" s="34"/>
      <c r="AB114" s="41"/>
      <c r="AC114" s="5"/>
      <c r="AD114" s="35">
        <f t="shared" si="25"/>
        <v>0</v>
      </c>
      <c r="AE114" s="36">
        <f t="shared" si="26"/>
        <v>0</v>
      </c>
      <c r="AF114" s="121">
        <f t="shared" si="28"/>
        <v>0</v>
      </c>
      <c r="AG114" s="37">
        <f t="shared" si="29"/>
        <v>0</v>
      </c>
      <c r="AH114" s="37"/>
    </row>
    <row r="115" spans="1:34" s="38" customFormat="1" ht="16.2">
      <c r="A115" s="26">
        <v>111</v>
      </c>
      <c r="B115" s="27" t="s">
        <v>212</v>
      </c>
      <c r="C115" s="28" t="s">
        <v>213</v>
      </c>
      <c r="D115" s="29" t="s">
        <v>62</v>
      </c>
      <c r="E115" s="29" t="s">
        <v>791</v>
      </c>
      <c r="F115" s="46">
        <v>407</v>
      </c>
      <c r="G115" s="50">
        <v>3</v>
      </c>
      <c r="H115" s="40">
        <f t="shared" ref="H115:H140" si="36">F115*G115</f>
        <v>1221</v>
      </c>
      <c r="I115" s="48">
        <v>0</v>
      </c>
      <c r="J115" s="48">
        <f t="shared" ref="J115:J140" si="37">F115*I115</f>
        <v>0</v>
      </c>
      <c r="K115" s="48"/>
      <c r="L115" s="48"/>
      <c r="M115" s="42">
        <v>0</v>
      </c>
      <c r="N115" s="42"/>
      <c r="O115" s="42">
        <f t="shared" ref="O115:O140" si="38">F115*M115</f>
        <v>0</v>
      </c>
      <c r="P115" s="42"/>
      <c r="Q115" s="43"/>
      <c r="R115" s="43"/>
      <c r="S115" s="44"/>
      <c r="T115" s="44"/>
      <c r="U115" s="41"/>
      <c r="V115" s="30"/>
      <c r="W115" s="30"/>
      <c r="X115" s="31">
        <f t="shared" si="27"/>
        <v>0</v>
      </c>
      <c r="Y115" s="31"/>
      <c r="Z115" s="30">
        <f t="shared" ref="Z115:Z140" si="39">F115*X115</f>
        <v>0</v>
      </c>
      <c r="AA115" s="34">
        <f t="shared" ref="AA115:AA140" si="40">G115-I115-P115-R115-T115</f>
        <v>3</v>
      </c>
      <c r="AB115" s="41">
        <f t="shared" ref="AB115:AB140" si="41">AA115*F115</f>
        <v>1221</v>
      </c>
      <c r="AC115" s="5"/>
      <c r="AD115" s="35">
        <f t="shared" si="25"/>
        <v>0</v>
      </c>
      <c r="AE115" s="36">
        <f t="shared" si="26"/>
        <v>0</v>
      </c>
      <c r="AF115" s="121">
        <f t="shared" si="28"/>
        <v>0</v>
      </c>
      <c r="AG115" s="37">
        <f t="shared" si="29"/>
        <v>0</v>
      </c>
      <c r="AH115" s="37"/>
    </row>
    <row r="116" spans="1:34" s="38" customFormat="1" ht="16.2">
      <c r="A116" s="26">
        <v>112</v>
      </c>
      <c r="B116" s="27" t="s">
        <v>214</v>
      </c>
      <c r="C116" s="28" t="s">
        <v>215</v>
      </c>
      <c r="D116" s="29" t="s">
        <v>62</v>
      </c>
      <c r="E116" s="29" t="s">
        <v>791</v>
      </c>
      <c r="F116" s="46">
        <v>415</v>
      </c>
      <c r="G116" s="50">
        <v>14</v>
      </c>
      <c r="H116" s="40">
        <f t="shared" si="36"/>
        <v>5810</v>
      </c>
      <c r="I116" s="48">
        <v>0</v>
      </c>
      <c r="J116" s="48">
        <f t="shared" si="37"/>
        <v>0</v>
      </c>
      <c r="K116" s="48"/>
      <c r="L116" s="48"/>
      <c r="M116" s="42">
        <v>0</v>
      </c>
      <c r="N116" s="42"/>
      <c r="O116" s="42">
        <f t="shared" si="38"/>
        <v>0</v>
      </c>
      <c r="P116" s="42"/>
      <c r="Q116" s="43"/>
      <c r="R116" s="43"/>
      <c r="S116" s="44"/>
      <c r="T116" s="44"/>
      <c r="U116" s="41"/>
      <c r="V116" s="30"/>
      <c r="W116" s="30"/>
      <c r="X116" s="31">
        <f t="shared" si="27"/>
        <v>0</v>
      </c>
      <c r="Y116" s="31"/>
      <c r="Z116" s="30">
        <f t="shared" si="39"/>
        <v>0</v>
      </c>
      <c r="AA116" s="34">
        <f t="shared" si="40"/>
        <v>14</v>
      </c>
      <c r="AB116" s="41">
        <f t="shared" si="41"/>
        <v>5810</v>
      </c>
      <c r="AC116" s="5"/>
      <c r="AD116" s="35">
        <f t="shared" si="25"/>
        <v>0</v>
      </c>
      <c r="AE116" s="36">
        <f t="shared" si="26"/>
        <v>0</v>
      </c>
      <c r="AF116" s="121">
        <f t="shared" si="28"/>
        <v>0</v>
      </c>
      <c r="AG116" s="37">
        <f t="shared" si="29"/>
        <v>0</v>
      </c>
      <c r="AH116" s="37"/>
    </row>
    <row r="117" spans="1:34" s="38" customFormat="1" ht="16.2">
      <c r="A117" s="26">
        <v>113</v>
      </c>
      <c r="B117" s="27" t="s">
        <v>216</v>
      </c>
      <c r="C117" s="28" t="s">
        <v>217</v>
      </c>
      <c r="D117" s="29" t="s">
        <v>62</v>
      </c>
      <c r="E117" s="29" t="s">
        <v>791</v>
      </c>
      <c r="F117" s="46">
        <v>423</v>
      </c>
      <c r="G117" s="50">
        <v>139</v>
      </c>
      <c r="H117" s="40">
        <f t="shared" si="36"/>
        <v>58797</v>
      </c>
      <c r="I117" s="48">
        <v>0</v>
      </c>
      <c r="J117" s="48">
        <f t="shared" si="37"/>
        <v>0</v>
      </c>
      <c r="K117" s="48"/>
      <c r="L117" s="48"/>
      <c r="M117" s="42">
        <v>0</v>
      </c>
      <c r="N117" s="42"/>
      <c r="O117" s="42">
        <f t="shared" si="38"/>
        <v>0</v>
      </c>
      <c r="P117" s="42"/>
      <c r="Q117" s="43"/>
      <c r="R117" s="43"/>
      <c r="S117" s="44"/>
      <c r="T117" s="44"/>
      <c r="U117" s="41"/>
      <c r="V117" s="30"/>
      <c r="W117" s="30"/>
      <c r="X117" s="31">
        <f t="shared" si="27"/>
        <v>0</v>
      </c>
      <c r="Y117" s="31"/>
      <c r="Z117" s="30">
        <f t="shared" si="39"/>
        <v>0</v>
      </c>
      <c r="AA117" s="34">
        <f t="shared" si="40"/>
        <v>139</v>
      </c>
      <c r="AB117" s="41">
        <f t="shared" si="41"/>
        <v>58797</v>
      </c>
      <c r="AC117" s="5"/>
      <c r="AD117" s="35">
        <f t="shared" si="25"/>
        <v>0</v>
      </c>
      <c r="AE117" s="36">
        <f t="shared" si="26"/>
        <v>0</v>
      </c>
      <c r="AF117" s="121">
        <f t="shared" si="28"/>
        <v>0</v>
      </c>
      <c r="AG117" s="37">
        <f t="shared" si="29"/>
        <v>0</v>
      </c>
      <c r="AH117" s="37"/>
    </row>
    <row r="118" spans="1:34" s="38" customFormat="1" ht="16.2">
      <c r="A118" s="26">
        <v>114</v>
      </c>
      <c r="B118" s="27" t="s">
        <v>218</v>
      </c>
      <c r="C118" s="28" t="s">
        <v>219</v>
      </c>
      <c r="D118" s="29" t="s">
        <v>62</v>
      </c>
      <c r="E118" s="29" t="s">
        <v>791</v>
      </c>
      <c r="F118" s="46">
        <v>425</v>
      </c>
      <c r="G118" s="50">
        <v>303</v>
      </c>
      <c r="H118" s="40">
        <f t="shared" si="36"/>
        <v>128775</v>
      </c>
      <c r="I118" s="48">
        <v>0</v>
      </c>
      <c r="J118" s="48">
        <f t="shared" si="37"/>
        <v>0</v>
      </c>
      <c r="K118" s="48"/>
      <c r="L118" s="48"/>
      <c r="M118" s="42">
        <v>0</v>
      </c>
      <c r="N118" s="42"/>
      <c r="O118" s="42">
        <f t="shared" si="38"/>
        <v>0</v>
      </c>
      <c r="P118" s="42"/>
      <c r="Q118" s="43"/>
      <c r="R118" s="43"/>
      <c r="S118" s="44"/>
      <c r="T118" s="44"/>
      <c r="U118" s="41"/>
      <c r="V118" s="30"/>
      <c r="W118" s="30"/>
      <c r="X118" s="31">
        <f t="shared" si="27"/>
        <v>0</v>
      </c>
      <c r="Y118" s="31"/>
      <c r="Z118" s="30">
        <f t="shared" si="39"/>
        <v>0</v>
      </c>
      <c r="AA118" s="34">
        <f t="shared" si="40"/>
        <v>303</v>
      </c>
      <c r="AB118" s="41">
        <f t="shared" si="41"/>
        <v>128775</v>
      </c>
      <c r="AC118" s="5"/>
      <c r="AD118" s="35">
        <f t="shared" si="25"/>
        <v>0</v>
      </c>
      <c r="AE118" s="36">
        <f t="shared" si="26"/>
        <v>0</v>
      </c>
      <c r="AF118" s="121">
        <f t="shared" si="28"/>
        <v>0</v>
      </c>
      <c r="AG118" s="37">
        <f t="shared" si="29"/>
        <v>0</v>
      </c>
      <c r="AH118" s="37"/>
    </row>
    <row r="119" spans="1:34" s="38" customFormat="1" ht="16.2">
      <c r="A119" s="26">
        <v>115</v>
      </c>
      <c r="B119" s="27" t="s">
        <v>220</v>
      </c>
      <c r="C119" s="28" t="s">
        <v>221</v>
      </c>
      <c r="D119" s="29" t="s">
        <v>62</v>
      </c>
      <c r="E119" s="29" t="s">
        <v>791</v>
      </c>
      <c r="F119" s="46">
        <v>445</v>
      </c>
      <c r="G119" s="50">
        <v>49</v>
      </c>
      <c r="H119" s="40">
        <f t="shared" si="36"/>
        <v>21805</v>
      </c>
      <c r="I119" s="48">
        <v>0</v>
      </c>
      <c r="J119" s="48">
        <f t="shared" si="37"/>
        <v>0</v>
      </c>
      <c r="K119" s="48"/>
      <c r="L119" s="48"/>
      <c r="M119" s="42">
        <v>0</v>
      </c>
      <c r="N119" s="42"/>
      <c r="O119" s="42">
        <f t="shared" si="38"/>
        <v>0</v>
      </c>
      <c r="P119" s="42"/>
      <c r="Q119" s="43"/>
      <c r="R119" s="43"/>
      <c r="S119" s="44"/>
      <c r="T119" s="44"/>
      <c r="U119" s="41"/>
      <c r="V119" s="30"/>
      <c r="W119" s="30"/>
      <c r="X119" s="31">
        <f t="shared" si="27"/>
        <v>0</v>
      </c>
      <c r="Y119" s="31"/>
      <c r="Z119" s="30">
        <f t="shared" si="39"/>
        <v>0</v>
      </c>
      <c r="AA119" s="34">
        <f t="shared" si="40"/>
        <v>49</v>
      </c>
      <c r="AB119" s="41">
        <f t="shared" si="41"/>
        <v>21805</v>
      </c>
      <c r="AC119" s="5"/>
      <c r="AD119" s="35">
        <f t="shared" si="25"/>
        <v>0</v>
      </c>
      <c r="AE119" s="36">
        <f t="shared" si="26"/>
        <v>0</v>
      </c>
      <c r="AF119" s="121">
        <f t="shared" si="28"/>
        <v>0</v>
      </c>
      <c r="AG119" s="37">
        <f t="shared" si="29"/>
        <v>0</v>
      </c>
      <c r="AH119" s="37"/>
    </row>
    <row r="120" spans="1:34" s="38" customFormat="1" ht="16.2">
      <c r="A120" s="26">
        <v>116</v>
      </c>
      <c r="B120" s="27" t="s">
        <v>222</v>
      </c>
      <c r="C120" s="28" t="s">
        <v>223</v>
      </c>
      <c r="D120" s="29" t="s">
        <v>62</v>
      </c>
      <c r="E120" s="29" t="s">
        <v>791</v>
      </c>
      <c r="F120" s="46">
        <v>459</v>
      </c>
      <c r="G120" s="50">
        <v>60</v>
      </c>
      <c r="H120" s="40">
        <f t="shared" si="36"/>
        <v>27540</v>
      </c>
      <c r="I120" s="48">
        <v>0</v>
      </c>
      <c r="J120" s="48">
        <f t="shared" si="37"/>
        <v>0</v>
      </c>
      <c r="K120" s="48"/>
      <c r="L120" s="48"/>
      <c r="M120" s="42">
        <v>0</v>
      </c>
      <c r="N120" s="42"/>
      <c r="O120" s="42">
        <f t="shared" si="38"/>
        <v>0</v>
      </c>
      <c r="P120" s="42"/>
      <c r="Q120" s="43"/>
      <c r="R120" s="43"/>
      <c r="S120" s="44"/>
      <c r="T120" s="44"/>
      <c r="U120" s="41"/>
      <c r="V120" s="30"/>
      <c r="W120" s="30"/>
      <c r="X120" s="31">
        <f t="shared" si="27"/>
        <v>0</v>
      </c>
      <c r="Y120" s="31"/>
      <c r="Z120" s="30">
        <f t="shared" si="39"/>
        <v>0</v>
      </c>
      <c r="AA120" s="34">
        <f t="shared" si="40"/>
        <v>60</v>
      </c>
      <c r="AB120" s="41">
        <f t="shared" si="41"/>
        <v>27540</v>
      </c>
      <c r="AC120" s="5"/>
      <c r="AD120" s="35">
        <f t="shared" si="25"/>
        <v>0</v>
      </c>
      <c r="AE120" s="36">
        <f t="shared" si="26"/>
        <v>0</v>
      </c>
      <c r="AF120" s="121">
        <f t="shared" si="28"/>
        <v>0</v>
      </c>
      <c r="AG120" s="37">
        <f t="shared" si="29"/>
        <v>0</v>
      </c>
      <c r="AH120" s="37"/>
    </row>
    <row r="121" spans="1:34" s="38" customFormat="1" ht="16.2">
      <c r="A121" s="26">
        <v>117</v>
      </c>
      <c r="B121" s="27" t="s">
        <v>224</v>
      </c>
      <c r="C121" s="28" t="s">
        <v>225</v>
      </c>
      <c r="D121" s="29" t="s">
        <v>62</v>
      </c>
      <c r="E121" s="29" t="s">
        <v>791</v>
      </c>
      <c r="F121" s="46">
        <v>457</v>
      </c>
      <c r="G121" s="50">
        <v>67</v>
      </c>
      <c r="H121" s="40">
        <f t="shared" si="36"/>
        <v>30619</v>
      </c>
      <c r="I121" s="48">
        <v>0</v>
      </c>
      <c r="J121" s="48">
        <f t="shared" si="37"/>
        <v>0</v>
      </c>
      <c r="K121" s="48"/>
      <c r="L121" s="48"/>
      <c r="M121" s="42">
        <v>0</v>
      </c>
      <c r="N121" s="42"/>
      <c r="O121" s="42">
        <f t="shared" si="38"/>
        <v>0</v>
      </c>
      <c r="P121" s="42"/>
      <c r="Q121" s="43"/>
      <c r="R121" s="43"/>
      <c r="S121" s="44"/>
      <c r="T121" s="44"/>
      <c r="U121" s="41"/>
      <c r="V121" s="30"/>
      <c r="W121" s="30"/>
      <c r="X121" s="31">
        <f t="shared" si="27"/>
        <v>0</v>
      </c>
      <c r="Y121" s="31"/>
      <c r="Z121" s="30">
        <f t="shared" si="39"/>
        <v>0</v>
      </c>
      <c r="AA121" s="34">
        <f t="shared" si="40"/>
        <v>67</v>
      </c>
      <c r="AB121" s="41">
        <f t="shared" si="41"/>
        <v>30619</v>
      </c>
      <c r="AC121" s="5"/>
      <c r="AD121" s="35">
        <f t="shared" si="25"/>
        <v>0</v>
      </c>
      <c r="AE121" s="36">
        <f t="shared" si="26"/>
        <v>0</v>
      </c>
      <c r="AF121" s="121">
        <f t="shared" si="28"/>
        <v>0</v>
      </c>
      <c r="AG121" s="37">
        <f t="shared" si="29"/>
        <v>0</v>
      </c>
      <c r="AH121" s="37"/>
    </row>
    <row r="122" spans="1:34" s="38" customFormat="1" ht="16.2">
      <c r="A122" s="26">
        <v>118</v>
      </c>
      <c r="B122" s="27" t="s">
        <v>226</v>
      </c>
      <c r="C122" s="28" t="s">
        <v>227</v>
      </c>
      <c r="D122" s="29" t="s">
        <v>62</v>
      </c>
      <c r="E122" s="29" t="s">
        <v>791</v>
      </c>
      <c r="F122" s="46">
        <v>465</v>
      </c>
      <c r="G122" s="50">
        <v>113</v>
      </c>
      <c r="H122" s="40">
        <f t="shared" si="36"/>
        <v>52545</v>
      </c>
      <c r="I122" s="48">
        <v>0</v>
      </c>
      <c r="J122" s="48">
        <f t="shared" si="37"/>
        <v>0</v>
      </c>
      <c r="K122" s="48"/>
      <c r="L122" s="48"/>
      <c r="M122" s="42">
        <v>0</v>
      </c>
      <c r="N122" s="42"/>
      <c r="O122" s="42">
        <f t="shared" si="38"/>
        <v>0</v>
      </c>
      <c r="P122" s="42"/>
      <c r="Q122" s="43"/>
      <c r="R122" s="43"/>
      <c r="S122" s="44"/>
      <c r="T122" s="44"/>
      <c r="U122" s="41"/>
      <c r="V122" s="30"/>
      <c r="W122" s="30"/>
      <c r="X122" s="31">
        <f t="shared" si="27"/>
        <v>0</v>
      </c>
      <c r="Y122" s="31"/>
      <c r="Z122" s="30">
        <f t="shared" si="39"/>
        <v>0</v>
      </c>
      <c r="AA122" s="34">
        <f t="shared" si="40"/>
        <v>113</v>
      </c>
      <c r="AB122" s="41">
        <f t="shared" si="41"/>
        <v>52545</v>
      </c>
      <c r="AC122" s="5"/>
      <c r="AD122" s="35">
        <f t="shared" si="25"/>
        <v>0</v>
      </c>
      <c r="AE122" s="36">
        <f t="shared" si="26"/>
        <v>0</v>
      </c>
      <c r="AF122" s="121">
        <f t="shared" si="28"/>
        <v>0</v>
      </c>
      <c r="AG122" s="37">
        <f t="shared" si="29"/>
        <v>0</v>
      </c>
      <c r="AH122" s="37"/>
    </row>
    <row r="123" spans="1:34" s="38" customFormat="1" ht="16.2">
      <c r="A123" s="26">
        <v>119</v>
      </c>
      <c r="B123" s="27" t="s">
        <v>228</v>
      </c>
      <c r="C123" s="28" t="s">
        <v>229</v>
      </c>
      <c r="D123" s="29" t="s">
        <v>62</v>
      </c>
      <c r="E123" s="29" t="s">
        <v>791</v>
      </c>
      <c r="F123" s="46">
        <v>482</v>
      </c>
      <c r="G123" s="50">
        <v>19</v>
      </c>
      <c r="H123" s="40">
        <f t="shared" si="36"/>
        <v>9158</v>
      </c>
      <c r="I123" s="48">
        <v>0</v>
      </c>
      <c r="J123" s="48">
        <f t="shared" si="37"/>
        <v>0</v>
      </c>
      <c r="K123" s="48"/>
      <c r="L123" s="48"/>
      <c r="M123" s="42">
        <v>0</v>
      </c>
      <c r="N123" s="42"/>
      <c r="O123" s="42">
        <f t="shared" si="38"/>
        <v>0</v>
      </c>
      <c r="P123" s="42"/>
      <c r="Q123" s="43"/>
      <c r="R123" s="43"/>
      <c r="S123" s="44"/>
      <c r="T123" s="44"/>
      <c r="U123" s="41"/>
      <c r="V123" s="30"/>
      <c r="W123" s="30"/>
      <c r="X123" s="31">
        <f t="shared" si="27"/>
        <v>0</v>
      </c>
      <c r="Y123" s="31"/>
      <c r="Z123" s="30">
        <f t="shared" si="39"/>
        <v>0</v>
      </c>
      <c r="AA123" s="34">
        <f t="shared" si="40"/>
        <v>19</v>
      </c>
      <c r="AB123" s="41">
        <f t="shared" si="41"/>
        <v>9158</v>
      </c>
      <c r="AC123" s="5"/>
      <c r="AD123" s="35">
        <f t="shared" si="25"/>
        <v>0</v>
      </c>
      <c r="AE123" s="36">
        <f t="shared" si="26"/>
        <v>0</v>
      </c>
      <c r="AF123" s="121">
        <f t="shared" si="28"/>
        <v>0</v>
      </c>
      <c r="AG123" s="37">
        <f t="shared" si="29"/>
        <v>0</v>
      </c>
      <c r="AH123" s="37"/>
    </row>
    <row r="124" spans="1:34" s="38" customFormat="1" ht="16.2">
      <c r="A124" s="26">
        <v>120</v>
      </c>
      <c r="B124" s="27" t="s">
        <v>230</v>
      </c>
      <c r="C124" s="28" t="s">
        <v>231</v>
      </c>
      <c r="D124" s="29" t="s">
        <v>62</v>
      </c>
      <c r="E124" s="29" t="s">
        <v>791</v>
      </c>
      <c r="F124" s="46">
        <v>488</v>
      </c>
      <c r="G124" s="50">
        <v>28</v>
      </c>
      <c r="H124" s="40">
        <f t="shared" si="36"/>
        <v>13664</v>
      </c>
      <c r="I124" s="48">
        <v>0</v>
      </c>
      <c r="J124" s="48">
        <f t="shared" si="37"/>
        <v>0</v>
      </c>
      <c r="K124" s="48"/>
      <c r="L124" s="48"/>
      <c r="M124" s="42">
        <v>0</v>
      </c>
      <c r="N124" s="42"/>
      <c r="O124" s="42">
        <f t="shared" si="38"/>
        <v>0</v>
      </c>
      <c r="P124" s="42"/>
      <c r="Q124" s="43"/>
      <c r="R124" s="43"/>
      <c r="S124" s="44"/>
      <c r="T124" s="44"/>
      <c r="U124" s="41"/>
      <c r="V124" s="30"/>
      <c r="W124" s="30"/>
      <c r="X124" s="31">
        <f t="shared" si="27"/>
        <v>0</v>
      </c>
      <c r="Y124" s="31"/>
      <c r="Z124" s="30">
        <f t="shared" si="39"/>
        <v>0</v>
      </c>
      <c r="AA124" s="34">
        <f t="shared" si="40"/>
        <v>28</v>
      </c>
      <c r="AB124" s="41">
        <f t="shared" si="41"/>
        <v>13664</v>
      </c>
      <c r="AC124" s="5"/>
      <c r="AD124" s="35">
        <f t="shared" si="25"/>
        <v>0</v>
      </c>
      <c r="AE124" s="36">
        <f t="shared" si="26"/>
        <v>0</v>
      </c>
      <c r="AF124" s="121">
        <f t="shared" si="28"/>
        <v>0</v>
      </c>
      <c r="AG124" s="37">
        <f t="shared" si="29"/>
        <v>0</v>
      </c>
      <c r="AH124" s="37"/>
    </row>
    <row r="125" spans="1:34" s="38" customFormat="1" ht="16.2">
      <c r="A125" s="26">
        <v>121</v>
      </c>
      <c r="B125" s="27" t="s">
        <v>232</v>
      </c>
      <c r="C125" s="28" t="s">
        <v>233</v>
      </c>
      <c r="D125" s="29" t="s">
        <v>62</v>
      </c>
      <c r="E125" s="29" t="s">
        <v>791</v>
      </c>
      <c r="F125" s="46">
        <v>490</v>
      </c>
      <c r="G125" s="50">
        <v>96</v>
      </c>
      <c r="H125" s="40">
        <f t="shared" si="36"/>
        <v>47040</v>
      </c>
      <c r="I125" s="48">
        <v>0</v>
      </c>
      <c r="J125" s="48">
        <f t="shared" si="37"/>
        <v>0</v>
      </c>
      <c r="K125" s="48"/>
      <c r="L125" s="48"/>
      <c r="M125" s="42">
        <v>0</v>
      </c>
      <c r="N125" s="42"/>
      <c r="O125" s="42">
        <f t="shared" si="38"/>
        <v>0</v>
      </c>
      <c r="P125" s="42"/>
      <c r="Q125" s="43"/>
      <c r="R125" s="43"/>
      <c r="S125" s="44"/>
      <c r="T125" s="44"/>
      <c r="U125" s="41"/>
      <c r="V125" s="30"/>
      <c r="W125" s="30"/>
      <c r="X125" s="31">
        <f t="shared" si="27"/>
        <v>0</v>
      </c>
      <c r="Y125" s="31"/>
      <c r="Z125" s="30">
        <f t="shared" si="39"/>
        <v>0</v>
      </c>
      <c r="AA125" s="34">
        <f t="shared" si="40"/>
        <v>96</v>
      </c>
      <c r="AB125" s="41">
        <f t="shared" si="41"/>
        <v>47040</v>
      </c>
      <c r="AC125" s="5"/>
      <c r="AD125" s="35">
        <f t="shared" si="25"/>
        <v>0</v>
      </c>
      <c r="AE125" s="36">
        <f t="shared" si="26"/>
        <v>0</v>
      </c>
      <c r="AF125" s="121">
        <f t="shared" si="28"/>
        <v>0</v>
      </c>
      <c r="AG125" s="37">
        <f t="shared" si="29"/>
        <v>0</v>
      </c>
      <c r="AH125" s="37"/>
    </row>
    <row r="126" spans="1:34" s="38" customFormat="1" ht="16.2">
      <c r="A126" s="26">
        <v>122</v>
      </c>
      <c r="B126" s="27" t="s">
        <v>234</v>
      </c>
      <c r="C126" s="28" t="s">
        <v>235</v>
      </c>
      <c r="D126" s="29" t="s">
        <v>62</v>
      </c>
      <c r="E126" s="29" t="s">
        <v>791</v>
      </c>
      <c r="F126" s="46">
        <v>589</v>
      </c>
      <c r="G126" s="50">
        <v>39</v>
      </c>
      <c r="H126" s="40">
        <f t="shared" si="36"/>
        <v>22971</v>
      </c>
      <c r="I126" s="48">
        <v>0</v>
      </c>
      <c r="J126" s="48">
        <f t="shared" si="37"/>
        <v>0</v>
      </c>
      <c r="K126" s="48"/>
      <c r="L126" s="48"/>
      <c r="M126" s="42">
        <v>0</v>
      </c>
      <c r="N126" s="42"/>
      <c r="O126" s="42">
        <f t="shared" si="38"/>
        <v>0</v>
      </c>
      <c r="P126" s="42"/>
      <c r="Q126" s="43"/>
      <c r="R126" s="43"/>
      <c r="S126" s="44"/>
      <c r="T126" s="44"/>
      <c r="U126" s="41"/>
      <c r="V126" s="30"/>
      <c r="W126" s="30"/>
      <c r="X126" s="31">
        <f t="shared" si="27"/>
        <v>0</v>
      </c>
      <c r="Y126" s="31"/>
      <c r="Z126" s="30">
        <f t="shared" si="39"/>
        <v>0</v>
      </c>
      <c r="AA126" s="34">
        <f t="shared" si="40"/>
        <v>39</v>
      </c>
      <c r="AB126" s="41">
        <f t="shared" si="41"/>
        <v>22971</v>
      </c>
      <c r="AC126" s="5"/>
      <c r="AD126" s="35">
        <f t="shared" si="25"/>
        <v>0</v>
      </c>
      <c r="AE126" s="36">
        <f t="shared" si="26"/>
        <v>0</v>
      </c>
      <c r="AF126" s="121">
        <f t="shared" si="28"/>
        <v>0</v>
      </c>
      <c r="AG126" s="37">
        <f t="shared" si="29"/>
        <v>0</v>
      </c>
      <c r="AH126" s="37"/>
    </row>
    <row r="127" spans="1:34" s="38" customFormat="1" ht="16.2">
      <c r="A127" s="26">
        <v>123</v>
      </c>
      <c r="B127" s="27" t="s">
        <v>236</v>
      </c>
      <c r="C127" s="28" t="s">
        <v>237</v>
      </c>
      <c r="D127" s="29" t="s">
        <v>62</v>
      </c>
      <c r="E127" s="29" t="s">
        <v>791</v>
      </c>
      <c r="F127" s="46">
        <v>738</v>
      </c>
      <c r="G127" s="50">
        <v>142</v>
      </c>
      <c r="H127" s="40">
        <f t="shared" si="36"/>
        <v>104796</v>
      </c>
      <c r="I127" s="48">
        <v>0</v>
      </c>
      <c r="J127" s="48">
        <f t="shared" si="37"/>
        <v>0</v>
      </c>
      <c r="K127" s="48"/>
      <c r="L127" s="48"/>
      <c r="M127" s="42">
        <v>0</v>
      </c>
      <c r="N127" s="42"/>
      <c r="O127" s="42">
        <f t="shared" si="38"/>
        <v>0</v>
      </c>
      <c r="P127" s="42"/>
      <c r="Q127" s="43"/>
      <c r="R127" s="43"/>
      <c r="S127" s="44"/>
      <c r="T127" s="44"/>
      <c r="U127" s="41"/>
      <c r="V127" s="30"/>
      <c r="W127" s="30"/>
      <c r="X127" s="31">
        <f t="shared" si="27"/>
        <v>0</v>
      </c>
      <c r="Y127" s="31"/>
      <c r="Z127" s="30">
        <f t="shared" si="39"/>
        <v>0</v>
      </c>
      <c r="AA127" s="34">
        <f t="shared" si="40"/>
        <v>142</v>
      </c>
      <c r="AB127" s="41">
        <f t="shared" si="41"/>
        <v>104796</v>
      </c>
      <c r="AC127" s="5"/>
      <c r="AD127" s="35">
        <f t="shared" si="25"/>
        <v>0</v>
      </c>
      <c r="AE127" s="36">
        <f t="shared" si="26"/>
        <v>0</v>
      </c>
      <c r="AF127" s="121">
        <f t="shared" si="28"/>
        <v>0</v>
      </c>
      <c r="AG127" s="37">
        <f t="shared" si="29"/>
        <v>0</v>
      </c>
      <c r="AH127" s="37"/>
    </row>
    <row r="128" spans="1:34" s="38" customFormat="1" ht="16.2">
      <c r="A128" s="26">
        <v>124</v>
      </c>
      <c r="B128" s="27" t="s">
        <v>238</v>
      </c>
      <c r="C128" s="28" t="s">
        <v>239</v>
      </c>
      <c r="D128" s="29" t="s">
        <v>62</v>
      </c>
      <c r="E128" s="29" t="s">
        <v>791</v>
      </c>
      <c r="F128" s="46">
        <v>939</v>
      </c>
      <c r="G128" s="50">
        <v>17</v>
      </c>
      <c r="H128" s="40">
        <f t="shared" si="36"/>
        <v>15963</v>
      </c>
      <c r="I128" s="48">
        <v>0</v>
      </c>
      <c r="J128" s="48">
        <f t="shared" si="37"/>
        <v>0</v>
      </c>
      <c r="K128" s="48"/>
      <c r="L128" s="48"/>
      <c r="M128" s="42">
        <v>0</v>
      </c>
      <c r="N128" s="42"/>
      <c r="O128" s="42">
        <f t="shared" si="38"/>
        <v>0</v>
      </c>
      <c r="P128" s="42"/>
      <c r="Q128" s="43"/>
      <c r="R128" s="43"/>
      <c r="S128" s="44"/>
      <c r="T128" s="44"/>
      <c r="U128" s="41"/>
      <c r="V128" s="30"/>
      <c r="W128" s="30"/>
      <c r="X128" s="31">
        <f t="shared" si="27"/>
        <v>0</v>
      </c>
      <c r="Y128" s="31"/>
      <c r="Z128" s="30">
        <f t="shared" si="39"/>
        <v>0</v>
      </c>
      <c r="AA128" s="34">
        <f t="shared" si="40"/>
        <v>17</v>
      </c>
      <c r="AB128" s="41">
        <f t="shared" si="41"/>
        <v>15963</v>
      </c>
      <c r="AC128" s="5"/>
      <c r="AD128" s="35">
        <f t="shared" si="25"/>
        <v>0</v>
      </c>
      <c r="AE128" s="36">
        <f t="shared" si="26"/>
        <v>0</v>
      </c>
      <c r="AF128" s="121">
        <f t="shared" si="28"/>
        <v>0</v>
      </c>
      <c r="AG128" s="37">
        <f t="shared" si="29"/>
        <v>0</v>
      </c>
      <c r="AH128" s="37"/>
    </row>
    <row r="129" spans="1:34" s="38" customFormat="1" ht="16.2">
      <c r="A129" s="26">
        <v>125</v>
      </c>
      <c r="B129" s="27" t="s">
        <v>240</v>
      </c>
      <c r="C129" s="28" t="s">
        <v>241</v>
      </c>
      <c r="D129" s="29" t="s">
        <v>62</v>
      </c>
      <c r="E129" s="29" t="s">
        <v>791</v>
      </c>
      <c r="F129" s="46">
        <v>1689</v>
      </c>
      <c r="G129" s="50">
        <v>10</v>
      </c>
      <c r="H129" s="40">
        <f t="shared" si="36"/>
        <v>16890</v>
      </c>
      <c r="I129" s="48">
        <v>0</v>
      </c>
      <c r="J129" s="48">
        <f t="shared" si="37"/>
        <v>0</v>
      </c>
      <c r="K129" s="48"/>
      <c r="L129" s="48"/>
      <c r="M129" s="42">
        <v>0</v>
      </c>
      <c r="N129" s="42"/>
      <c r="O129" s="42">
        <f t="shared" si="38"/>
        <v>0</v>
      </c>
      <c r="P129" s="42"/>
      <c r="Q129" s="43"/>
      <c r="R129" s="43"/>
      <c r="S129" s="44"/>
      <c r="T129" s="44"/>
      <c r="U129" s="41"/>
      <c r="V129" s="30"/>
      <c r="W129" s="30"/>
      <c r="X129" s="31">
        <f t="shared" si="27"/>
        <v>0</v>
      </c>
      <c r="Y129" s="31"/>
      <c r="Z129" s="30">
        <f t="shared" si="39"/>
        <v>0</v>
      </c>
      <c r="AA129" s="34">
        <f t="shared" si="40"/>
        <v>10</v>
      </c>
      <c r="AB129" s="41">
        <f t="shared" si="41"/>
        <v>16890</v>
      </c>
      <c r="AC129" s="5"/>
      <c r="AD129" s="35">
        <f t="shared" si="25"/>
        <v>0</v>
      </c>
      <c r="AE129" s="36">
        <f t="shared" si="26"/>
        <v>0</v>
      </c>
      <c r="AF129" s="121">
        <f t="shared" si="28"/>
        <v>0</v>
      </c>
      <c r="AG129" s="37">
        <f t="shared" si="29"/>
        <v>0</v>
      </c>
      <c r="AH129" s="37"/>
    </row>
    <row r="130" spans="1:34" s="38" customFormat="1" ht="16.2">
      <c r="A130" s="26">
        <v>126</v>
      </c>
      <c r="B130" s="27" t="s">
        <v>242</v>
      </c>
      <c r="C130" s="28" t="s">
        <v>243</v>
      </c>
      <c r="D130" s="29" t="s">
        <v>62</v>
      </c>
      <c r="E130" s="29" t="s">
        <v>791</v>
      </c>
      <c r="F130" s="46">
        <v>1944</v>
      </c>
      <c r="G130" s="50">
        <v>5</v>
      </c>
      <c r="H130" s="40">
        <f t="shared" si="36"/>
        <v>9720</v>
      </c>
      <c r="I130" s="48">
        <v>0</v>
      </c>
      <c r="J130" s="48">
        <f t="shared" si="37"/>
        <v>0</v>
      </c>
      <c r="K130" s="48"/>
      <c r="L130" s="48"/>
      <c r="M130" s="42">
        <v>0</v>
      </c>
      <c r="N130" s="42"/>
      <c r="O130" s="42">
        <f t="shared" si="38"/>
        <v>0</v>
      </c>
      <c r="P130" s="42"/>
      <c r="Q130" s="43"/>
      <c r="R130" s="43"/>
      <c r="S130" s="44"/>
      <c r="T130" s="44"/>
      <c r="U130" s="41"/>
      <c r="V130" s="30"/>
      <c r="W130" s="30"/>
      <c r="X130" s="31">
        <f t="shared" si="27"/>
        <v>0</v>
      </c>
      <c r="Y130" s="31"/>
      <c r="Z130" s="30">
        <f t="shared" si="39"/>
        <v>0</v>
      </c>
      <c r="AA130" s="34">
        <f t="shared" si="40"/>
        <v>5</v>
      </c>
      <c r="AB130" s="41">
        <f t="shared" si="41"/>
        <v>9720</v>
      </c>
      <c r="AC130" s="5"/>
      <c r="AD130" s="35">
        <f t="shared" si="25"/>
        <v>0</v>
      </c>
      <c r="AE130" s="36">
        <f t="shared" si="26"/>
        <v>0</v>
      </c>
      <c r="AF130" s="121">
        <f t="shared" si="28"/>
        <v>0</v>
      </c>
      <c r="AG130" s="37">
        <f t="shared" si="29"/>
        <v>0</v>
      </c>
      <c r="AH130" s="37"/>
    </row>
    <row r="131" spans="1:34" s="38" customFormat="1" ht="16.2">
      <c r="A131" s="26">
        <v>127</v>
      </c>
      <c r="B131" s="27" t="s">
        <v>244</v>
      </c>
      <c r="C131" s="28" t="s">
        <v>245</v>
      </c>
      <c r="D131" s="29" t="s">
        <v>62</v>
      </c>
      <c r="E131" s="29" t="s">
        <v>791</v>
      </c>
      <c r="F131" s="46">
        <v>2520</v>
      </c>
      <c r="G131" s="50">
        <v>1</v>
      </c>
      <c r="H131" s="40">
        <f t="shared" si="36"/>
        <v>2520</v>
      </c>
      <c r="I131" s="48">
        <v>0</v>
      </c>
      <c r="J131" s="48">
        <f t="shared" si="37"/>
        <v>0</v>
      </c>
      <c r="K131" s="48"/>
      <c r="L131" s="48"/>
      <c r="M131" s="42">
        <v>0</v>
      </c>
      <c r="N131" s="42"/>
      <c r="O131" s="42">
        <f t="shared" si="38"/>
        <v>0</v>
      </c>
      <c r="P131" s="42"/>
      <c r="Q131" s="43"/>
      <c r="R131" s="43"/>
      <c r="S131" s="44"/>
      <c r="T131" s="44"/>
      <c r="U131" s="41"/>
      <c r="V131" s="30"/>
      <c r="W131" s="30"/>
      <c r="X131" s="31">
        <f t="shared" si="27"/>
        <v>0</v>
      </c>
      <c r="Y131" s="31"/>
      <c r="Z131" s="30">
        <f t="shared" si="39"/>
        <v>0</v>
      </c>
      <c r="AA131" s="34">
        <f t="shared" si="40"/>
        <v>1</v>
      </c>
      <c r="AB131" s="41">
        <f t="shared" si="41"/>
        <v>2520</v>
      </c>
      <c r="AC131" s="5"/>
      <c r="AD131" s="35">
        <f t="shared" si="25"/>
        <v>0</v>
      </c>
      <c r="AE131" s="36">
        <f t="shared" si="26"/>
        <v>0</v>
      </c>
      <c r="AF131" s="121">
        <f t="shared" si="28"/>
        <v>0</v>
      </c>
      <c r="AG131" s="37">
        <f t="shared" si="29"/>
        <v>0</v>
      </c>
      <c r="AH131" s="37"/>
    </row>
    <row r="132" spans="1:34" s="38" customFormat="1" ht="16.2">
      <c r="A132" s="26">
        <v>128</v>
      </c>
      <c r="B132" s="27" t="s">
        <v>246</v>
      </c>
      <c r="C132" s="28" t="s">
        <v>247</v>
      </c>
      <c r="D132" s="29" t="s">
        <v>62</v>
      </c>
      <c r="E132" s="29" t="s">
        <v>791</v>
      </c>
      <c r="F132" s="46">
        <v>3267</v>
      </c>
      <c r="G132" s="50">
        <v>3</v>
      </c>
      <c r="H132" s="40">
        <f t="shared" si="36"/>
        <v>9801</v>
      </c>
      <c r="I132" s="48">
        <v>0</v>
      </c>
      <c r="J132" s="48">
        <f t="shared" si="37"/>
        <v>0</v>
      </c>
      <c r="K132" s="48"/>
      <c r="L132" s="48"/>
      <c r="M132" s="42">
        <v>0</v>
      </c>
      <c r="N132" s="42"/>
      <c r="O132" s="42">
        <f t="shared" si="38"/>
        <v>0</v>
      </c>
      <c r="P132" s="42"/>
      <c r="Q132" s="43"/>
      <c r="R132" s="43"/>
      <c r="S132" s="44"/>
      <c r="T132" s="44"/>
      <c r="U132" s="41"/>
      <c r="V132" s="30"/>
      <c r="W132" s="30"/>
      <c r="X132" s="31">
        <f t="shared" si="27"/>
        <v>0</v>
      </c>
      <c r="Y132" s="31"/>
      <c r="Z132" s="30">
        <f t="shared" si="39"/>
        <v>0</v>
      </c>
      <c r="AA132" s="34">
        <f t="shared" si="40"/>
        <v>3</v>
      </c>
      <c r="AB132" s="41">
        <f t="shared" si="41"/>
        <v>9801</v>
      </c>
      <c r="AC132" s="5"/>
      <c r="AD132" s="35">
        <f t="shared" si="25"/>
        <v>0</v>
      </c>
      <c r="AE132" s="36">
        <f t="shared" si="26"/>
        <v>0</v>
      </c>
      <c r="AF132" s="121">
        <f t="shared" si="28"/>
        <v>0</v>
      </c>
      <c r="AG132" s="37">
        <f t="shared" si="29"/>
        <v>0</v>
      </c>
      <c r="AH132" s="37"/>
    </row>
    <row r="133" spans="1:34" s="38" customFormat="1" ht="16.2">
      <c r="A133" s="26">
        <v>129</v>
      </c>
      <c r="B133" s="27" t="s">
        <v>248</v>
      </c>
      <c r="C133" s="28" t="s">
        <v>249</v>
      </c>
      <c r="D133" s="29" t="s">
        <v>62</v>
      </c>
      <c r="E133" s="29" t="s">
        <v>791</v>
      </c>
      <c r="F133" s="46">
        <v>554</v>
      </c>
      <c r="G133" s="50">
        <v>31</v>
      </c>
      <c r="H133" s="40">
        <f t="shared" si="36"/>
        <v>17174</v>
      </c>
      <c r="I133" s="48">
        <v>0</v>
      </c>
      <c r="J133" s="48">
        <f t="shared" si="37"/>
        <v>0</v>
      </c>
      <c r="K133" s="48"/>
      <c r="L133" s="48"/>
      <c r="M133" s="42">
        <v>0</v>
      </c>
      <c r="N133" s="42"/>
      <c r="O133" s="42">
        <f t="shared" si="38"/>
        <v>0</v>
      </c>
      <c r="P133" s="42"/>
      <c r="Q133" s="43"/>
      <c r="R133" s="43"/>
      <c r="S133" s="44"/>
      <c r="T133" s="44"/>
      <c r="U133" s="41"/>
      <c r="V133" s="30"/>
      <c r="W133" s="30"/>
      <c r="X133" s="31">
        <f t="shared" si="27"/>
        <v>0</v>
      </c>
      <c r="Y133" s="31"/>
      <c r="Z133" s="30">
        <f t="shared" si="39"/>
        <v>0</v>
      </c>
      <c r="AA133" s="34">
        <f t="shared" si="40"/>
        <v>31</v>
      </c>
      <c r="AB133" s="41">
        <f t="shared" si="41"/>
        <v>17174</v>
      </c>
      <c r="AC133" s="5"/>
      <c r="AD133" s="35">
        <f t="shared" si="25"/>
        <v>0</v>
      </c>
      <c r="AE133" s="36">
        <f t="shared" si="26"/>
        <v>0</v>
      </c>
      <c r="AF133" s="121">
        <f t="shared" si="28"/>
        <v>0</v>
      </c>
      <c r="AG133" s="37">
        <f t="shared" si="29"/>
        <v>0</v>
      </c>
      <c r="AH133" s="37"/>
    </row>
    <row r="134" spans="1:34" s="38" customFormat="1" ht="16.2">
      <c r="A134" s="26">
        <v>130</v>
      </c>
      <c r="B134" s="27" t="s">
        <v>250</v>
      </c>
      <c r="C134" s="28" t="s">
        <v>251</v>
      </c>
      <c r="D134" s="29" t="s">
        <v>62</v>
      </c>
      <c r="E134" s="29" t="s">
        <v>791</v>
      </c>
      <c r="F134" s="46">
        <v>633</v>
      </c>
      <c r="G134" s="50">
        <v>21</v>
      </c>
      <c r="H134" s="40">
        <f t="shared" si="36"/>
        <v>13293</v>
      </c>
      <c r="I134" s="48">
        <v>0</v>
      </c>
      <c r="J134" s="48">
        <f t="shared" si="37"/>
        <v>0</v>
      </c>
      <c r="K134" s="48"/>
      <c r="L134" s="48"/>
      <c r="M134" s="42">
        <v>0</v>
      </c>
      <c r="N134" s="42"/>
      <c r="O134" s="42">
        <f t="shared" si="38"/>
        <v>0</v>
      </c>
      <c r="P134" s="42"/>
      <c r="Q134" s="43"/>
      <c r="R134" s="43"/>
      <c r="S134" s="44"/>
      <c r="T134" s="44"/>
      <c r="U134" s="41"/>
      <c r="V134" s="30"/>
      <c r="W134" s="30"/>
      <c r="X134" s="31">
        <f t="shared" si="27"/>
        <v>0</v>
      </c>
      <c r="Y134" s="31"/>
      <c r="Z134" s="30">
        <f t="shared" si="39"/>
        <v>0</v>
      </c>
      <c r="AA134" s="34">
        <f t="shared" si="40"/>
        <v>21</v>
      </c>
      <c r="AB134" s="41">
        <f t="shared" si="41"/>
        <v>13293</v>
      </c>
      <c r="AC134" s="5"/>
      <c r="AD134" s="35">
        <f t="shared" si="25"/>
        <v>0</v>
      </c>
      <c r="AE134" s="36">
        <f t="shared" si="26"/>
        <v>0</v>
      </c>
      <c r="AF134" s="121">
        <f t="shared" si="28"/>
        <v>0</v>
      </c>
      <c r="AG134" s="37">
        <f t="shared" si="29"/>
        <v>0</v>
      </c>
      <c r="AH134" s="37"/>
    </row>
    <row r="135" spans="1:34" s="38" customFormat="1" ht="16.2">
      <c r="A135" s="26">
        <v>131</v>
      </c>
      <c r="B135" s="27" t="s">
        <v>252</v>
      </c>
      <c r="C135" s="28" t="s">
        <v>253</v>
      </c>
      <c r="D135" s="29" t="s">
        <v>62</v>
      </c>
      <c r="E135" s="29" t="s">
        <v>791</v>
      </c>
      <c r="F135" s="46">
        <v>794</v>
      </c>
      <c r="G135" s="50">
        <v>26</v>
      </c>
      <c r="H135" s="40">
        <f t="shared" si="36"/>
        <v>20644</v>
      </c>
      <c r="I135" s="48">
        <v>0</v>
      </c>
      <c r="J135" s="48">
        <f t="shared" si="37"/>
        <v>0</v>
      </c>
      <c r="K135" s="48"/>
      <c r="L135" s="48"/>
      <c r="M135" s="42">
        <v>0</v>
      </c>
      <c r="N135" s="42"/>
      <c r="O135" s="42">
        <f t="shared" si="38"/>
        <v>0</v>
      </c>
      <c r="P135" s="42"/>
      <c r="Q135" s="43"/>
      <c r="R135" s="43"/>
      <c r="S135" s="44"/>
      <c r="T135" s="44"/>
      <c r="U135" s="41"/>
      <c r="V135" s="30"/>
      <c r="W135" s="30"/>
      <c r="X135" s="31">
        <f t="shared" si="27"/>
        <v>0</v>
      </c>
      <c r="Y135" s="31"/>
      <c r="Z135" s="30">
        <f t="shared" si="39"/>
        <v>0</v>
      </c>
      <c r="AA135" s="34">
        <f t="shared" si="40"/>
        <v>26</v>
      </c>
      <c r="AB135" s="41">
        <f t="shared" si="41"/>
        <v>20644</v>
      </c>
      <c r="AC135" s="5"/>
      <c r="AD135" s="35">
        <f t="shared" ref="AD135:AD198" si="42">IF(M135=X135,M135,X135)</f>
        <v>0</v>
      </c>
      <c r="AE135" s="36">
        <f t="shared" ref="AE135:AE198" si="43">ROUND(AD135*F135,0)</f>
        <v>0</v>
      </c>
      <c r="AF135" s="121">
        <f t="shared" si="28"/>
        <v>0</v>
      </c>
      <c r="AG135" s="37">
        <f t="shared" si="29"/>
        <v>0</v>
      </c>
      <c r="AH135" s="37"/>
    </row>
    <row r="136" spans="1:34" s="38" customFormat="1" ht="16.2">
      <c r="A136" s="26">
        <v>132</v>
      </c>
      <c r="B136" s="27" t="s">
        <v>254</v>
      </c>
      <c r="C136" s="28" t="s">
        <v>255</v>
      </c>
      <c r="D136" s="29" t="s">
        <v>62</v>
      </c>
      <c r="E136" s="29" t="s">
        <v>791</v>
      </c>
      <c r="F136" s="46">
        <v>1009</v>
      </c>
      <c r="G136" s="50">
        <v>10</v>
      </c>
      <c r="H136" s="40">
        <f t="shared" si="36"/>
        <v>10090</v>
      </c>
      <c r="I136" s="48">
        <v>0</v>
      </c>
      <c r="J136" s="48">
        <f t="shared" si="37"/>
        <v>0</v>
      </c>
      <c r="K136" s="48"/>
      <c r="L136" s="48"/>
      <c r="M136" s="42">
        <v>0</v>
      </c>
      <c r="N136" s="42"/>
      <c r="O136" s="42">
        <f t="shared" si="38"/>
        <v>0</v>
      </c>
      <c r="P136" s="42"/>
      <c r="Q136" s="43"/>
      <c r="R136" s="43"/>
      <c r="S136" s="44"/>
      <c r="T136" s="44"/>
      <c r="U136" s="41"/>
      <c r="V136" s="30"/>
      <c r="W136" s="30"/>
      <c r="X136" s="31">
        <f t="shared" ref="X136:X199" si="44">P136+R136+T136</f>
        <v>0</v>
      </c>
      <c r="Y136" s="31"/>
      <c r="Z136" s="30">
        <f t="shared" si="39"/>
        <v>0</v>
      </c>
      <c r="AA136" s="34">
        <f t="shared" si="40"/>
        <v>10</v>
      </c>
      <c r="AB136" s="41">
        <f t="shared" si="41"/>
        <v>10090</v>
      </c>
      <c r="AC136" s="5"/>
      <c r="AD136" s="35">
        <f t="shared" si="42"/>
        <v>0</v>
      </c>
      <c r="AE136" s="36">
        <f t="shared" si="43"/>
        <v>0</v>
      </c>
      <c r="AF136" s="121">
        <f t="shared" ref="AF136:AF199" si="45">F136*AD136</f>
        <v>0</v>
      </c>
      <c r="AG136" s="37">
        <f t="shared" si="29"/>
        <v>0</v>
      </c>
      <c r="AH136" s="37"/>
    </row>
    <row r="137" spans="1:34" s="38" customFormat="1" ht="16.2">
      <c r="A137" s="26">
        <v>133</v>
      </c>
      <c r="B137" s="27" t="s">
        <v>256</v>
      </c>
      <c r="C137" s="28" t="s">
        <v>257</v>
      </c>
      <c r="D137" s="29" t="s">
        <v>62</v>
      </c>
      <c r="E137" s="29" t="s">
        <v>791</v>
      </c>
      <c r="F137" s="46">
        <v>1814</v>
      </c>
      <c r="G137" s="50">
        <v>8</v>
      </c>
      <c r="H137" s="40">
        <f t="shared" si="36"/>
        <v>14512</v>
      </c>
      <c r="I137" s="48">
        <v>0</v>
      </c>
      <c r="J137" s="48">
        <f t="shared" si="37"/>
        <v>0</v>
      </c>
      <c r="K137" s="48"/>
      <c r="L137" s="48"/>
      <c r="M137" s="42">
        <v>0</v>
      </c>
      <c r="N137" s="42"/>
      <c r="O137" s="42">
        <f t="shared" si="38"/>
        <v>0</v>
      </c>
      <c r="P137" s="42"/>
      <c r="Q137" s="43"/>
      <c r="R137" s="43"/>
      <c r="S137" s="44"/>
      <c r="T137" s="44"/>
      <c r="U137" s="41"/>
      <c r="V137" s="30"/>
      <c r="W137" s="30"/>
      <c r="X137" s="31">
        <f t="shared" si="44"/>
        <v>0</v>
      </c>
      <c r="Y137" s="31"/>
      <c r="Z137" s="30">
        <f t="shared" si="39"/>
        <v>0</v>
      </c>
      <c r="AA137" s="34">
        <f t="shared" si="40"/>
        <v>8</v>
      </c>
      <c r="AB137" s="41">
        <f t="shared" si="41"/>
        <v>14512</v>
      </c>
      <c r="AC137" s="5"/>
      <c r="AD137" s="35">
        <f t="shared" si="42"/>
        <v>0</v>
      </c>
      <c r="AE137" s="36">
        <f t="shared" si="43"/>
        <v>0</v>
      </c>
      <c r="AF137" s="121">
        <f t="shared" si="45"/>
        <v>0</v>
      </c>
      <c r="AG137" s="37">
        <f t="shared" si="29"/>
        <v>0</v>
      </c>
      <c r="AH137" s="37"/>
    </row>
    <row r="138" spans="1:34" s="38" customFormat="1" ht="16.2">
      <c r="A138" s="26">
        <v>134</v>
      </c>
      <c r="B138" s="27" t="s">
        <v>258</v>
      </c>
      <c r="C138" s="28" t="s">
        <v>259</v>
      </c>
      <c r="D138" s="29" t="s">
        <v>62</v>
      </c>
      <c r="E138" s="29" t="s">
        <v>791</v>
      </c>
      <c r="F138" s="46">
        <v>2236</v>
      </c>
      <c r="G138" s="50">
        <v>6</v>
      </c>
      <c r="H138" s="40">
        <f t="shared" si="36"/>
        <v>13416</v>
      </c>
      <c r="I138" s="48">
        <v>0</v>
      </c>
      <c r="J138" s="48">
        <f t="shared" si="37"/>
        <v>0</v>
      </c>
      <c r="K138" s="48"/>
      <c r="L138" s="48"/>
      <c r="M138" s="42">
        <v>0</v>
      </c>
      <c r="N138" s="42"/>
      <c r="O138" s="42">
        <f t="shared" si="38"/>
        <v>0</v>
      </c>
      <c r="P138" s="42"/>
      <c r="Q138" s="43"/>
      <c r="R138" s="43"/>
      <c r="S138" s="44"/>
      <c r="T138" s="44"/>
      <c r="U138" s="41"/>
      <c r="V138" s="30"/>
      <c r="W138" s="30"/>
      <c r="X138" s="31">
        <f t="shared" si="44"/>
        <v>0</v>
      </c>
      <c r="Y138" s="31"/>
      <c r="Z138" s="30">
        <f t="shared" si="39"/>
        <v>0</v>
      </c>
      <c r="AA138" s="34">
        <f t="shared" si="40"/>
        <v>6</v>
      </c>
      <c r="AB138" s="41">
        <f t="shared" si="41"/>
        <v>13416</v>
      </c>
      <c r="AC138" s="5"/>
      <c r="AD138" s="35">
        <f t="shared" si="42"/>
        <v>0</v>
      </c>
      <c r="AE138" s="36">
        <f t="shared" si="43"/>
        <v>0</v>
      </c>
      <c r="AF138" s="121">
        <f t="shared" si="45"/>
        <v>0</v>
      </c>
      <c r="AG138" s="37">
        <f t="shared" si="29"/>
        <v>0</v>
      </c>
      <c r="AH138" s="37"/>
    </row>
    <row r="139" spans="1:34" s="38" customFormat="1" ht="16.2">
      <c r="A139" s="26">
        <v>135</v>
      </c>
      <c r="B139" s="27" t="s">
        <v>260</v>
      </c>
      <c r="C139" s="28" t="s">
        <v>261</v>
      </c>
      <c r="D139" s="29" t="s">
        <v>62</v>
      </c>
      <c r="E139" s="29" t="s">
        <v>791</v>
      </c>
      <c r="F139" s="46">
        <v>3363</v>
      </c>
      <c r="G139" s="50">
        <v>6</v>
      </c>
      <c r="H139" s="40">
        <f t="shared" si="36"/>
        <v>20178</v>
      </c>
      <c r="I139" s="48">
        <v>0</v>
      </c>
      <c r="J139" s="48">
        <f t="shared" si="37"/>
        <v>0</v>
      </c>
      <c r="K139" s="48"/>
      <c r="L139" s="48"/>
      <c r="M139" s="42">
        <v>0</v>
      </c>
      <c r="N139" s="42"/>
      <c r="O139" s="42">
        <f t="shared" si="38"/>
        <v>0</v>
      </c>
      <c r="P139" s="42"/>
      <c r="Q139" s="43"/>
      <c r="R139" s="43"/>
      <c r="S139" s="44"/>
      <c r="T139" s="44"/>
      <c r="U139" s="41"/>
      <c r="V139" s="30"/>
      <c r="W139" s="30"/>
      <c r="X139" s="31">
        <f t="shared" si="44"/>
        <v>0</v>
      </c>
      <c r="Y139" s="31"/>
      <c r="Z139" s="30">
        <f t="shared" si="39"/>
        <v>0</v>
      </c>
      <c r="AA139" s="34">
        <f t="shared" si="40"/>
        <v>6</v>
      </c>
      <c r="AB139" s="41">
        <f t="shared" si="41"/>
        <v>20178</v>
      </c>
      <c r="AC139" s="5"/>
      <c r="AD139" s="35">
        <f t="shared" si="42"/>
        <v>0</v>
      </c>
      <c r="AE139" s="36">
        <f t="shared" si="43"/>
        <v>0</v>
      </c>
      <c r="AF139" s="121">
        <f t="shared" si="45"/>
        <v>0</v>
      </c>
      <c r="AG139" s="37">
        <f t="shared" si="29"/>
        <v>0</v>
      </c>
      <c r="AH139" s="37"/>
    </row>
    <row r="140" spans="1:34" s="38" customFormat="1" ht="16.2">
      <c r="A140" s="26">
        <v>136</v>
      </c>
      <c r="B140" s="27" t="s">
        <v>262</v>
      </c>
      <c r="C140" s="28" t="s">
        <v>263</v>
      </c>
      <c r="D140" s="29" t="s">
        <v>62</v>
      </c>
      <c r="E140" s="29" t="s">
        <v>791</v>
      </c>
      <c r="F140" s="46">
        <v>4598</v>
      </c>
      <c r="G140" s="50">
        <v>1</v>
      </c>
      <c r="H140" s="40">
        <f t="shared" si="36"/>
        <v>4598</v>
      </c>
      <c r="I140" s="48">
        <v>0</v>
      </c>
      <c r="J140" s="48">
        <f t="shared" si="37"/>
        <v>0</v>
      </c>
      <c r="K140" s="48"/>
      <c r="L140" s="48"/>
      <c r="M140" s="42">
        <v>0</v>
      </c>
      <c r="N140" s="42"/>
      <c r="O140" s="42">
        <f t="shared" si="38"/>
        <v>0</v>
      </c>
      <c r="P140" s="42"/>
      <c r="Q140" s="43"/>
      <c r="R140" s="43"/>
      <c r="S140" s="44"/>
      <c r="T140" s="44"/>
      <c r="U140" s="41"/>
      <c r="V140" s="30"/>
      <c r="W140" s="30"/>
      <c r="X140" s="31">
        <f t="shared" si="44"/>
        <v>0</v>
      </c>
      <c r="Y140" s="31"/>
      <c r="Z140" s="30">
        <f t="shared" si="39"/>
        <v>0</v>
      </c>
      <c r="AA140" s="34">
        <f t="shared" si="40"/>
        <v>1</v>
      </c>
      <c r="AB140" s="41">
        <f t="shared" si="41"/>
        <v>4598</v>
      </c>
      <c r="AC140" s="5"/>
      <c r="AD140" s="35">
        <f t="shared" si="42"/>
        <v>0</v>
      </c>
      <c r="AE140" s="36">
        <f t="shared" si="43"/>
        <v>0</v>
      </c>
      <c r="AF140" s="121">
        <f t="shared" si="45"/>
        <v>0</v>
      </c>
      <c r="AG140" s="37">
        <f t="shared" ref="AG140:AG203" si="46">F140*AD140</f>
        <v>0</v>
      </c>
      <c r="AH140" s="37"/>
    </row>
    <row r="141" spans="1:34" s="38" customFormat="1" ht="32.4">
      <c r="A141" s="26">
        <v>137</v>
      </c>
      <c r="B141" s="27">
        <v>2</v>
      </c>
      <c r="C141" s="28" t="s">
        <v>839</v>
      </c>
      <c r="D141" s="29"/>
      <c r="E141" s="29"/>
      <c r="F141" s="50"/>
      <c r="G141" s="41"/>
      <c r="H141" s="41"/>
      <c r="I141" s="52"/>
      <c r="J141" s="52"/>
      <c r="K141" s="52"/>
      <c r="L141" s="52"/>
      <c r="M141" s="42"/>
      <c r="N141" s="42"/>
      <c r="O141" s="42"/>
      <c r="P141" s="42"/>
      <c r="Q141" s="43"/>
      <c r="R141" s="43"/>
      <c r="S141" s="44"/>
      <c r="T141" s="44"/>
      <c r="U141" s="41"/>
      <c r="V141" s="30"/>
      <c r="W141" s="30"/>
      <c r="X141" s="31"/>
      <c r="Y141" s="31"/>
      <c r="Z141" s="30"/>
      <c r="AA141" s="34"/>
      <c r="AB141" s="41"/>
      <c r="AC141" s="5"/>
      <c r="AD141" s="35">
        <f t="shared" si="42"/>
        <v>0</v>
      </c>
      <c r="AE141" s="36">
        <f t="shared" si="43"/>
        <v>0</v>
      </c>
      <c r="AF141" s="121">
        <f t="shared" si="45"/>
        <v>0</v>
      </c>
      <c r="AG141" s="37">
        <f t="shared" si="46"/>
        <v>0</v>
      </c>
      <c r="AH141" s="37"/>
    </row>
    <row r="142" spans="1:34" s="38" customFormat="1" ht="16.2">
      <c r="A142" s="26">
        <v>138</v>
      </c>
      <c r="B142" s="27">
        <v>2.1</v>
      </c>
      <c r="C142" s="28" t="s">
        <v>0</v>
      </c>
      <c r="D142" s="29"/>
      <c r="E142" s="29"/>
      <c r="F142" s="50"/>
      <c r="G142" s="51"/>
      <c r="H142" s="40"/>
      <c r="I142" s="52"/>
      <c r="J142" s="52"/>
      <c r="K142" s="52"/>
      <c r="L142" s="52"/>
      <c r="M142" s="42"/>
      <c r="N142" s="42"/>
      <c r="O142" s="42"/>
      <c r="P142" s="42"/>
      <c r="Q142" s="43"/>
      <c r="R142" s="43"/>
      <c r="S142" s="44"/>
      <c r="T142" s="44"/>
      <c r="U142" s="41"/>
      <c r="V142" s="30"/>
      <c r="W142" s="30"/>
      <c r="X142" s="31"/>
      <c r="Y142" s="31"/>
      <c r="Z142" s="30"/>
      <c r="AA142" s="34"/>
      <c r="AB142" s="41"/>
      <c r="AC142" s="5"/>
      <c r="AD142" s="35">
        <f t="shared" si="42"/>
        <v>0</v>
      </c>
      <c r="AE142" s="36">
        <f t="shared" si="43"/>
        <v>0</v>
      </c>
      <c r="AF142" s="121">
        <f t="shared" si="45"/>
        <v>0</v>
      </c>
      <c r="AG142" s="37">
        <f t="shared" si="46"/>
        <v>0</v>
      </c>
      <c r="AH142" s="37"/>
    </row>
    <row r="143" spans="1:34" s="38" customFormat="1" ht="16.2">
      <c r="A143" s="26">
        <v>139</v>
      </c>
      <c r="B143" s="27" t="s">
        <v>264</v>
      </c>
      <c r="C143" s="28" t="s">
        <v>265</v>
      </c>
      <c r="D143" s="29" t="s">
        <v>3</v>
      </c>
      <c r="E143" s="29" t="s">
        <v>791</v>
      </c>
      <c r="F143" s="46">
        <v>292</v>
      </c>
      <c r="G143" s="47">
        <v>0.15</v>
      </c>
      <c r="H143" s="40">
        <f t="shared" ref="H143:H154" si="47">F143*G143</f>
        <v>43.8</v>
      </c>
      <c r="I143" s="48">
        <v>0</v>
      </c>
      <c r="J143" s="48">
        <f t="shared" ref="J143:J154" si="48">F143*I143</f>
        <v>0</v>
      </c>
      <c r="K143" s="48"/>
      <c r="L143" s="48"/>
      <c r="M143" s="42">
        <v>0</v>
      </c>
      <c r="N143" s="42"/>
      <c r="O143" s="42">
        <f t="shared" ref="O143:O154" si="49">F143*M143</f>
        <v>0</v>
      </c>
      <c r="P143" s="42"/>
      <c r="Q143" s="43"/>
      <c r="R143" s="43"/>
      <c r="S143" s="44"/>
      <c r="T143" s="44"/>
      <c r="U143" s="41"/>
      <c r="V143" s="30"/>
      <c r="W143" s="30"/>
      <c r="X143" s="31">
        <f t="shared" si="44"/>
        <v>0</v>
      </c>
      <c r="Y143" s="31"/>
      <c r="Z143" s="30">
        <f t="shared" ref="Z143:Z154" si="50">F143*X143</f>
        <v>0</v>
      </c>
      <c r="AA143" s="34">
        <f t="shared" ref="AA143:AA154" si="51">G143-I143-P143-R143-T143</f>
        <v>0.15</v>
      </c>
      <c r="AB143" s="41">
        <f t="shared" ref="AB143:AB154" si="52">AA143*F143</f>
        <v>43.8</v>
      </c>
      <c r="AC143" s="5"/>
      <c r="AD143" s="35">
        <f t="shared" si="42"/>
        <v>0</v>
      </c>
      <c r="AE143" s="36">
        <f t="shared" si="43"/>
        <v>0</v>
      </c>
      <c r="AF143" s="121">
        <f t="shared" si="45"/>
        <v>0</v>
      </c>
      <c r="AG143" s="37">
        <f t="shared" si="46"/>
        <v>0</v>
      </c>
      <c r="AH143" s="37"/>
    </row>
    <row r="144" spans="1:34" s="38" customFormat="1" ht="16.2">
      <c r="A144" s="26">
        <v>140</v>
      </c>
      <c r="B144" s="27" t="s">
        <v>266</v>
      </c>
      <c r="C144" s="28" t="s">
        <v>267</v>
      </c>
      <c r="D144" s="29" t="s">
        <v>3</v>
      </c>
      <c r="E144" s="29" t="s">
        <v>791</v>
      </c>
      <c r="F144" s="46">
        <v>338</v>
      </c>
      <c r="G144" s="47">
        <v>9.14</v>
      </c>
      <c r="H144" s="40">
        <f t="shared" si="47"/>
        <v>3089.32</v>
      </c>
      <c r="I144" s="48">
        <v>0</v>
      </c>
      <c r="J144" s="48">
        <f t="shared" si="48"/>
        <v>0</v>
      </c>
      <c r="K144" s="48"/>
      <c r="L144" s="48"/>
      <c r="M144" s="42">
        <v>4</v>
      </c>
      <c r="N144" s="42"/>
      <c r="O144" s="42">
        <f t="shared" si="49"/>
        <v>1352</v>
      </c>
      <c r="P144" s="42"/>
      <c r="Q144" s="43"/>
      <c r="R144" s="43"/>
      <c r="S144" s="44"/>
      <c r="T144" s="44"/>
      <c r="U144" s="41"/>
      <c r="V144" s="30"/>
      <c r="W144" s="30"/>
      <c r="X144" s="31">
        <f t="shared" si="44"/>
        <v>0</v>
      </c>
      <c r="Y144" s="31"/>
      <c r="Z144" s="30">
        <f t="shared" si="50"/>
        <v>0</v>
      </c>
      <c r="AA144" s="34">
        <f t="shared" si="51"/>
        <v>9.14</v>
      </c>
      <c r="AB144" s="41">
        <f t="shared" si="52"/>
        <v>3089.32</v>
      </c>
      <c r="AC144" s="5"/>
      <c r="AD144" s="35">
        <f t="shared" si="42"/>
        <v>0</v>
      </c>
      <c r="AE144" s="36">
        <f t="shared" si="43"/>
        <v>0</v>
      </c>
      <c r="AF144" s="121">
        <f t="shared" si="45"/>
        <v>0</v>
      </c>
      <c r="AG144" s="37">
        <f t="shared" si="46"/>
        <v>0</v>
      </c>
      <c r="AH144" s="37"/>
    </row>
    <row r="145" spans="1:34" s="38" customFormat="1" ht="32.4">
      <c r="A145" s="26">
        <v>141</v>
      </c>
      <c r="B145" s="27" t="s">
        <v>268</v>
      </c>
      <c r="C145" s="28" t="s">
        <v>269</v>
      </c>
      <c r="D145" s="29" t="s">
        <v>3</v>
      </c>
      <c r="E145" s="29" t="s">
        <v>791</v>
      </c>
      <c r="F145" s="46">
        <v>380</v>
      </c>
      <c r="G145" s="47">
        <v>3.38</v>
      </c>
      <c r="H145" s="40">
        <f t="shared" si="47"/>
        <v>1284.3999999999999</v>
      </c>
      <c r="I145" s="48">
        <v>0</v>
      </c>
      <c r="J145" s="48">
        <f t="shared" si="48"/>
        <v>0</v>
      </c>
      <c r="K145" s="48"/>
      <c r="L145" s="48"/>
      <c r="M145" s="42">
        <v>0</v>
      </c>
      <c r="N145" s="42"/>
      <c r="O145" s="42">
        <f t="shared" si="49"/>
        <v>0</v>
      </c>
      <c r="P145" s="42"/>
      <c r="Q145" s="43"/>
      <c r="R145" s="43"/>
      <c r="S145" s="44"/>
      <c r="T145" s="44"/>
      <c r="U145" s="41"/>
      <c r="V145" s="30"/>
      <c r="W145" s="30"/>
      <c r="X145" s="31">
        <f t="shared" si="44"/>
        <v>0</v>
      </c>
      <c r="Y145" s="31"/>
      <c r="Z145" s="30">
        <f t="shared" si="50"/>
        <v>0</v>
      </c>
      <c r="AA145" s="34">
        <f t="shared" si="51"/>
        <v>3.38</v>
      </c>
      <c r="AB145" s="41">
        <f t="shared" si="52"/>
        <v>1284.3999999999999</v>
      </c>
      <c r="AC145" s="5"/>
      <c r="AD145" s="35">
        <f t="shared" si="42"/>
        <v>0</v>
      </c>
      <c r="AE145" s="36">
        <f t="shared" si="43"/>
        <v>0</v>
      </c>
      <c r="AF145" s="121">
        <f t="shared" si="45"/>
        <v>0</v>
      </c>
      <c r="AG145" s="37">
        <f t="shared" si="46"/>
        <v>0</v>
      </c>
      <c r="AH145" s="37"/>
    </row>
    <row r="146" spans="1:34" s="38" customFormat="1" ht="16.2">
      <c r="A146" s="26">
        <v>142</v>
      </c>
      <c r="B146" s="27" t="s">
        <v>270</v>
      </c>
      <c r="C146" s="28" t="s">
        <v>271</v>
      </c>
      <c r="D146" s="29" t="s">
        <v>3</v>
      </c>
      <c r="E146" s="29" t="s">
        <v>791</v>
      </c>
      <c r="F146" s="46">
        <v>400</v>
      </c>
      <c r="G146" s="47">
        <v>85.23</v>
      </c>
      <c r="H146" s="40">
        <f t="shared" si="47"/>
        <v>34092</v>
      </c>
      <c r="I146" s="48">
        <v>0</v>
      </c>
      <c r="J146" s="48">
        <f t="shared" si="48"/>
        <v>0</v>
      </c>
      <c r="K146" s="48"/>
      <c r="L146" s="48"/>
      <c r="M146" s="42">
        <v>1.2</v>
      </c>
      <c r="N146" s="42"/>
      <c r="O146" s="42">
        <f t="shared" si="49"/>
        <v>480</v>
      </c>
      <c r="P146" s="42"/>
      <c r="Q146" s="43"/>
      <c r="R146" s="43"/>
      <c r="S146" s="44"/>
      <c r="T146" s="44"/>
      <c r="U146" s="41"/>
      <c r="V146" s="30"/>
      <c r="W146" s="30"/>
      <c r="X146" s="31">
        <f t="shared" si="44"/>
        <v>0</v>
      </c>
      <c r="Y146" s="31"/>
      <c r="Z146" s="30">
        <f t="shared" si="50"/>
        <v>0</v>
      </c>
      <c r="AA146" s="34">
        <f t="shared" si="51"/>
        <v>85.23</v>
      </c>
      <c r="AB146" s="41">
        <f t="shared" si="52"/>
        <v>34092</v>
      </c>
      <c r="AC146" s="5"/>
      <c r="AD146" s="35">
        <f t="shared" si="42"/>
        <v>0</v>
      </c>
      <c r="AE146" s="36">
        <f t="shared" si="43"/>
        <v>0</v>
      </c>
      <c r="AF146" s="121">
        <f t="shared" si="45"/>
        <v>0</v>
      </c>
      <c r="AG146" s="37">
        <f t="shared" si="46"/>
        <v>0</v>
      </c>
      <c r="AH146" s="37"/>
    </row>
    <row r="147" spans="1:34" s="38" customFormat="1" ht="16.2">
      <c r="A147" s="26">
        <v>143</v>
      </c>
      <c r="B147" s="27" t="s">
        <v>272</v>
      </c>
      <c r="C147" s="28" t="s">
        <v>273</v>
      </c>
      <c r="D147" s="29" t="s">
        <v>3</v>
      </c>
      <c r="E147" s="29" t="s">
        <v>791</v>
      </c>
      <c r="F147" s="46">
        <v>611</v>
      </c>
      <c r="G147" s="47">
        <v>115.88</v>
      </c>
      <c r="H147" s="40">
        <f t="shared" si="47"/>
        <v>70802.679999999993</v>
      </c>
      <c r="I147" s="48">
        <v>0</v>
      </c>
      <c r="J147" s="48">
        <f t="shared" si="48"/>
        <v>0</v>
      </c>
      <c r="K147" s="48"/>
      <c r="L147" s="48"/>
      <c r="M147" s="42">
        <v>3</v>
      </c>
      <c r="N147" s="42"/>
      <c r="O147" s="42">
        <f t="shared" si="49"/>
        <v>1833</v>
      </c>
      <c r="P147" s="42"/>
      <c r="Q147" s="43"/>
      <c r="R147" s="43"/>
      <c r="S147" s="44"/>
      <c r="T147" s="44"/>
      <c r="U147" s="41"/>
      <c r="V147" s="30"/>
      <c r="W147" s="30"/>
      <c r="X147" s="31">
        <f t="shared" si="44"/>
        <v>0</v>
      </c>
      <c r="Y147" s="31"/>
      <c r="Z147" s="30">
        <f t="shared" si="50"/>
        <v>0</v>
      </c>
      <c r="AA147" s="34">
        <f t="shared" si="51"/>
        <v>115.88</v>
      </c>
      <c r="AB147" s="41">
        <f t="shared" si="52"/>
        <v>70802.679999999993</v>
      </c>
      <c r="AC147" s="5"/>
      <c r="AD147" s="35">
        <f t="shared" si="42"/>
        <v>0</v>
      </c>
      <c r="AE147" s="36">
        <f t="shared" si="43"/>
        <v>0</v>
      </c>
      <c r="AF147" s="121">
        <f t="shared" si="45"/>
        <v>0</v>
      </c>
      <c r="AG147" s="37">
        <f t="shared" si="46"/>
        <v>0</v>
      </c>
      <c r="AH147" s="37"/>
    </row>
    <row r="148" spans="1:34" s="38" customFormat="1" ht="16.2">
      <c r="A148" s="26">
        <v>144</v>
      </c>
      <c r="B148" s="27" t="s">
        <v>274</v>
      </c>
      <c r="C148" s="28" t="s">
        <v>275</v>
      </c>
      <c r="D148" s="29" t="s">
        <v>3</v>
      </c>
      <c r="E148" s="29" t="s">
        <v>791</v>
      </c>
      <c r="F148" s="46">
        <v>620</v>
      </c>
      <c r="G148" s="47">
        <v>26.94</v>
      </c>
      <c r="H148" s="40">
        <f t="shared" si="47"/>
        <v>16702.8</v>
      </c>
      <c r="I148" s="48">
        <v>0</v>
      </c>
      <c r="J148" s="48">
        <f t="shared" si="48"/>
        <v>0</v>
      </c>
      <c r="K148" s="48"/>
      <c r="L148" s="48"/>
      <c r="M148" s="42">
        <v>2</v>
      </c>
      <c r="N148" s="42"/>
      <c r="O148" s="42">
        <f t="shared" si="49"/>
        <v>1240</v>
      </c>
      <c r="P148" s="42"/>
      <c r="Q148" s="43"/>
      <c r="R148" s="43"/>
      <c r="S148" s="44"/>
      <c r="T148" s="44"/>
      <c r="U148" s="41"/>
      <c r="V148" s="30"/>
      <c r="W148" s="30"/>
      <c r="X148" s="31">
        <f t="shared" si="44"/>
        <v>0</v>
      </c>
      <c r="Y148" s="31"/>
      <c r="Z148" s="30">
        <f t="shared" si="50"/>
        <v>0</v>
      </c>
      <c r="AA148" s="34">
        <f t="shared" si="51"/>
        <v>26.94</v>
      </c>
      <c r="AB148" s="41">
        <f t="shared" si="52"/>
        <v>16702.8</v>
      </c>
      <c r="AC148" s="5"/>
      <c r="AD148" s="35">
        <f t="shared" si="42"/>
        <v>0</v>
      </c>
      <c r="AE148" s="36">
        <f t="shared" si="43"/>
        <v>0</v>
      </c>
      <c r="AF148" s="121">
        <f t="shared" si="45"/>
        <v>0</v>
      </c>
      <c r="AG148" s="37">
        <f t="shared" si="46"/>
        <v>0</v>
      </c>
      <c r="AH148" s="37"/>
    </row>
    <row r="149" spans="1:34" s="38" customFormat="1" ht="16.2">
      <c r="A149" s="26">
        <v>145</v>
      </c>
      <c r="B149" s="27" t="s">
        <v>276</v>
      </c>
      <c r="C149" s="28" t="s">
        <v>277</v>
      </c>
      <c r="D149" s="29" t="s">
        <v>3</v>
      </c>
      <c r="E149" s="29" t="s">
        <v>791</v>
      </c>
      <c r="F149" s="46">
        <v>918</v>
      </c>
      <c r="G149" s="47">
        <v>56.07</v>
      </c>
      <c r="H149" s="40">
        <f t="shared" si="47"/>
        <v>51472.26</v>
      </c>
      <c r="I149" s="48">
        <v>0</v>
      </c>
      <c r="J149" s="48">
        <f t="shared" si="48"/>
        <v>0</v>
      </c>
      <c r="K149" s="48"/>
      <c r="L149" s="48"/>
      <c r="M149" s="42">
        <v>0</v>
      </c>
      <c r="N149" s="42"/>
      <c r="O149" s="42">
        <f t="shared" si="49"/>
        <v>0</v>
      </c>
      <c r="P149" s="42"/>
      <c r="Q149" s="43"/>
      <c r="R149" s="43"/>
      <c r="S149" s="44"/>
      <c r="T149" s="44"/>
      <c r="U149" s="41"/>
      <c r="V149" s="30"/>
      <c r="W149" s="30"/>
      <c r="X149" s="31">
        <f t="shared" si="44"/>
        <v>0</v>
      </c>
      <c r="Y149" s="31"/>
      <c r="Z149" s="30">
        <f t="shared" si="50"/>
        <v>0</v>
      </c>
      <c r="AA149" s="34">
        <f t="shared" si="51"/>
        <v>56.07</v>
      </c>
      <c r="AB149" s="41">
        <f t="shared" si="52"/>
        <v>51472.26</v>
      </c>
      <c r="AC149" s="5"/>
      <c r="AD149" s="35">
        <f t="shared" si="42"/>
        <v>0</v>
      </c>
      <c r="AE149" s="36">
        <f t="shared" si="43"/>
        <v>0</v>
      </c>
      <c r="AF149" s="121">
        <f t="shared" si="45"/>
        <v>0</v>
      </c>
      <c r="AG149" s="37">
        <f t="shared" si="46"/>
        <v>0</v>
      </c>
      <c r="AH149" s="37"/>
    </row>
    <row r="150" spans="1:34" s="38" customFormat="1" ht="16.2">
      <c r="A150" s="26">
        <v>146</v>
      </c>
      <c r="B150" s="27" t="s">
        <v>278</v>
      </c>
      <c r="C150" s="28" t="s">
        <v>279</v>
      </c>
      <c r="D150" s="29" t="s">
        <v>3</v>
      </c>
      <c r="E150" s="29" t="s">
        <v>791</v>
      </c>
      <c r="F150" s="46">
        <v>985</v>
      </c>
      <c r="G150" s="47">
        <v>15.01</v>
      </c>
      <c r="H150" s="40">
        <f t="shared" si="47"/>
        <v>14784.85</v>
      </c>
      <c r="I150" s="48">
        <v>0</v>
      </c>
      <c r="J150" s="48">
        <f t="shared" si="48"/>
        <v>0</v>
      </c>
      <c r="K150" s="48"/>
      <c r="L150" s="48"/>
      <c r="M150" s="42">
        <v>0</v>
      </c>
      <c r="N150" s="42"/>
      <c r="O150" s="42">
        <f t="shared" si="49"/>
        <v>0</v>
      </c>
      <c r="P150" s="42"/>
      <c r="Q150" s="43"/>
      <c r="R150" s="43"/>
      <c r="S150" s="44"/>
      <c r="T150" s="44"/>
      <c r="U150" s="41"/>
      <c r="V150" s="30"/>
      <c r="W150" s="30"/>
      <c r="X150" s="31">
        <f t="shared" si="44"/>
        <v>0</v>
      </c>
      <c r="Y150" s="31"/>
      <c r="Z150" s="30">
        <f t="shared" si="50"/>
        <v>0</v>
      </c>
      <c r="AA150" s="34">
        <f t="shared" si="51"/>
        <v>15.01</v>
      </c>
      <c r="AB150" s="41">
        <f t="shared" si="52"/>
        <v>14784.85</v>
      </c>
      <c r="AC150" s="5"/>
      <c r="AD150" s="35">
        <f t="shared" si="42"/>
        <v>0</v>
      </c>
      <c r="AE150" s="36">
        <f t="shared" si="43"/>
        <v>0</v>
      </c>
      <c r="AF150" s="121">
        <f t="shared" si="45"/>
        <v>0</v>
      </c>
      <c r="AG150" s="37">
        <f t="shared" si="46"/>
        <v>0</v>
      </c>
      <c r="AH150" s="37"/>
    </row>
    <row r="151" spans="1:34" s="38" customFormat="1" ht="16.2">
      <c r="A151" s="26">
        <v>147</v>
      </c>
      <c r="B151" s="27" t="s">
        <v>280</v>
      </c>
      <c r="C151" s="28" t="s">
        <v>281</v>
      </c>
      <c r="D151" s="29" t="s">
        <v>3</v>
      </c>
      <c r="E151" s="29" t="s">
        <v>791</v>
      </c>
      <c r="F151" s="46">
        <v>1049</v>
      </c>
      <c r="G151" s="47">
        <v>21.13</v>
      </c>
      <c r="H151" s="40">
        <f t="shared" si="47"/>
        <v>22165.37</v>
      </c>
      <c r="I151" s="48">
        <v>0</v>
      </c>
      <c r="J151" s="48">
        <f t="shared" si="48"/>
        <v>0</v>
      </c>
      <c r="K151" s="48"/>
      <c r="L151" s="48"/>
      <c r="M151" s="42">
        <v>0</v>
      </c>
      <c r="N151" s="42"/>
      <c r="O151" s="42">
        <f t="shared" si="49"/>
        <v>0</v>
      </c>
      <c r="P151" s="42"/>
      <c r="Q151" s="43"/>
      <c r="R151" s="43"/>
      <c r="S151" s="44"/>
      <c r="T151" s="44"/>
      <c r="U151" s="41"/>
      <c r="V151" s="30"/>
      <c r="W151" s="30"/>
      <c r="X151" s="31">
        <f t="shared" si="44"/>
        <v>0</v>
      </c>
      <c r="Y151" s="31"/>
      <c r="Z151" s="30">
        <f t="shared" si="50"/>
        <v>0</v>
      </c>
      <c r="AA151" s="34">
        <f t="shared" si="51"/>
        <v>21.13</v>
      </c>
      <c r="AB151" s="41">
        <f t="shared" si="52"/>
        <v>22165.37</v>
      </c>
      <c r="AC151" s="5"/>
      <c r="AD151" s="35">
        <f t="shared" si="42"/>
        <v>0</v>
      </c>
      <c r="AE151" s="36">
        <f t="shared" si="43"/>
        <v>0</v>
      </c>
      <c r="AF151" s="121">
        <f t="shared" si="45"/>
        <v>0</v>
      </c>
      <c r="AG151" s="37">
        <f t="shared" si="46"/>
        <v>0</v>
      </c>
      <c r="AH151" s="37"/>
    </row>
    <row r="152" spans="1:34" s="38" customFormat="1" ht="16.2">
      <c r="A152" s="26">
        <v>148</v>
      </c>
      <c r="B152" s="27" t="s">
        <v>282</v>
      </c>
      <c r="C152" s="28" t="s">
        <v>283</v>
      </c>
      <c r="D152" s="29" t="s">
        <v>3</v>
      </c>
      <c r="E152" s="29" t="s">
        <v>791</v>
      </c>
      <c r="F152" s="46">
        <v>1272</v>
      </c>
      <c r="G152" s="47">
        <v>1.6</v>
      </c>
      <c r="H152" s="40">
        <f t="shared" si="47"/>
        <v>2035.2</v>
      </c>
      <c r="I152" s="48">
        <v>0</v>
      </c>
      <c r="J152" s="48">
        <f t="shared" si="48"/>
        <v>0</v>
      </c>
      <c r="K152" s="48"/>
      <c r="L152" s="48"/>
      <c r="M152" s="42">
        <v>0</v>
      </c>
      <c r="N152" s="42"/>
      <c r="O152" s="42">
        <f t="shared" si="49"/>
        <v>0</v>
      </c>
      <c r="P152" s="42"/>
      <c r="Q152" s="43"/>
      <c r="R152" s="43"/>
      <c r="S152" s="44"/>
      <c r="T152" s="44"/>
      <c r="U152" s="41"/>
      <c r="V152" s="30"/>
      <c r="W152" s="30"/>
      <c r="X152" s="31">
        <f t="shared" si="44"/>
        <v>0</v>
      </c>
      <c r="Y152" s="31"/>
      <c r="Z152" s="30">
        <f t="shared" si="50"/>
        <v>0</v>
      </c>
      <c r="AA152" s="34">
        <f t="shared" si="51"/>
        <v>1.6</v>
      </c>
      <c r="AB152" s="41">
        <f t="shared" si="52"/>
        <v>2035.2</v>
      </c>
      <c r="AC152" s="5"/>
      <c r="AD152" s="35">
        <f t="shared" si="42"/>
        <v>0</v>
      </c>
      <c r="AE152" s="36">
        <f t="shared" si="43"/>
        <v>0</v>
      </c>
      <c r="AF152" s="121">
        <f t="shared" si="45"/>
        <v>0</v>
      </c>
      <c r="AG152" s="37">
        <f t="shared" si="46"/>
        <v>0</v>
      </c>
      <c r="AH152" s="37"/>
    </row>
    <row r="153" spans="1:34" s="38" customFormat="1" ht="16.2">
      <c r="A153" s="26">
        <v>149</v>
      </c>
      <c r="B153" s="27" t="s">
        <v>284</v>
      </c>
      <c r="C153" s="28" t="s">
        <v>285</v>
      </c>
      <c r="D153" s="29" t="s">
        <v>3</v>
      </c>
      <c r="E153" s="29" t="s">
        <v>791</v>
      </c>
      <c r="F153" s="46">
        <v>1438</v>
      </c>
      <c r="G153" s="47">
        <v>0.5</v>
      </c>
      <c r="H153" s="40">
        <f t="shared" si="47"/>
        <v>719</v>
      </c>
      <c r="I153" s="48">
        <v>0</v>
      </c>
      <c r="J153" s="48">
        <f t="shared" si="48"/>
        <v>0</v>
      </c>
      <c r="K153" s="48"/>
      <c r="L153" s="48"/>
      <c r="M153" s="42">
        <v>0</v>
      </c>
      <c r="N153" s="42"/>
      <c r="O153" s="42">
        <f t="shared" si="49"/>
        <v>0</v>
      </c>
      <c r="P153" s="42"/>
      <c r="Q153" s="43"/>
      <c r="R153" s="43"/>
      <c r="S153" s="44"/>
      <c r="T153" s="44"/>
      <c r="U153" s="41"/>
      <c r="V153" s="30"/>
      <c r="W153" s="30"/>
      <c r="X153" s="31">
        <f t="shared" si="44"/>
        <v>0</v>
      </c>
      <c r="Y153" s="31"/>
      <c r="Z153" s="30">
        <f t="shared" si="50"/>
        <v>0</v>
      </c>
      <c r="AA153" s="34">
        <f t="shared" si="51"/>
        <v>0.5</v>
      </c>
      <c r="AB153" s="41">
        <f t="shared" si="52"/>
        <v>719</v>
      </c>
      <c r="AC153" s="5"/>
      <c r="AD153" s="35">
        <f t="shared" si="42"/>
        <v>0</v>
      </c>
      <c r="AE153" s="36">
        <f t="shared" si="43"/>
        <v>0</v>
      </c>
      <c r="AF153" s="121">
        <f t="shared" si="45"/>
        <v>0</v>
      </c>
      <c r="AG153" s="37">
        <f t="shared" si="46"/>
        <v>0</v>
      </c>
      <c r="AH153" s="37"/>
    </row>
    <row r="154" spans="1:34" s="38" customFormat="1" ht="16.2">
      <c r="A154" s="26">
        <v>150</v>
      </c>
      <c r="B154" s="27" t="s">
        <v>286</v>
      </c>
      <c r="C154" s="28" t="s">
        <v>287</v>
      </c>
      <c r="D154" s="29" t="s">
        <v>3</v>
      </c>
      <c r="E154" s="29" t="s">
        <v>791</v>
      </c>
      <c r="F154" s="46">
        <v>1553</v>
      </c>
      <c r="G154" s="47">
        <v>1.21</v>
      </c>
      <c r="H154" s="40">
        <f t="shared" si="47"/>
        <v>1879.1299999999999</v>
      </c>
      <c r="I154" s="48">
        <v>0</v>
      </c>
      <c r="J154" s="48">
        <f t="shared" si="48"/>
        <v>0</v>
      </c>
      <c r="K154" s="48"/>
      <c r="L154" s="48"/>
      <c r="M154" s="42">
        <v>0</v>
      </c>
      <c r="N154" s="42"/>
      <c r="O154" s="42">
        <f t="shared" si="49"/>
        <v>0</v>
      </c>
      <c r="P154" s="42"/>
      <c r="Q154" s="43"/>
      <c r="R154" s="43"/>
      <c r="S154" s="44"/>
      <c r="T154" s="44"/>
      <c r="U154" s="41"/>
      <c r="V154" s="30"/>
      <c r="W154" s="30"/>
      <c r="X154" s="31">
        <f t="shared" si="44"/>
        <v>0</v>
      </c>
      <c r="Y154" s="31"/>
      <c r="Z154" s="30">
        <f t="shared" si="50"/>
        <v>0</v>
      </c>
      <c r="AA154" s="34">
        <f t="shared" si="51"/>
        <v>1.21</v>
      </c>
      <c r="AB154" s="41">
        <f t="shared" si="52"/>
        <v>1879.1299999999999</v>
      </c>
      <c r="AC154" s="5"/>
      <c r="AD154" s="35">
        <f t="shared" si="42"/>
        <v>0</v>
      </c>
      <c r="AE154" s="36">
        <f t="shared" si="43"/>
        <v>0</v>
      </c>
      <c r="AF154" s="121">
        <f t="shared" si="45"/>
        <v>0</v>
      </c>
      <c r="AG154" s="37">
        <f t="shared" si="46"/>
        <v>0</v>
      </c>
      <c r="AH154" s="37"/>
    </row>
    <row r="155" spans="1:34" s="38" customFormat="1" ht="16.2">
      <c r="A155" s="26">
        <v>151</v>
      </c>
      <c r="B155" s="27">
        <v>2.2000000000000002</v>
      </c>
      <c r="C155" s="28" t="s">
        <v>59</v>
      </c>
      <c r="D155" s="29"/>
      <c r="E155" s="29"/>
      <c r="F155" s="50"/>
      <c r="G155" s="51"/>
      <c r="H155" s="41"/>
      <c r="I155" s="52"/>
      <c r="J155" s="52"/>
      <c r="K155" s="52"/>
      <c r="L155" s="52"/>
      <c r="M155" s="42"/>
      <c r="N155" s="42"/>
      <c r="O155" s="42"/>
      <c r="P155" s="42"/>
      <c r="Q155" s="43"/>
      <c r="R155" s="43"/>
      <c r="S155" s="44"/>
      <c r="T155" s="44"/>
      <c r="U155" s="41"/>
      <c r="V155" s="30"/>
      <c r="W155" s="30"/>
      <c r="X155" s="31"/>
      <c r="Y155" s="31"/>
      <c r="Z155" s="30"/>
      <c r="AA155" s="34"/>
      <c r="AB155" s="41"/>
      <c r="AC155" s="5"/>
      <c r="AD155" s="35">
        <f t="shared" si="42"/>
        <v>0</v>
      </c>
      <c r="AE155" s="36">
        <f t="shared" si="43"/>
        <v>0</v>
      </c>
      <c r="AF155" s="121">
        <f t="shared" si="45"/>
        <v>0</v>
      </c>
      <c r="AG155" s="37">
        <f t="shared" si="46"/>
        <v>0</v>
      </c>
      <c r="AH155" s="37"/>
    </row>
    <row r="156" spans="1:34" s="38" customFormat="1" ht="16.2">
      <c r="A156" s="26">
        <v>152</v>
      </c>
      <c r="B156" s="27" t="s">
        <v>288</v>
      </c>
      <c r="C156" s="28" t="s">
        <v>289</v>
      </c>
      <c r="D156" s="29" t="s">
        <v>62</v>
      </c>
      <c r="E156" s="29" t="s">
        <v>791</v>
      </c>
      <c r="F156" s="46">
        <v>478</v>
      </c>
      <c r="G156" s="50">
        <v>6</v>
      </c>
      <c r="H156" s="40">
        <f>F156*G156</f>
        <v>2868</v>
      </c>
      <c r="I156" s="48">
        <v>0</v>
      </c>
      <c r="J156" s="48">
        <f>F156*I156</f>
        <v>0</v>
      </c>
      <c r="K156" s="48"/>
      <c r="L156" s="48"/>
      <c r="M156" s="42">
        <v>0</v>
      </c>
      <c r="N156" s="42"/>
      <c r="O156" s="42">
        <f>F156*M156</f>
        <v>0</v>
      </c>
      <c r="P156" s="42"/>
      <c r="Q156" s="43"/>
      <c r="R156" s="43"/>
      <c r="S156" s="44"/>
      <c r="T156" s="44"/>
      <c r="U156" s="41"/>
      <c r="V156" s="30"/>
      <c r="W156" s="30"/>
      <c r="X156" s="31">
        <f t="shared" si="44"/>
        <v>0</v>
      </c>
      <c r="Y156" s="31"/>
      <c r="Z156" s="30">
        <f>F156*X156</f>
        <v>0</v>
      </c>
      <c r="AA156" s="34">
        <f>G156-I156-P156-R156-T156</f>
        <v>6</v>
      </c>
      <c r="AB156" s="41">
        <f>AA156*F156</f>
        <v>2868</v>
      </c>
      <c r="AC156" s="5"/>
      <c r="AD156" s="35">
        <f t="shared" si="42"/>
        <v>0</v>
      </c>
      <c r="AE156" s="36">
        <f t="shared" si="43"/>
        <v>0</v>
      </c>
      <c r="AF156" s="121">
        <f t="shared" si="45"/>
        <v>0</v>
      </c>
      <c r="AG156" s="37">
        <f t="shared" si="46"/>
        <v>0</v>
      </c>
      <c r="AH156" s="37"/>
    </row>
    <row r="157" spans="1:34" s="38" customFormat="1" ht="16.2">
      <c r="A157" s="26">
        <v>153</v>
      </c>
      <c r="B157" s="27" t="s">
        <v>290</v>
      </c>
      <c r="C157" s="28" t="s">
        <v>291</v>
      </c>
      <c r="D157" s="29" t="s">
        <v>62</v>
      </c>
      <c r="E157" s="29" t="s">
        <v>791</v>
      </c>
      <c r="F157" s="46">
        <v>777</v>
      </c>
      <c r="G157" s="50">
        <v>4</v>
      </c>
      <c r="H157" s="40">
        <f>F157*G157</f>
        <v>3108</v>
      </c>
      <c r="I157" s="48">
        <v>0</v>
      </c>
      <c r="J157" s="48">
        <f>F157*I157</f>
        <v>0</v>
      </c>
      <c r="K157" s="48"/>
      <c r="L157" s="48"/>
      <c r="M157" s="42">
        <v>0</v>
      </c>
      <c r="N157" s="42"/>
      <c r="O157" s="42">
        <f>F157*M157</f>
        <v>0</v>
      </c>
      <c r="P157" s="42"/>
      <c r="Q157" s="43"/>
      <c r="R157" s="43"/>
      <c r="S157" s="44"/>
      <c r="T157" s="44"/>
      <c r="U157" s="41"/>
      <c r="V157" s="30"/>
      <c r="W157" s="30"/>
      <c r="X157" s="31">
        <f t="shared" si="44"/>
        <v>0</v>
      </c>
      <c r="Y157" s="31"/>
      <c r="Z157" s="30">
        <f>F157*X157</f>
        <v>0</v>
      </c>
      <c r="AA157" s="34">
        <f>G157-I157-P157-R157-T157</f>
        <v>4</v>
      </c>
      <c r="AB157" s="41">
        <f>AA157*F157</f>
        <v>3108</v>
      </c>
      <c r="AC157" s="5"/>
      <c r="AD157" s="35">
        <f t="shared" si="42"/>
        <v>0</v>
      </c>
      <c r="AE157" s="36">
        <f t="shared" si="43"/>
        <v>0</v>
      </c>
      <c r="AF157" s="121">
        <f t="shared" si="45"/>
        <v>0</v>
      </c>
      <c r="AG157" s="37">
        <f t="shared" si="46"/>
        <v>0</v>
      </c>
      <c r="AH157" s="37"/>
    </row>
    <row r="158" spans="1:34" s="38" customFormat="1" ht="16.2">
      <c r="A158" s="26">
        <v>154</v>
      </c>
      <c r="B158" s="27" t="s">
        <v>292</v>
      </c>
      <c r="C158" s="28" t="s">
        <v>293</v>
      </c>
      <c r="D158" s="29" t="s">
        <v>62</v>
      </c>
      <c r="E158" s="29" t="s">
        <v>791</v>
      </c>
      <c r="F158" s="46">
        <v>806</v>
      </c>
      <c r="G158" s="50">
        <v>1</v>
      </c>
      <c r="H158" s="40">
        <f>F158*G158</f>
        <v>806</v>
      </c>
      <c r="I158" s="48">
        <v>0</v>
      </c>
      <c r="J158" s="48">
        <f>F158*I158</f>
        <v>0</v>
      </c>
      <c r="K158" s="48"/>
      <c r="L158" s="48"/>
      <c r="M158" s="42">
        <v>0</v>
      </c>
      <c r="N158" s="42"/>
      <c r="O158" s="42">
        <f>F158*M158</f>
        <v>0</v>
      </c>
      <c r="P158" s="42"/>
      <c r="Q158" s="43"/>
      <c r="R158" s="43"/>
      <c r="S158" s="44"/>
      <c r="T158" s="44"/>
      <c r="U158" s="41"/>
      <c r="V158" s="30"/>
      <c r="W158" s="30"/>
      <c r="X158" s="31">
        <f t="shared" si="44"/>
        <v>0</v>
      </c>
      <c r="Y158" s="31"/>
      <c r="Z158" s="30">
        <f>F158*X158</f>
        <v>0</v>
      </c>
      <c r="AA158" s="34">
        <f>G158-I158-P158-R158-T158</f>
        <v>1</v>
      </c>
      <c r="AB158" s="41">
        <f>AA158*F158</f>
        <v>806</v>
      </c>
      <c r="AC158" s="5"/>
      <c r="AD158" s="35">
        <f t="shared" si="42"/>
        <v>0</v>
      </c>
      <c r="AE158" s="36">
        <f t="shared" si="43"/>
        <v>0</v>
      </c>
      <c r="AF158" s="121">
        <f t="shared" si="45"/>
        <v>0</v>
      </c>
      <c r="AG158" s="37">
        <f t="shared" si="46"/>
        <v>0</v>
      </c>
      <c r="AH158" s="37"/>
    </row>
    <row r="159" spans="1:34" s="38" customFormat="1" ht="16.2">
      <c r="A159" s="26">
        <v>155</v>
      </c>
      <c r="B159" s="27" t="s">
        <v>294</v>
      </c>
      <c r="C159" s="28" t="s">
        <v>295</v>
      </c>
      <c r="D159" s="29" t="s">
        <v>62</v>
      </c>
      <c r="E159" s="29" t="s">
        <v>791</v>
      </c>
      <c r="F159" s="46">
        <v>863</v>
      </c>
      <c r="G159" s="50">
        <v>4</v>
      </c>
      <c r="H159" s="40">
        <f>F159*G159</f>
        <v>3452</v>
      </c>
      <c r="I159" s="48">
        <v>0</v>
      </c>
      <c r="J159" s="48">
        <f>F159*I159</f>
        <v>0</v>
      </c>
      <c r="K159" s="48"/>
      <c r="L159" s="48"/>
      <c r="M159" s="42">
        <v>0</v>
      </c>
      <c r="N159" s="42"/>
      <c r="O159" s="42">
        <f>F159*M159</f>
        <v>0</v>
      </c>
      <c r="P159" s="42"/>
      <c r="Q159" s="43"/>
      <c r="R159" s="43"/>
      <c r="S159" s="44"/>
      <c r="T159" s="44"/>
      <c r="U159" s="41"/>
      <c r="V159" s="30"/>
      <c r="W159" s="30"/>
      <c r="X159" s="31">
        <f t="shared" si="44"/>
        <v>0</v>
      </c>
      <c r="Y159" s="31"/>
      <c r="Z159" s="30">
        <f>F159*X159</f>
        <v>0</v>
      </c>
      <c r="AA159" s="34">
        <f>G159-I159-P159-R159-T159</f>
        <v>4</v>
      </c>
      <c r="AB159" s="41">
        <f>AA159*F159</f>
        <v>3452</v>
      </c>
      <c r="AC159" s="5"/>
      <c r="AD159" s="35">
        <f t="shared" si="42"/>
        <v>0</v>
      </c>
      <c r="AE159" s="36">
        <f t="shared" si="43"/>
        <v>0</v>
      </c>
      <c r="AF159" s="121">
        <f t="shared" si="45"/>
        <v>0</v>
      </c>
      <c r="AG159" s="37">
        <f t="shared" si="46"/>
        <v>0</v>
      </c>
      <c r="AH159" s="37"/>
    </row>
    <row r="160" spans="1:34" s="38" customFormat="1" ht="16.2">
      <c r="A160" s="26">
        <v>156</v>
      </c>
      <c r="B160" s="27" t="s">
        <v>296</v>
      </c>
      <c r="C160" s="28" t="s">
        <v>297</v>
      </c>
      <c r="D160" s="29" t="s">
        <v>62</v>
      </c>
      <c r="E160" s="29" t="s">
        <v>791</v>
      </c>
      <c r="F160" s="46">
        <v>1209</v>
      </c>
      <c r="G160" s="50">
        <v>1</v>
      </c>
      <c r="H160" s="40">
        <f>F160*G160</f>
        <v>1209</v>
      </c>
      <c r="I160" s="48">
        <v>0</v>
      </c>
      <c r="J160" s="48">
        <f>F160*I160</f>
        <v>0</v>
      </c>
      <c r="K160" s="48"/>
      <c r="L160" s="48"/>
      <c r="M160" s="42">
        <v>0</v>
      </c>
      <c r="N160" s="42"/>
      <c r="O160" s="42">
        <f>F160*M160</f>
        <v>0</v>
      </c>
      <c r="P160" s="42"/>
      <c r="Q160" s="43"/>
      <c r="R160" s="43"/>
      <c r="S160" s="44"/>
      <c r="T160" s="44"/>
      <c r="U160" s="41"/>
      <c r="V160" s="30"/>
      <c r="W160" s="30"/>
      <c r="X160" s="31">
        <f t="shared" si="44"/>
        <v>0</v>
      </c>
      <c r="Y160" s="31"/>
      <c r="Z160" s="30">
        <f>F160*X160</f>
        <v>0</v>
      </c>
      <c r="AA160" s="34">
        <f>G160-I160-P160-R160-T160</f>
        <v>1</v>
      </c>
      <c r="AB160" s="41">
        <f>AA160*F160</f>
        <v>1209</v>
      </c>
      <c r="AC160" s="5"/>
      <c r="AD160" s="35">
        <f t="shared" si="42"/>
        <v>0</v>
      </c>
      <c r="AE160" s="36">
        <f t="shared" si="43"/>
        <v>0</v>
      </c>
      <c r="AF160" s="121">
        <f t="shared" si="45"/>
        <v>0</v>
      </c>
      <c r="AG160" s="37">
        <f t="shared" si="46"/>
        <v>0</v>
      </c>
      <c r="AH160" s="37"/>
    </row>
    <row r="161" spans="1:34" s="38" customFormat="1" ht="16.2">
      <c r="A161" s="26">
        <v>157</v>
      </c>
      <c r="B161" s="27">
        <v>2.2999999999999998</v>
      </c>
      <c r="C161" s="28" t="s">
        <v>97</v>
      </c>
      <c r="D161" s="29"/>
      <c r="E161" s="29"/>
      <c r="F161" s="50"/>
      <c r="G161" s="53"/>
      <c r="H161" s="41"/>
      <c r="I161" s="52"/>
      <c r="J161" s="52"/>
      <c r="K161" s="52"/>
      <c r="L161" s="52"/>
      <c r="M161" s="42"/>
      <c r="N161" s="42"/>
      <c r="O161" s="42"/>
      <c r="P161" s="42"/>
      <c r="Q161" s="43"/>
      <c r="R161" s="43"/>
      <c r="S161" s="44"/>
      <c r="T161" s="44"/>
      <c r="U161" s="41"/>
      <c r="V161" s="30"/>
      <c r="W161" s="30"/>
      <c r="X161" s="31"/>
      <c r="Y161" s="31"/>
      <c r="Z161" s="30"/>
      <c r="AA161" s="34"/>
      <c r="AB161" s="41"/>
      <c r="AC161" s="5"/>
      <c r="AD161" s="35">
        <f t="shared" si="42"/>
        <v>0</v>
      </c>
      <c r="AE161" s="36">
        <f t="shared" si="43"/>
        <v>0</v>
      </c>
      <c r="AF161" s="121">
        <f t="shared" si="45"/>
        <v>0</v>
      </c>
      <c r="AG161" s="37">
        <f t="shared" si="46"/>
        <v>0</v>
      </c>
      <c r="AH161" s="37"/>
    </row>
    <row r="162" spans="1:34" s="38" customFormat="1" ht="16.2">
      <c r="A162" s="26">
        <v>158</v>
      </c>
      <c r="B162" s="27" t="s">
        <v>298</v>
      </c>
      <c r="C162" s="28" t="s">
        <v>299</v>
      </c>
      <c r="D162" s="29" t="s">
        <v>62</v>
      </c>
      <c r="E162" s="29" t="s">
        <v>791</v>
      </c>
      <c r="F162" s="46">
        <v>296</v>
      </c>
      <c r="G162" s="50">
        <v>18</v>
      </c>
      <c r="H162" s="40">
        <f t="shared" ref="H162:H169" si="53">F162*G162</f>
        <v>5328</v>
      </c>
      <c r="I162" s="48">
        <v>0</v>
      </c>
      <c r="J162" s="48">
        <f t="shared" ref="J162:J169" si="54">F162*I162</f>
        <v>0</v>
      </c>
      <c r="K162" s="48"/>
      <c r="L162" s="48"/>
      <c r="M162" s="42">
        <v>2</v>
      </c>
      <c r="N162" s="42"/>
      <c r="O162" s="42">
        <f t="shared" ref="O162:O169" si="55">F162*M162</f>
        <v>592</v>
      </c>
      <c r="P162" s="42"/>
      <c r="Q162" s="43"/>
      <c r="R162" s="43"/>
      <c r="S162" s="44"/>
      <c r="T162" s="44"/>
      <c r="U162" s="41"/>
      <c r="V162" s="30"/>
      <c r="W162" s="30"/>
      <c r="X162" s="31">
        <f t="shared" si="44"/>
        <v>0</v>
      </c>
      <c r="Y162" s="31"/>
      <c r="Z162" s="30">
        <f t="shared" ref="Z162:Z169" si="56">F162*X162</f>
        <v>0</v>
      </c>
      <c r="AA162" s="34">
        <f t="shared" ref="AA162:AA169" si="57">G162-I162-P162-R162-T162</f>
        <v>18</v>
      </c>
      <c r="AB162" s="41">
        <f t="shared" ref="AB162:AB169" si="58">AA162*F162</f>
        <v>5328</v>
      </c>
      <c r="AC162" s="5"/>
      <c r="AD162" s="35">
        <f t="shared" si="42"/>
        <v>0</v>
      </c>
      <c r="AE162" s="36">
        <f t="shared" si="43"/>
        <v>0</v>
      </c>
      <c r="AF162" s="121">
        <f t="shared" si="45"/>
        <v>0</v>
      </c>
      <c r="AG162" s="37">
        <f t="shared" si="46"/>
        <v>0</v>
      </c>
      <c r="AH162" s="37"/>
    </row>
    <row r="163" spans="1:34" s="38" customFormat="1" ht="32.4">
      <c r="A163" s="26">
        <v>159</v>
      </c>
      <c r="B163" s="27" t="s">
        <v>300</v>
      </c>
      <c r="C163" s="28" t="s">
        <v>301</v>
      </c>
      <c r="D163" s="29" t="s">
        <v>62</v>
      </c>
      <c r="E163" s="29" t="s">
        <v>791</v>
      </c>
      <c r="F163" s="46">
        <v>412</v>
      </c>
      <c r="G163" s="50">
        <v>2</v>
      </c>
      <c r="H163" s="40">
        <f t="shared" si="53"/>
        <v>824</v>
      </c>
      <c r="I163" s="48">
        <v>0</v>
      </c>
      <c r="J163" s="48">
        <f t="shared" si="54"/>
        <v>0</v>
      </c>
      <c r="K163" s="48"/>
      <c r="L163" s="48"/>
      <c r="M163" s="42">
        <v>0</v>
      </c>
      <c r="N163" s="42"/>
      <c r="O163" s="42">
        <f t="shared" si="55"/>
        <v>0</v>
      </c>
      <c r="P163" s="42"/>
      <c r="Q163" s="43"/>
      <c r="R163" s="43"/>
      <c r="S163" s="44"/>
      <c r="T163" s="44"/>
      <c r="U163" s="41"/>
      <c r="V163" s="30"/>
      <c r="W163" s="30"/>
      <c r="X163" s="31">
        <f t="shared" si="44"/>
        <v>0</v>
      </c>
      <c r="Y163" s="31"/>
      <c r="Z163" s="30">
        <f t="shared" si="56"/>
        <v>0</v>
      </c>
      <c r="AA163" s="34">
        <f t="shared" si="57"/>
        <v>2</v>
      </c>
      <c r="AB163" s="41">
        <f t="shared" si="58"/>
        <v>824</v>
      </c>
      <c r="AC163" s="5"/>
      <c r="AD163" s="35">
        <f t="shared" si="42"/>
        <v>0</v>
      </c>
      <c r="AE163" s="36">
        <f t="shared" si="43"/>
        <v>0</v>
      </c>
      <c r="AF163" s="121">
        <f t="shared" si="45"/>
        <v>0</v>
      </c>
      <c r="AG163" s="37">
        <f t="shared" si="46"/>
        <v>0</v>
      </c>
      <c r="AH163" s="37"/>
    </row>
    <row r="164" spans="1:34" s="38" customFormat="1" ht="16.2">
      <c r="A164" s="26">
        <v>160</v>
      </c>
      <c r="B164" s="27" t="s">
        <v>302</v>
      </c>
      <c r="C164" s="28" t="s">
        <v>303</v>
      </c>
      <c r="D164" s="29" t="s">
        <v>62</v>
      </c>
      <c r="E164" s="29" t="s">
        <v>791</v>
      </c>
      <c r="F164" s="46">
        <v>478</v>
      </c>
      <c r="G164" s="50">
        <v>38</v>
      </c>
      <c r="H164" s="40">
        <f t="shared" si="53"/>
        <v>18164</v>
      </c>
      <c r="I164" s="48">
        <v>0</v>
      </c>
      <c r="J164" s="48">
        <f t="shared" si="54"/>
        <v>0</v>
      </c>
      <c r="K164" s="48"/>
      <c r="L164" s="48"/>
      <c r="M164" s="42">
        <v>0</v>
      </c>
      <c r="N164" s="42"/>
      <c r="O164" s="42">
        <f t="shared" si="55"/>
        <v>0</v>
      </c>
      <c r="P164" s="42"/>
      <c r="Q164" s="43"/>
      <c r="R164" s="43"/>
      <c r="S164" s="44"/>
      <c r="T164" s="44"/>
      <c r="U164" s="41"/>
      <c r="V164" s="30"/>
      <c r="W164" s="30"/>
      <c r="X164" s="31">
        <f t="shared" si="44"/>
        <v>0</v>
      </c>
      <c r="Y164" s="31"/>
      <c r="Z164" s="30">
        <f t="shared" si="56"/>
        <v>0</v>
      </c>
      <c r="AA164" s="34">
        <f t="shared" si="57"/>
        <v>38</v>
      </c>
      <c r="AB164" s="41">
        <f t="shared" si="58"/>
        <v>18164</v>
      </c>
      <c r="AC164" s="5"/>
      <c r="AD164" s="35">
        <f t="shared" si="42"/>
        <v>0</v>
      </c>
      <c r="AE164" s="36">
        <f t="shared" si="43"/>
        <v>0</v>
      </c>
      <c r="AF164" s="121">
        <f t="shared" si="45"/>
        <v>0</v>
      </c>
      <c r="AG164" s="37">
        <f t="shared" si="46"/>
        <v>0</v>
      </c>
      <c r="AH164" s="37"/>
    </row>
    <row r="165" spans="1:34" s="38" customFormat="1" ht="16.2">
      <c r="A165" s="26">
        <v>161</v>
      </c>
      <c r="B165" s="27" t="s">
        <v>304</v>
      </c>
      <c r="C165" s="28" t="s">
        <v>305</v>
      </c>
      <c r="D165" s="29" t="s">
        <v>62</v>
      </c>
      <c r="E165" s="29" t="s">
        <v>791</v>
      </c>
      <c r="F165" s="46">
        <v>855</v>
      </c>
      <c r="G165" s="50">
        <v>64</v>
      </c>
      <c r="H165" s="40">
        <f t="shared" si="53"/>
        <v>54720</v>
      </c>
      <c r="I165" s="48">
        <v>0</v>
      </c>
      <c r="J165" s="48">
        <f t="shared" si="54"/>
        <v>0</v>
      </c>
      <c r="K165" s="48"/>
      <c r="L165" s="48"/>
      <c r="M165" s="42">
        <v>0</v>
      </c>
      <c r="N165" s="42"/>
      <c r="O165" s="42">
        <f t="shared" si="55"/>
        <v>0</v>
      </c>
      <c r="P165" s="42"/>
      <c r="Q165" s="43"/>
      <c r="R165" s="43"/>
      <c r="S165" s="44"/>
      <c r="T165" s="44"/>
      <c r="U165" s="41"/>
      <c r="V165" s="30"/>
      <c r="W165" s="30"/>
      <c r="X165" s="31">
        <f t="shared" si="44"/>
        <v>0</v>
      </c>
      <c r="Y165" s="31"/>
      <c r="Z165" s="30">
        <f t="shared" si="56"/>
        <v>0</v>
      </c>
      <c r="AA165" s="34">
        <f t="shared" si="57"/>
        <v>64</v>
      </c>
      <c r="AB165" s="41">
        <f t="shared" si="58"/>
        <v>54720</v>
      </c>
      <c r="AC165" s="5"/>
      <c r="AD165" s="35">
        <f t="shared" si="42"/>
        <v>0</v>
      </c>
      <c r="AE165" s="36">
        <f t="shared" si="43"/>
        <v>0</v>
      </c>
      <c r="AF165" s="121">
        <f t="shared" si="45"/>
        <v>0</v>
      </c>
      <c r="AG165" s="37">
        <f t="shared" si="46"/>
        <v>0</v>
      </c>
      <c r="AH165" s="37"/>
    </row>
    <row r="166" spans="1:34" s="38" customFormat="1" ht="16.2">
      <c r="A166" s="26">
        <v>162</v>
      </c>
      <c r="B166" s="27" t="s">
        <v>306</v>
      </c>
      <c r="C166" s="28" t="s">
        <v>307</v>
      </c>
      <c r="D166" s="29" t="s">
        <v>62</v>
      </c>
      <c r="E166" s="29" t="s">
        <v>791</v>
      </c>
      <c r="F166" s="46">
        <v>1331</v>
      </c>
      <c r="G166" s="50">
        <v>10</v>
      </c>
      <c r="H166" s="40">
        <f t="shared" si="53"/>
        <v>13310</v>
      </c>
      <c r="I166" s="48">
        <v>0</v>
      </c>
      <c r="J166" s="48">
        <f t="shared" si="54"/>
        <v>0</v>
      </c>
      <c r="K166" s="48"/>
      <c r="L166" s="48"/>
      <c r="M166" s="42">
        <v>0</v>
      </c>
      <c r="N166" s="42"/>
      <c r="O166" s="42">
        <f t="shared" si="55"/>
        <v>0</v>
      </c>
      <c r="P166" s="42"/>
      <c r="Q166" s="43"/>
      <c r="R166" s="43"/>
      <c r="S166" s="44"/>
      <c r="T166" s="44"/>
      <c r="U166" s="41"/>
      <c r="V166" s="30"/>
      <c r="W166" s="30"/>
      <c r="X166" s="31">
        <f t="shared" si="44"/>
        <v>0</v>
      </c>
      <c r="Y166" s="31"/>
      <c r="Z166" s="30">
        <f t="shared" si="56"/>
        <v>0</v>
      </c>
      <c r="AA166" s="34">
        <f t="shared" si="57"/>
        <v>10</v>
      </c>
      <c r="AB166" s="41">
        <f t="shared" si="58"/>
        <v>13310</v>
      </c>
      <c r="AC166" s="5"/>
      <c r="AD166" s="35">
        <f t="shared" si="42"/>
        <v>0</v>
      </c>
      <c r="AE166" s="36">
        <f t="shared" si="43"/>
        <v>0</v>
      </c>
      <c r="AF166" s="121">
        <f t="shared" si="45"/>
        <v>0</v>
      </c>
      <c r="AG166" s="37">
        <f t="shared" si="46"/>
        <v>0</v>
      </c>
      <c r="AH166" s="37"/>
    </row>
    <row r="167" spans="1:34" s="38" customFormat="1" ht="16.2">
      <c r="A167" s="26">
        <v>163</v>
      </c>
      <c r="B167" s="27" t="s">
        <v>308</v>
      </c>
      <c r="C167" s="28" t="s">
        <v>309</v>
      </c>
      <c r="D167" s="29" t="s">
        <v>62</v>
      </c>
      <c r="E167" s="29" t="s">
        <v>791</v>
      </c>
      <c r="F167" s="46">
        <v>1381</v>
      </c>
      <c r="G167" s="50">
        <v>33</v>
      </c>
      <c r="H167" s="40">
        <f t="shared" si="53"/>
        <v>45573</v>
      </c>
      <c r="I167" s="48">
        <v>0</v>
      </c>
      <c r="J167" s="48">
        <f t="shared" si="54"/>
        <v>0</v>
      </c>
      <c r="K167" s="48"/>
      <c r="L167" s="48"/>
      <c r="M167" s="42">
        <v>0</v>
      </c>
      <c r="N167" s="42"/>
      <c r="O167" s="42">
        <f t="shared" si="55"/>
        <v>0</v>
      </c>
      <c r="P167" s="42"/>
      <c r="Q167" s="43"/>
      <c r="R167" s="43"/>
      <c r="S167" s="44"/>
      <c r="T167" s="44"/>
      <c r="U167" s="41"/>
      <c r="V167" s="30"/>
      <c r="W167" s="30"/>
      <c r="X167" s="31">
        <f t="shared" si="44"/>
        <v>0</v>
      </c>
      <c r="Y167" s="31"/>
      <c r="Z167" s="30">
        <f t="shared" si="56"/>
        <v>0</v>
      </c>
      <c r="AA167" s="34">
        <f t="shared" si="57"/>
        <v>33</v>
      </c>
      <c r="AB167" s="41">
        <f t="shared" si="58"/>
        <v>45573</v>
      </c>
      <c r="AC167" s="5"/>
      <c r="AD167" s="35">
        <f t="shared" si="42"/>
        <v>0</v>
      </c>
      <c r="AE167" s="36">
        <f t="shared" si="43"/>
        <v>0</v>
      </c>
      <c r="AF167" s="121">
        <f t="shared" si="45"/>
        <v>0</v>
      </c>
      <c r="AG167" s="37">
        <f t="shared" si="46"/>
        <v>0</v>
      </c>
      <c r="AH167" s="37"/>
    </row>
    <row r="168" spans="1:34" s="38" customFormat="1" ht="16.2">
      <c r="A168" s="26">
        <v>164</v>
      </c>
      <c r="B168" s="27" t="s">
        <v>310</v>
      </c>
      <c r="C168" s="28" t="s">
        <v>311</v>
      </c>
      <c r="D168" s="29" t="s">
        <v>62</v>
      </c>
      <c r="E168" s="29" t="s">
        <v>791</v>
      </c>
      <c r="F168" s="46">
        <v>1434</v>
      </c>
      <c r="G168" s="50">
        <v>4</v>
      </c>
      <c r="H168" s="40">
        <f t="shared" si="53"/>
        <v>5736</v>
      </c>
      <c r="I168" s="48">
        <v>0</v>
      </c>
      <c r="J168" s="48">
        <f t="shared" si="54"/>
        <v>0</v>
      </c>
      <c r="K168" s="48"/>
      <c r="L168" s="48"/>
      <c r="M168" s="42">
        <v>0</v>
      </c>
      <c r="N168" s="42"/>
      <c r="O168" s="42">
        <f t="shared" si="55"/>
        <v>0</v>
      </c>
      <c r="P168" s="42"/>
      <c r="Q168" s="43"/>
      <c r="R168" s="43"/>
      <c r="S168" s="44"/>
      <c r="T168" s="44"/>
      <c r="U168" s="41"/>
      <c r="V168" s="30"/>
      <c r="W168" s="30"/>
      <c r="X168" s="31">
        <f t="shared" si="44"/>
        <v>0</v>
      </c>
      <c r="Y168" s="31"/>
      <c r="Z168" s="30">
        <f t="shared" si="56"/>
        <v>0</v>
      </c>
      <c r="AA168" s="34">
        <f t="shared" si="57"/>
        <v>4</v>
      </c>
      <c r="AB168" s="41">
        <f t="shared" si="58"/>
        <v>5736</v>
      </c>
      <c r="AC168" s="5"/>
      <c r="AD168" s="35">
        <f t="shared" si="42"/>
        <v>0</v>
      </c>
      <c r="AE168" s="36">
        <f t="shared" si="43"/>
        <v>0</v>
      </c>
      <c r="AF168" s="121">
        <f t="shared" si="45"/>
        <v>0</v>
      </c>
      <c r="AG168" s="37">
        <f t="shared" si="46"/>
        <v>0</v>
      </c>
      <c r="AH168" s="37"/>
    </row>
    <row r="169" spans="1:34" s="38" customFormat="1" ht="16.2">
      <c r="A169" s="26">
        <v>165</v>
      </c>
      <c r="B169" s="27" t="s">
        <v>312</v>
      </c>
      <c r="C169" s="28" t="s">
        <v>313</v>
      </c>
      <c r="D169" s="29" t="s">
        <v>62</v>
      </c>
      <c r="E169" s="29" t="s">
        <v>791</v>
      </c>
      <c r="F169" s="46">
        <v>1782</v>
      </c>
      <c r="G169" s="50">
        <v>8</v>
      </c>
      <c r="H169" s="40">
        <f t="shared" si="53"/>
        <v>14256</v>
      </c>
      <c r="I169" s="48">
        <v>0</v>
      </c>
      <c r="J169" s="48">
        <f t="shared" si="54"/>
        <v>0</v>
      </c>
      <c r="K169" s="48"/>
      <c r="L169" s="48"/>
      <c r="M169" s="42">
        <v>0</v>
      </c>
      <c r="N169" s="42"/>
      <c r="O169" s="42">
        <f t="shared" si="55"/>
        <v>0</v>
      </c>
      <c r="P169" s="42"/>
      <c r="Q169" s="43"/>
      <c r="R169" s="43"/>
      <c r="S169" s="44"/>
      <c r="T169" s="44"/>
      <c r="U169" s="41"/>
      <c r="V169" s="30"/>
      <c r="W169" s="30"/>
      <c r="X169" s="31">
        <f t="shared" si="44"/>
        <v>0</v>
      </c>
      <c r="Y169" s="31"/>
      <c r="Z169" s="30">
        <f t="shared" si="56"/>
        <v>0</v>
      </c>
      <c r="AA169" s="34">
        <f t="shared" si="57"/>
        <v>8</v>
      </c>
      <c r="AB169" s="41">
        <f t="shared" si="58"/>
        <v>14256</v>
      </c>
      <c r="AC169" s="5"/>
      <c r="AD169" s="35">
        <f t="shared" si="42"/>
        <v>0</v>
      </c>
      <c r="AE169" s="36">
        <f t="shared" si="43"/>
        <v>0</v>
      </c>
      <c r="AF169" s="121">
        <f t="shared" si="45"/>
        <v>0</v>
      </c>
      <c r="AG169" s="37">
        <f t="shared" si="46"/>
        <v>0</v>
      </c>
      <c r="AH169" s="37"/>
    </row>
    <row r="170" spans="1:34" s="38" customFormat="1" ht="16.2">
      <c r="A170" s="26">
        <v>166</v>
      </c>
      <c r="B170" s="27">
        <v>2.7</v>
      </c>
      <c r="C170" s="28" t="s">
        <v>150</v>
      </c>
      <c r="D170" s="29"/>
      <c r="E170" s="29"/>
      <c r="F170" s="50"/>
      <c r="G170" s="53"/>
      <c r="H170" s="41"/>
      <c r="I170" s="52"/>
      <c r="J170" s="52"/>
      <c r="K170" s="52"/>
      <c r="L170" s="52"/>
      <c r="M170" s="42"/>
      <c r="N170" s="42"/>
      <c r="O170" s="42"/>
      <c r="P170" s="42"/>
      <c r="Q170" s="43"/>
      <c r="R170" s="43"/>
      <c r="S170" s="44"/>
      <c r="T170" s="44"/>
      <c r="U170" s="41"/>
      <c r="V170" s="30"/>
      <c r="W170" s="30"/>
      <c r="X170" s="31"/>
      <c r="Y170" s="31"/>
      <c r="Z170" s="30"/>
      <c r="AA170" s="34"/>
      <c r="AB170" s="41"/>
      <c r="AC170" s="5"/>
      <c r="AD170" s="35">
        <f t="shared" si="42"/>
        <v>0</v>
      </c>
      <c r="AE170" s="36">
        <f t="shared" si="43"/>
        <v>0</v>
      </c>
      <c r="AF170" s="121">
        <f t="shared" si="45"/>
        <v>0</v>
      </c>
      <c r="AG170" s="37">
        <f t="shared" si="46"/>
        <v>0</v>
      </c>
      <c r="AH170" s="37"/>
    </row>
    <row r="171" spans="1:34" s="38" customFormat="1" ht="16.2">
      <c r="A171" s="26">
        <v>167</v>
      </c>
      <c r="B171" s="27" t="s">
        <v>314</v>
      </c>
      <c r="C171" s="28" t="s">
        <v>315</v>
      </c>
      <c r="D171" s="29" t="s">
        <v>62</v>
      </c>
      <c r="E171" s="29" t="s">
        <v>791</v>
      </c>
      <c r="F171" s="46">
        <v>424</v>
      </c>
      <c r="G171" s="50">
        <v>13</v>
      </c>
      <c r="H171" s="40">
        <f t="shared" ref="H171:H179" si="59">F171*G171</f>
        <v>5512</v>
      </c>
      <c r="I171" s="48">
        <v>0</v>
      </c>
      <c r="J171" s="48">
        <f t="shared" ref="J171:J179" si="60">F171*I171</f>
        <v>0</v>
      </c>
      <c r="K171" s="48"/>
      <c r="L171" s="48"/>
      <c r="M171" s="42">
        <v>0</v>
      </c>
      <c r="N171" s="42"/>
      <c r="O171" s="42">
        <f t="shared" ref="O171:O179" si="61">F171*M171</f>
        <v>0</v>
      </c>
      <c r="P171" s="42"/>
      <c r="Q171" s="43"/>
      <c r="R171" s="43"/>
      <c r="S171" s="44"/>
      <c r="T171" s="44"/>
      <c r="U171" s="41"/>
      <c r="V171" s="30"/>
      <c r="W171" s="30"/>
      <c r="X171" s="31">
        <f t="shared" si="44"/>
        <v>0</v>
      </c>
      <c r="Y171" s="31"/>
      <c r="Z171" s="30">
        <f t="shared" ref="Z171:Z179" si="62">F171*X171</f>
        <v>0</v>
      </c>
      <c r="AA171" s="34">
        <f t="shared" ref="AA171:AA179" si="63">G171-I171-P171-R171-T171</f>
        <v>13</v>
      </c>
      <c r="AB171" s="41">
        <f t="shared" ref="AB171:AB179" si="64">AA171*F171</f>
        <v>5512</v>
      </c>
      <c r="AC171" s="5"/>
      <c r="AD171" s="35">
        <f t="shared" si="42"/>
        <v>0</v>
      </c>
      <c r="AE171" s="36">
        <f t="shared" si="43"/>
        <v>0</v>
      </c>
      <c r="AF171" s="121">
        <f t="shared" si="45"/>
        <v>0</v>
      </c>
      <c r="AG171" s="37">
        <f t="shared" si="46"/>
        <v>0</v>
      </c>
      <c r="AH171" s="37"/>
    </row>
    <row r="172" spans="1:34" s="38" customFormat="1" ht="16.2">
      <c r="A172" s="26">
        <v>168</v>
      </c>
      <c r="B172" s="27" t="s">
        <v>316</v>
      </c>
      <c r="C172" s="28" t="s">
        <v>317</v>
      </c>
      <c r="D172" s="29" t="s">
        <v>62</v>
      </c>
      <c r="E172" s="29" t="s">
        <v>791</v>
      </c>
      <c r="F172" s="46">
        <v>496</v>
      </c>
      <c r="G172" s="50">
        <v>12</v>
      </c>
      <c r="H172" s="40">
        <f t="shared" si="59"/>
        <v>5952</v>
      </c>
      <c r="I172" s="48">
        <v>0</v>
      </c>
      <c r="J172" s="48">
        <f t="shared" si="60"/>
        <v>0</v>
      </c>
      <c r="K172" s="48"/>
      <c r="L172" s="48"/>
      <c r="M172" s="42">
        <v>0</v>
      </c>
      <c r="N172" s="42"/>
      <c r="O172" s="42">
        <f t="shared" si="61"/>
        <v>0</v>
      </c>
      <c r="P172" s="42"/>
      <c r="Q172" s="43"/>
      <c r="R172" s="43"/>
      <c r="S172" s="44"/>
      <c r="T172" s="44"/>
      <c r="U172" s="41"/>
      <c r="V172" s="30"/>
      <c r="W172" s="30"/>
      <c r="X172" s="31">
        <f t="shared" si="44"/>
        <v>0</v>
      </c>
      <c r="Y172" s="31"/>
      <c r="Z172" s="30">
        <f t="shared" si="62"/>
        <v>0</v>
      </c>
      <c r="AA172" s="34">
        <f t="shared" si="63"/>
        <v>12</v>
      </c>
      <c r="AB172" s="41">
        <f t="shared" si="64"/>
        <v>5952</v>
      </c>
      <c r="AC172" s="5"/>
      <c r="AD172" s="35">
        <f t="shared" si="42"/>
        <v>0</v>
      </c>
      <c r="AE172" s="36">
        <f t="shared" si="43"/>
        <v>0</v>
      </c>
      <c r="AF172" s="121">
        <f t="shared" si="45"/>
        <v>0</v>
      </c>
      <c r="AG172" s="37">
        <f t="shared" si="46"/>
        <v>0</v>
      </c>
      <c r="AH172" s="37"/>
    </row>
    <row r="173" spans="1:34" s="38" customFormat="1" ht="16.2">
      <c r="A173" s="26">
        <v>169</v>
      </c>
      <c r="B173" s="27" t="s">
        <v>318</v>
      </c>
      <c r="C173" s="28" t="s">
        <v>319</v>
      </c>
      <c r="D173" s="29" t="s">
        <v>62</v>
      </c>
      <c r="E173" s="29" t="s">
        <v>791</v>
      </c>
      <c r="F173" s="46">
        <v>554</v>
      </c>
      <c r="G173" s="50">
        <v>38</v>
      </c>
      <c r="H173" s="40">
        <f t="shared" si="59"/>
        <v>21052</v>
      </c>
      <c r="I173" s="48">
        <v>0</v>
      </c>
      <c r="J173" s="48">
        <f t="shared" si="60"/>
        <v>0</v>
      </c>
      <c r="K173" s="48"/>
      <c r="L173" s="48"/>
      <c r="M173" s="42">
        <v>0</v>
      </c>
      <c r="N173" s="42"/>
      <c r="O173" s="42">
        <f t="shared" si="61"/>
        <v>0</v>
      </c>
      <c r="P173" s="42"/>
      <c r="Q173" s="43"/>
      <c r="R173" s="43"/>
      <c r="S173" s="44"/>
      <c r="T173" s="44"/>
      <c r="U173" s="41"/>
      <c r="V173" s="30"/>
      <c r="W173" s="30"/>
      <c r="X173" s="31">
        <f t="shared" si="44"/>
        <v>0</v>
      </c>
      <c r="Y173" s="31"/>
      <c r="Z173" s="30">
        <f t="shared" si="62"/>
        <v>0</v>
      </c>
      <c r="AA173" s="34">
        <f t="shared" si="63"/>
        <v>38</v>
      </c>
      <c r="AB173" s="41">
        <f t="shared" si="64"/>
        <v>21052</v>
      </c>
      <c r="AC173" s="5"/>
      <c r="AD173" s="35">
        <f t="shared" si="42"/>
        <v>0</v>
      </c>
      <c r="AE173" s="36">
        <f t="shared" si="43"/>
        <v>0</v>
      </c>
      <c r="AF173" s="121">
        <f t="shared" si="45"/>
        <v>0</v>
      </c>
      <c r="AG173" s="37">
        <f t="shared" si="46"/>
        <v>0</v>
      </c>
      <c r="AH173" s="37"/>
    </row>
    <row r="174" spans="1:34" s="38" customFormat="1" ht="16.2">
      <c r="A174" s="26">
        <v>170</v>
      </c>
      <c r="B174" s="27" t="s">
        <v>320</v>
      </c>
      <c r="C174" s="28" t="s">
        <v>321</v>
      </c>
      <c r="D174" s="29" t="s">
        <v>62</v>
      </c>
      <c r="E174" s="29" t="s">
        <v>791</v>
      </c>
      <c r="F174" s="46">
        <v>576</v>
      </c>
      <c r="G174" s="50">
        <v>51</v>
      </c>
      <c r="H174" s="40">
        <f t="shared" si="59"/>
        <v>29376</v>
      </c>
      <c r="I174" s="48">
        <v>0</v>
      </c>
      <c r="J174" s="48">
        <f t="shared" si="60"/>
        <v>0</v>
      </c>
      <c r="K174" s="48"/>
      <c r="L174" s="48"/>
      <c r="M174" s="42">
        <v>0</v>
      </c>
      <c r="N174" s="42"/>
      <c r="O174" s="42">
        <f t="shared" si="61"/>
        <v>0</v>
      </c>
      <c r="P174" s="42"/>
      <c r="Q174" s="43"/>
      <c r="R174" s="43"/>
      <c r="S174" s="44"/>
      <c r="T174" s="44"/>
      <c r="U174" s="41"/>
      <c r="V174" s="30"/>
      <c r="W174" s="30"/>
      <c r="X174" s="31">
        <f t="shared" si="44"/>
        <v>0</v>
      </c>
      <c r="Y174" s="31"/>
      <c r="Z174" s="30">
        <f t="shared" si="62"/>
        <v>0</v>
      </c>
      <c r="AA174" s="34">
        <f t="shared" si="63"/>
        <v>51</v>
      </c>
      <c r="AB174" s="41">
        <f t="shared" si="64"/>
        <v>29376</v>
      </c>
      <c r="AC174" s="5"/>
      <c r="AD174" s="35">
        <f t="shared" si="42"/>
        <v>0</v>
      </c>
      <c r="AE174" s="36">
        <f t="shared" si="43"/>
        <v>0</v>
      </c>
      <c r="AF174" s="121">
        <f t="shared" si="45"/>
        <v>0</v>
      </c>
      <c r="AG174" s="37">
        <f t="shared" si="46"/>
        <v>0</v>
      </c>
      <c r="AH174" s="37"/>
    </row>
    <row r="175" spans="1:34" s="38" customFormat="1" ht="16.2">
      <c r="A175" s="26">
        <v>171</v>
      </c>
      <c r="B175" s="27" t="s">
        <v>322</v>
      </c>
      <c r="C175" s="28" t="s">
        <v>323</v>
      </c>
      <c r="D175" s="29" t="s">
        <v>62</v>
      </c>
      <c r="E175" s="29" t="s">
        <v>791</v>
      </c>
      <c r="F175" s="46">
        <v>612</v>
      </c>
      <c r="G175" s="50">
        <v>10</v>
      </c>
      <c r="H175" s="40">
        <f t="shared" si="59"/>
        <v>6120</v>
      </c>
      <c r="I175" s="48">
        <v>0</v>
      </c>
      <c r="J175" s="48">
        <f t="shared" si="60"/>
        <v>0</v>
      </c>
      <c r="K175" s="48"/>
      <c r="L175" s="48"/>
      <c r="M175" s="42">
        <v>0</v>
      </c>
      <c r="N175" s="42"/>
      <c r="O175" s="42">
        <f t="shared" si="61"/>
        <v>0</v>
      </c>
      <c r="P175" s="42"/>
      <c r="Q175" s="43"/>
      <c r="R175" s="43"/>
      <c r="S175" s="44"/>
      <c r="T175" s="44"/>
      <c r="U175" s="41"/>
      <c r="V175" s="30"/>
      <c r="W175" s="30"/>
      <c r="X175" s="31">
        <f t="shared" si="44"/>
        <v>0</v>
      </c>
      <c r="Y175" s="31"/>
      <c r="Z175" s="30">
        <f t="shared" si="62"/>
        <v>0</v>
      </c>
      <c r="AA175" s="34">
        <f t="shared" si="63"/>
        <v>10</v>
      </c>
      <c r="AB175" s="41">
        <f t="shared" si="64"/>
        <v>6120</v>
      </c>
      <c r="AC175" s="5"/>
      <c r="AD175" s="35">
        <f t="shared" si="42"/>
        <v>0</v>
      </c>
      <c r="AE175" s="36">
        <f t="shared" si="43"/>
        <v>0</v>
      </c>
      <c r="AF175" s="121">
        <f t="shared" si="45"/>
        <v>0</v>
      </c>
      <c r="AG175" s="37">
        <f t="shared" si="46"/>
        <v>0</v>
      </c>
      <c r="AH175" s="37"/>
    </row>
    <row r="176" spans="1:34" s="38" customFormat="1" ht="16.2">
      <c r="A176" s="26">
        <v>172</v>
      </c>
      <c r="B176" s="27" t="s">
        <v>324</v>
      </c>
      <c r="C176" s="28" t="s">
        <v>325</v>
      </c>
      <c r="D176" s="29" t="s">
        <v>62</v>
      </c>
      <c r="E176" s="29" t="s">
        <v>791</v>
      </c>
      <c r="F176" s="46">
        <v>691</v>
      </c>
      <c r="G176" s="50">
        <v>40</v>
      </c>
      <c r="H176" s="40">
        <f t="shared" si="59"/>
        <v>27640</v>
      </c>
      <c r="I176" s="48">
        <v>0</v>
      </c>
      <c r="J176" s="48">
        <f t="shared" si="60"/>
        <v>0</v>
      </c>
      <c r="K176" s="48"/>
      <c r="L176" s="48"/>
      <c r="M176" s="42">
        <v>0</v>
      </c>
      <c r="N176" s="42"/>
      <c r="O176" s="42">
        <f t="shared" si="61"/>
        <v>0</v>
      </c>
      <c r="P176" s="42"/>
      <c r="Q176" s="43"/>
      <c r="R176" s="43"/>
      <c r="S176" s="44"/>
      <c r="T176" s="44"/>
      <c r="U176" s="41"/>
      <c r="V176" s="30"/>
      <c r="W176" s="30"/>
      <c r="X176" s="31">
        <f t="shared" si="44"/>
        <v>0</v>
      </c>
      <c r="Y176" s="31"/>
      <c r="Z176" s="30">
        <f t="shared" si="62"/>
        <v>0</v>
      </c>
      <c r="AA176" s="34">
        <f t="shared" si="63"/>
        <v>40</v>
      </c>
      <c r="AB176" s="41">
        <f t="shared" si="64"/>
        <v>27640</v>
      </c>
      <c r="AC176" s="5"/>
      <c r="AD176" s="35">
        <f t="shared" si="42"/>
        <v>0</v>
      </c>
      <c r="AE176" s="36">
        <f t="shared" si="43"/>
        <v>0</v>
      </c>
      <c r="AF176" s="121">
        <f t="shared" si="45"/>
        <v>0</v>
      </c>
      <c r="AG176" s="37">
        <f t="shared" si="46"/>
        <v>0</v>
      </c>
      <c r="AH176" s="37"/>
    </row>
    <row r="177" spans="1:34" s="38" customFormat="1" ht="16.2">
      <c r="A177" s="26">
        <v>173</v>
      </c>
      <c r="B177" s="27" t="s">
        <v>326</v>
      </c>
      <c r="C177" s="28" t="s">
        <v>327</v>
      </c>
      <c r="D177" s="29" t="s">
        <v>62</v>
      </c>
      <c r="E177" s="29" t="s">
        <v>791</v>
      </c>
      <c r="F177" s="46">
        <v>872</v>
      </c>
      <c r="G177" s="50">
        <v>2</v>
      </c>
      <c r="H177" s="40">
        <f t="shared" si="59"/>
        <v>1744</v>
      </c>
      <c r="I177" s="48">
        <v>0</v>
      </c>
      <c r="J177" s="48">
        <f t="shared" si="60"/>
        <v>0</v>
      </c>
      <c r="K177" s="48"/>
      <c r="L177" s="48"/>
      <c r="M177" s="42">
        <v>0</v>
      </c>
      <c r="N177" s="42"/>
      <c r="O177" s="42">
        <f t="shared" si="61"/>
        <v>0</v>
      </c>
      <c r="P177" s="42"/>
      <c r="Q177" s="43"/>
      <c r="R177" s="43"/>
      <c r="S177" s="44"/>
      <c r="T177" s="44"/>
      <c r="U177" s="41"/>
      <c r="V177" s="30"/>
      <c r="W177" s="30"/>
      <c r="X177" s="31">
        <f t="shared" si="44"/>
        <v>0</v>
      </c>
      <c r="Y177" s="31"/>
      <c r="Z177" s="30">
        <f t="shared" si="62"/>
        <v>0</v>
      </c>
      <c r="AA177" s="34">
        <f t="shared" si="63"/>
        <v>2</v>
      </c>
      <c r="AB177" s="41">
        <f t="shared" si="64"/>
        <v>1744</v>
      </c>
      <c r="AC177" s="5"/>
      <c r="AD177" s="35">
        <f t="shared" si="42"/>
        <v>0</v>
      </c>
      <c r="AE177" s="36">
        <f t="shared" si="43"/>
        <v>0</v>
      </c>
      <c r="AF177" s="121">
        <f t="shared" si="45"/>
        <v>0</v>
      </c>
      <c r="AG177" s="37">
        <f t="shared" si="46"/>
        <v>0</v>
      </c>
      <c r="AH177" s="37"/>
    </row>
    <row r="178" spans="1:34" s="38" customFormat="1" ht="16.2">
      <c r="A178" s="26">
        <v>174</v>
      </c>
      <c r="B178" s="27" t="s">
        <v>328</v>
      </c>
      <c r="C178" s="28" t="s">
        <v>329</v>
      </c>
      <c r="D178" s="29" t="s">
        <v>62</v>
      </c>
      <c r="E178" s="29" t="s">
        <v>791</v>
      </c>
      <c r="F178" s="46">
        <v>1228</v>
      </c>
      <c r="G178" s="50">
        <v>7</v>
      </c>
      <c r="H178" s="40">
        <f t="shared" si="59"/>
        <v>8596</v>
      </c>
      <c r="I178" s="48">
        <v>0</v>
      </c>
      <c r="J178" s="48">
        <f t="shared" si="60"/>
        <v>0</v>
      </c>
      <c r="K178" s="48"/>
      <c r="L178" s="48"/>
      <c r="M178" s="42">
        <v>0</v>
      </c>
      <c r="N178" s="42"/>
      <c r="O178" s="42">
        <f t="shared" si="61"/>
        <v>0</v>
      </c>
      <c r="P178" s="42"/>
      <c r="Q178" s="43"/>
      <c r="R178" s="43"/>
      <c r="S178" s="44"/>
      <c r="T178" s="44"/>
      <c r="U178" s="41"/>
      <c r="V178" s="30"/>
      <c r="W178" s="30"/>
      <c r="X178" s="31">
        <f t="shared" si="44"/>
        <v>0</v>
      </c>
      <c r="Y178" s="31"/>
      <c r="Z178" s="30">
        <f t="shared" si="62"/>
        <v>0</v>
      </c>
      <c r="AA178" s="34">
        <f t="shared" si="63"/>
        <v>7</v>
      </c>
      <c r="AB178" s="41">
        <f t="shared" si="64"/>
        <v>8596</v>
      </c>
      <c r="AC178" s="5"/>
      <c r="AD178" s="35">
        <f t="shared" si="42"/>
        <v>0</v>
      </c>
      <c r="AE178" s="36">
        <f t="shared" si="43"/>
        <v>0</v>
      </c>
      <c r="AF178" s="121">
        <f t="shared" si="45"/>
        <v>0</v>
      </c>
      <c r="AG178" s="37">
        <f t="shared" si="46"/>
        <v>0</v>
      </c>
      <c r="AH178" s="37"/>
    </row>
    <row r="179" spans="1:34" s="38" customFormat="1" ht="16.2">
      <c r="A179" s="26">
        <v>175</v>
      </c>
      <c r="B179" s="27" t="s">
        <v>330</v>
      </c>
      <c r="C179" s="28" t="s">
        <v>331</v>
      </c>
      <c r="D179" s="29" t="s">
        <v>62</v>
      </c>
      <c r="E179" s="29" t="s">
        <v>791</v>
      </c>
      <c r="F179" s="46">
        <v>1254</v>
      </c>
      <c r="G179" s="50">
        <v>3</v>
      </c>
      <c r="H179" s="40">
        <f t="shared" si="59"/>
        <v>3762</v>
      </c>
      <c r="I179" s="48">
        <v>0</v>
      </c>
      <c r="J179" s="48">
        <f t="shared" si="60"/>
        <v>0</v>
      </c>
      <c r="K179" s="48"/>
      <c r="L179" s="48"/>
      <c r="M179" s="42">
        <v>0</v>
      </c>
      <c r="N179" s="42"/>
      <c r="O179" s="42">
        <f t="shared" si="61"/>
        <v>0</v>
      </c>
      <c r="P179" s="42"/>
      <c r="Q179" s="43"/>
      <c r="R179" s="43"/>
      <c r="S179" s="44"/>
      <c r="T179" s="44"/>
      <c r="U179" s="41"/>
      <c r="V179" s="30"/>
      <c r="W179" s="30"/>
      <c r="X179" s="31">
        <f t="shared" si="44"/>
        <v>0</v>
      </c>
      <c r="Y179" s="31"/>
      <c r="Z179" s="30">
        <f t="shared" si="62"/>
        <v>0</v>
      </c>
      <c r="AA179" s="34">
        <f t="shared" si="63"/>
        <v>3</v>
      </c>
      <c r="AB179" s="41">
        <f t="shared" si="64"/>
        <v>3762</v>
      </c>
      <c r="AC179" s="5"/>
      <c r="AD179" s="35">
        <f t="shared" si="42"/>
        <v>0</v>
      </c>
      <c r="AE179" s="36">
        <f t="shared" si="43"/>
        <v>0</v>
      </c>
      <c r="AF179" s="121">
        <f t="shared" si="45"/>
        <v>0</v>
      </c>
      <c r="AG179" s="37">
        <f t="shared" si="46"/>
        <v>0</v>
      </c>
      <c r="AH179" s="37"/>
    </row>
    <row r="180" spans="1:34" s="38" customFormat="1" ht="16.2">
      <c r="A180" s="26">
        <v>176</v>
      </c>
      <c r="B180" s="27">
        <v>2.8</v>
      </c>
      <c r="C180" s="28" t="s">
        <v>211</v>
      </c>
      <c r="D180" s="29"/>
      <c r="E180" s="29"/>
      <c r="F180" s="50"/>
      <c r="G180" s="53"/>
      <c r="H180" s="53"/>
      <c r="I180" s="54"/>
      <c r="J180" s="54"/>
      <c r="K180" s="54"/>
      <c r="L180" s="54"/>
      <c r="M180" s="31"/>
      <c r="N180" s="31"/>
      <c r="O180" s="42"/>
      <c r="P180" s="31"/>
      <c r="Q180" s="43"/>
      <c r="R180" s="32"/>
      <c r="S180" s="44"/>
      <c r="T180" s="33"/>
      <c r="U180" s="53"/>
      <c r="V180" s="30"/>
      <c r="W180" s="30"/>
      <c r="X180" s="31"/>
      <c r="Y180" s="31"/>
      <c r="Z180" s="30"/>
      <c r="AA180" s="34"/>
      <c r="AB180" s="41"/>
      <c r="AC180" s="5"/>
      <c r="AD180" s="35">
        <f t="shared" si="42"/>
        <v>0</v>
      </c>
      <c r="AE180" s="36">
        <f t="shared" si="43"/>
        <v>0</v>
      </c>
      <c r="AF180" s="121">
        <f t="shared" si="45"/>
        <v>0</v>
      </c>
      <c r="AG180" s="37">
        <f t="shared" si="46"/>
        <v>0</v>
      </c>
      <c r="AH180" s="37"/>
    </row>
    <row r="181" spans="1:34" s="38" customFormat="1" ht="16.2">
      <c r="A181" s="26">
        <v>177</v>
      </c>
      <c r="B181" s="27" t="s">
        <v>332</v>
      </c>
      <c r="C181" s="28" t="s">
        <v>333</v>
      </c>
      <c r="D181" s="29" t="s">
        <v>62</v>
      </c>
      <c r="E181" s="29" t="s">
        <v>791</v>
      </c>
      <c r="F181" s="46">
        <v>544</v>
      </c>
      <c r="G181" s="50">
        <v>4</v>
      </c>
      <c r="H181" s="40">
        <f t="shared" ref="H181:H188" si="65">F181*G181</f>
        <v>2176</v>
      </c>
      <c r="I181" s="48">
        <v>0</v>
      </c>
      <c r="J181" s="48">
        <f t="shared" ref="J181:J188" si="66">F181*I181</f>
        <v>0</v>
      </c>
      <c r="K181" s="48"/>
      <c r="L181" s="48"/>
      <c r="M181" s="42">
        <v>0</v>
      </c>
      <c r="N181" s="42"/>
      <c r="O181" s="42">
        <f t="shared" ref="O181:O188" si="67">F181*M181</f>
        <v>0</v>
      </c>
      <c r="P181" s="42"/>
      <c r="Q181" s="43"/>
      <c r="R181" s="43"/>
      <c r="S181" s="44"/>
      <c r="T181" s="44"/>
      <c r="U181" s="41"/>
      <c r="V181" s="30"/>
      <c r="W181" s="30"/>
      <c r="X181" s="31">
        <f t="shared" si="44"/>
        <v>0</v>
      </c>
      <c r="Y181" s="31"/>
      <c r="Z181" s="30">
        <f t="shared" ref="Z181:Z188" si="68">F181*X181</f>
        <v>0</v>
      </c>
      <c r="AA181" s="34">
        <f t="shared" ref="AA181:AA188" si="69">G181-I181-P181-R181-T181</f>
        <v>4</v>
      </c>
      <c r="AB181" s="41">
        <f t="shared" ref="AB181:AB188" si="70">AA181*F181</f>
        <v>2176</v>
      </c>
      <c r="AC181" s="5"/>
      <c r="AD181" s="35">
        <f t="shared" si="42"/>
        <v>0</v>
      </c>
      <c r="AE181" s="36">
        <f t="shared" si="43"/>
        <v>0</v>
      </c>
      <c r="AF181" s="121">
        <f t="shared" si="45"/>
        <v>0</v>
      </c>
      <c r="AG181" s="37">
        <f t="shared" si="46"/>
        <v>0</v>
      </c>
      <c r="AH181" s="37"/>
    </row>
    <row r="182" spans="1:34" s="38" customFormat="1" ht="16.2">
      <c r="A182" s="26">
        <v>178</v>
      </c>
      <c r="B182" s="27" t="s">
        <v>334</v>
      </c>
      <c r="C182" s="28" t="s">
        <v>335</v>
      </c>
      <c r="D182" s="29" t="s">
        <v>62</v>
      </c>
      <c r="E182" s="29" t="s">
        <v>791</v>
      </c>
      <c r="F182" s="46">
        <v>598</v>
      </c>
      <c r="G182" s="50">
        <v>48</v>
      </c>
      <c r="H182" s="40">
        <f t="shared" si="65"/>
        <v>28704</v>
      </c>
      <c r="I182" s="48">
        <v>0</v>
      </c>
      <c r="J182" s="48">
        <f t="shared" si="66"/>
        <v>0</v>
      </c>
      <c r="K182" s="48"/>
      <c r="L182" s="48"/>
      <c r="M182" s="42">
        <v>0</v>
      </c>
      <c r="N182" s="42"/>
      <c r="O182" s="42">
        <f t="shared" si="67"/>
        <v>0</v>
      </c>
      <c r="P182" s="42"/>
      <c r="Q182" s="43"/>
      <c r="R182" s="43"/>
      <c r="S182" s="44"/>
      <c r="T182" s="44"/>
      <c r="U182" s="41"/>
      <c r="V182" s="30"/>
      <c r="W182" s="30"/>
      <c r="X182" s="31">
        <f t="shared" si="44"/>
        <v>0</v>
      </c>
      <c r="Y182" s="31"/>
      <c r="Z182" s="30">
        <f t="shared" si="68"/>
        <v>0</v>
      </c>
      <c r="AA182" s="34">
        <f t="shared" si="69"/>
        <v>48</v>
      </c>
      <c r="AB182" s="41">
        <f t="shared" si="70"/>
        <v>28704</v>
      </c>
      <c r="AC182" s="5"/>
      <c r="AD182" s="35">
        <f t="shared" si="42"/>
        <v>0</v>
      </c>
      <c r="AE182" s="36">
        <f t="shared" si="43"/>
        <v>0</v>
      </c>
      <c r="AF182" s="121">
        <f t="shared" si="45"/>
        <v>0</v>
      </c>
      <c r="AG182" s="37">
        <f t="shared" si="46"/>
        <v>0</v>
      </c>
      <c r="AH182" s="37"/>
    </row>
    <row r="183" spans="1:34" s="38" customFormat="1" ht="16.2">
      <c r="A183" s="26">
        <v>179</v>
      </c>
      <c r="B183" s="27" t="s">
        <v>336</v>
      </c>
      <c r="C183" s="28" t="s">
        <v>337</v>
      </c>
      <c r="D183" s="29" t="s">
        <v>62</v>
      </c>
      <c r="E183" s="29" t="s">
        <v>791</v>
      </c>
      <c r="F183" s="46">
        <v>607</v>
      </c>
      <c r="G183" s="50">
        <v>4</v>
      </c>
      <c r="H183" s="40">
        <f t="shared" si="65"/>
        <v>2428</v>
      </c>
      <c r="I183" s="48">
        <v>0</v>
      </c>
      <c r="J183" s="48">
        <f t="shared" si="66"/>
        <v>0</v>
      </c>
      <c r="K183" s="48"/>
      <c r="L183" s="48"/>
      <c r="M183" s="42">
        <v>0</v>
      </c>
      <c r="N183" s="42"/>
      <c r="O183" s="42">
        <f t="shared" si="67"/>
        <v>0</v>
      </c>
      <c r="P183" s="42"/>
      <c r="Q183" s="43"/>
      <c r="R183" s="43"/>
      <c r="S183" s="44"/>
      <c r="T183" s="44"/>
      <c r="U183" s="41"/>
      <c r="V183" s="30"/>
      <c r="W183" s="30"/>
      <c r="X183" s="31">
        <f t="shared" si="44"/>
        <v>0</v>
      </c>
      <c r="Y183" s="31"/>
      <c r="Z183" s="30">
        <f t="shared" si="68"/>
        <v>0</v>
      </c>
      <c r="AA183" s="34">
        <f t="shared" si="69"/>
        <v>4</v>
      </c>
      <c r="AB183" s="41">
        <f t="shared" si="70"/>
        <v>2428</v>
      </c>
      <c r="AC183" s="5"/>
      <c r="AD183" s="35">
        <f t="shared" si="42"/>
        <v>0</v>
      </c>
      <c r="AE183" s="36">
        <f t="shared" si="43"/>
        <v>0</v>
      </c>
      <c r="AF183" s="121">
        <f t="shared" si="45"/>
        <v>0</v>
      </c>
      <c r="AG183" s="37">
        <f t="shared" si="46"/>
        <v>0</v>
      </c>
      <c r="AH183" s="37"/>
    </row>
    <row r="184" spans="1:34" s="38" customFormat="1" ht="16.2">
      <c r="A184" s="26">
        <v>180</v>
      </c>
      <c r="B184" s="27" t="s">
        <v>338</v>
      </c>
      <c r="C184" s="28" t="s">
        <v>339</v>
      </c>
      <c r="D184" s="29" t="s">
        <v>62</v>
      </c>
      <c r="E184" s="29" t="s">
        <v>791</v>
      </c>
      <c r="F184" s="46">
        <v>624</v>
      </c>
      <c r="G184" s="50">
        <v>15</v>
      </c>
      <c r="H184" s="40">
        <f t="shared" si="65"/>
        <v>9360</v>
      </c>
      <c r="I184" s="48">
        <v>0</v>
      </c>
      <c r="J184" s="48">
        <f t="shared" si="66"/>
        <v>0</v>
      </c>
      <c r="K184" s="48"/>
      <c r="L184" s="48"/>
      <c r="M184" s="42">
        <v>0</v>
      </c>
      <c r="N184" s="42"/>
      <c r="O184" s="42">
        <f t="shared" si="67"/>
        <v>0</v>
      </c>
      <c r="P184" s="42"/>
      <c r="Q184" s="43"/>
      <c r="R184" s="43"/>
      <c r="S184" s="44"/>
      <c r="T184" s="44"/>
      <c r="U184" s="41"/>
      <c r="V184" s="30"/>
      <c r="W184" s="30"/>
      <c r="X184" s="31">
        <f t="shared" si="44"/>
        <v>0</v>
      </c>
      <c r="Y184" s="31"/>
      <c r="Z184" s="30">
        <f t="shared" si="68"/>
        <v>0</v>
      </c>
      <c r="AA184" s="34">
        <f t="shared" si="69"/>
        <v>15</v>
      </c>
      <c r="AB184" s="41">
        <f t="shared" si="70"/>
        <v>9360</v>
      </c>
      <c r="AC184" s="5"/>
      <c r="AD184" s="35">
        <f t="shared" si="42"/>
        <v>0</v>
      </c>
      <c r="AE184" s="36">
        <f t="shared" si="43"/>
        <v>0</v>
      </c>
      <c r="AF184" s="121">
        <f t="shared" si="45"/>
        <v>0</v>
      </c>
      <c r="AG184" s="37">
        <f t="shared" si="46"/>
        <v>0</v>
      </c>
      <c r="AH184" s="37"/>
    </row>
    <row r="185" spans="1:34" s="38" customFormat="1" ht="16.2">
      <c r="A185" s="26">
        <v>181</v>
      </c>
      <c r="B185" s="27" t="s">
        <v>340</v>
      </c>
      <c r="C185" s="28" t="s">
        <v>341</v>
      </c>
      <c r="D185" s="29" t="s">
        <v>62</v>
      </c>
      <c r="E185" s="29" t="s">
        <v>791</v>
      </c>
      <c r="F185" s="46">
        <v>693</v>
      </c>
      <c r="G185" s="50">
        <v>16</v>
      </c>
      <c r="H185" s="40">
        <f t="shared" si="65"/>
        <v>11088</v>
      </c>
      <c r="I185" s="48">
        <v>0</v>
      </c>
      <c r="J185" s="48">
        <f t="shared" si="66"/>
        <v>0</v>
      </c>
      <c r="K185" s="48"/>
      <c r="L185" s="48"/>
      <c r="M185" s="42">
        <v>0</v>
      </c>
      <c r="N185" s="42"/>
      <c r="O185" s="42">
        <f t="shared" si="67"/>
        <v>0</v>
      </c>
      <c r="P185" s="42"/>
      <c r="Q185" s="43"/>
      <c r="R185" s="43"/>
      <c r="S185" s="44"/>
      <c r="T185" s="44"/>
      <c r="U185" s="41"/>
      <c r="V185" s="30"/>
      <c r="W185" s="30"/>
      <c r="X185" s="31">
        <f t="shared" si="44"/>
        <v>0</v>
      </c>
      <c r="Y185" s="31"/>
      <c r="Z185" s="30">
        <f t="shared" si="68"/>
        <v>0</v>
      </c>
      <c r="AA185" s="34">
        <f t="shared" si="69"/>
        <v>16</v>
      </c>
      <c r="AB185" s="41">
        <f t="shared" si="70"/>
        <v>11088</v>
      </c>
      <c r="AC185" s="5"/>
      <c r="AD185" s="35">
        <f t="shared" si="42"/>
        <v>0</v>
      </c>
      <c r="AE185" s="36">
        <f t="shared" si="43"/>
        <v>0</v>
      </c>
      <c r="AF185" s="121">
        <f t="shared" si="45"/>
        <v>0</v>
      </c>
      <c r="AG185" s="37">
        <f t="shared" si="46"/>
        <v>0</v>
      </c>
      <c r="AH185" s="37"/>
    </row>
    <row r="186" spans="1:34" s="38" customFormat="1" ht="16.2">
      <c r="A186" s="26">
        <v>182</v>
      </c>
      <c r="B186" s="27" t="s">
        <v>342</v>
      </c>
      <c r="C186" s="28" t="s">
        <v>343</v>
      </c>
      <c r="D186" s="29" t="s">
        <v>62</v>
      </c>
      <c r="E186" s="29" t="s">
        <v>791</v>
      </c>
      <c r="F186" s="46">
        <v>713</v>
      </c>
      <c r="G186" s="50">
        <v>5</v>
      </c>
      <c r="H186" s="40">
        <f t="shared" si="65"/>
        <v>3565</v>
      </c>
      <c r="I186" s="48">
        <v>0</v>
      </c>
      <c r="J186" s="48">
        <f t="shared" si="66"/>
        <v>0</v>
      </c>
      <c r="K186" s="48"/>
      <c r="L186" s="48"/>
      <c r="M186" s="42">
        <v>0</v>
      </c>
      <c r="N186" s="42"/>
      <c r="O186" s="42">
        <f t="shared" si="67"/>
        <v>0</v>
      </c>
      <c r="P186" s="42"/>
      <c r="Q186" s="43"/>
      <c r="R186" s="43"/>
      <c r="S186" s="44"/>
      <c r="T186" s="44"/>
      <c r="U186" s="41"/>
      <c r="V186" s="30"/>
      <c r="W186" s="30"/>
      <c r="X186" s="31">
        <f t="shared" si="44"/>
        <v>0</v>
      </c>
      <c r="Y186" s="31"/>
      <c r="Z186" s="30">
        <f t="shared" si="68"/>
        <v>0</v>
      </c>
      <c r="AA186" s="34">
        <f t="shared" si="69"/>
        <v>5</v>
      </c>
      <c r="AB186" s="41">
        <f t="shared" si="70"/>
        <v>3565</v>
      </c>
      <c r="AC186" s="5"/>
      <c r="AD186" s="35">
        <f t="shared" si="42"/>
        <v>0</v>
      </c>
      <c r="AE186" s="36">
        <f t="shared" si="43"/>
        <v>0</v>
      </c>
      <c r="AF186" s="121">
        <f t="shared" si="45"/>
        <v>0</v>
      </c>
      <c r="AG186" s="37">
        <f t="shared" si="46"/>
        <v>0</v>
      </c>
      <c r="AH186" s="37"/>
    </row>
    <row r="187" spans="1:34" s="38" customFormat="1" ht="16.2">
      <c r="A187" s="26">
        <v>183</v>
      </c>
      <c r="B187" s="27" t="s">
        <v>344</v>
      </c>
      <c r="C187" s="28" t="s">
        <v>345</v>
      </c>
      <c r="D187" s="29" t="s">
        <v>62</v>
      </c>
      <c r="E187" s="29" t="s">
        <v>791</v>
      </c>
      <c r="F187" s="46">
        <v>856</v>
      </c>
      <c r="G187" s="50">
        <v>13</v>
      </c>
      <c r="H187" s="40">
        <f t="shared" si="65"/>
        <v>11128</v>
      </c>
      <c r="I187" s="48">
        <v>0</v>
      </c>
      <c r="J187" s="48">
        <f t="shared" si="66"/>
        <v>0</v>
      </c>
      <c r="K187" s="48"/>
      <c r="L187" s="48"/>
      <c r="M187" s="42">
        <v>0</v>
      </c>
      <c r="N187" s="42"/>
      <c r="O187" s="42">
        <f t="shared" si="67"/>
        <v>0</v>
      </c>
      <c r="P187" s="42"/>
      <c r="Q187" s="43"/>
      <c r="R187" s="43"/>
      <c r="S187" s="44"/>
      <c r="T187" s="44"/>
      <c r="U187" s="41"/>
      <c r="V187" s="30"/>
      <c r="W187" s="30"/>
      <c r="X187" s="31">
        <f t="shared" si="44"/>
        <v>0</v>
      </c>
      <c r="Y187" s="31"/>
      <c r="Z187" s="30">
        <f t="shared" si="68"/>
        <v>0</v>
      </c>
      <c r="AA187" s="34">
        <f t="shared" si="69"/>
        <v>13</v>
      </c>
      <c r="AB187" s="41">
        <f t="shared" si="70"/>
        <v>11128</v>
      </c>
      <c r="AC187" s="5"/>
      <c r="AD187" s="35">
        <f t="shared" si="42"/>
        <v>0</v>
      </c>
      <c r="AE187" s="36">
        <f t="shared" si="43"/>
        <v>0</v>
      </c>
      <c r="AF187" s="121">
        <f t="shared" si="45"/>
        <v>0</v>
      </c>
      <c r="AG187" s="37">
        <f t="shared" si="46"/>
        <v>0</v>
      </c>
      <c r="AH187" s="37"/>
    </row>
    <row r="188" spans="1:34" s="38" customFormat="1" ht="16.2">
      <c r="A188" s="26">
        <v>184</v>
      </c>
      <c r="B188" s="27" t="s">
        <v>346</v>
      </c>
      <c r="C188" s="28" t="s">
        <v>347</v>
      </c>
      <c r="D188" s="29" t="s">
        <v>62</v>
      </c>
      <c r="E188" s="29" t="s">
        <v>791</v>
      </c>
      <c r="F188" s="46">
        <v>969</v>
      </c>
      <c r="G188" s="50">
        <v>4</v>
      </c>
      <c r="H188" s="40">
        <f t="shared" si="65"/>
        <v>3876</v>
      </c>
      <c r="I188" s="48">
        <v>0</v>
      </c>
      <c r="J188" s="48">
        <f t="shared" si="66"/>
        <v>0</v>
      </c>
      <c r="K188" s="48"/>
      <c r="L188" s="48"/>
      <c r="M188" s="42">
        <v>0</v>
      </c>
      <c r="N188" s="42"/>
      <c r="O188" s="42">
        <f t="shared" si="67"/>
        <v>0</v>
      </c>
      <c r="P188" s="42"/>
      <c r="Q188" s="43"/>
      <c r="R188" s="43"/>
      <c r="S188" s="44"/>
      <c r="T188" s="44"/>
      <c r="U188" s="41"/>
      <c r="V188" s="30"/>
      <c r="W188" s="30"/>
      <c r="X188" s="31">
        <f t="shared" si="44"/>
        <v>0</v>
      </c>
      <c r="Y188" s="31"/>
      <c r="Z188" s="30">
        <f t="shared" si="68"/>
        <v>0</v>
      </c>
      <c r="AA188" s="34">
        <f t="shared" si="69"/>
        <v>4</v>
      </c>
      <c r="AB188" s="41">
        <f t="shared" si="70"/>
        <v>3876</v>
      </c>
      <c r="AC188" s="5"/>
      <c r="AD188" s="35">
        <f t="shared" si="42"/>
        <v>0</v>
      </c>
      <c r="AE188" s="36">
        <f t="shared" si="43"/>
        <v>0</v>
      </c>
      <c r="AF188" s="121">
        <f t="shared" si="45"/>
        <v>0</v>
      </c>
      <c r="AG188" s="37">
        <f t="shared" si="46"/>
        <v>0</v>
      </c>
      <c r="AH188" s="37"/>
    </row>
    <row r="189" spans="1:34" s="38" customFormat="1" ht="32.4">
      <c r="A189" s="26">
        <v>185</v>
      </c>
      <c r="B189" s="27">
        <v>3</v>
      </c>
      <c r="C189" s="28" t="s">
        <v>840</v>
      </c>
      <c r="D189" s="29"/>
      <c r="E189" s="29"/>
      <c r="F189" s="50"/>
      <c r="G189" s="51"/>
      <c r="H189" s="51"/>
      <c r="I189" s="54"/>
      <c r="J189" s="54"/>
      <c r="K189" s="54"/>
      <c r="L189" s="54"/>
      <c r="M189" s="31"/>
      <c r="N189" s="31"/>
      <c r="O189" s="42"/>
      <c r="P189" s="31"/>
      <c r="Q189" s="43"/>
      <c r="R189" s="32"/>
      <c r="S189" s="44"/>
      <c r="T189" s="33"/>
      <c r="U189" s="51"/>
      <c r="V189" s="30"/>
      <c r="W189" s="30"/>
      <c r="X189" s="31"/>
      <c r="Y189" s="31"/>
      <c r="Z189" s="30"/>
      <c r="AA189" s="34"/>
      <c r="AB189" s="41"/>
      <c r="AC189" s="5"/>
      <c r="AD189" s="35">
        <f t="shared" si="42"/>
        <v>0</v>
      </c>
      <c r="AE189" s="36">
        <f t="shared" si="43"/>
        <v>0</v>
      </c>
      <c r="AF189" s="121">
        <f t="shared" si="45"/>
        <v>0</v>
      </c>
      <c r="AG189" s="37">
        <f t="shared" si="46"/>
        <v>0</v>
      </c>
      <c r="AH189" s="37"/>
    </row>
    <row r="190" spans="1:34" s="38" customFormat="1" ht="16.2">
      <c r="A190" s="26">
        <v>186</v>
      </c>
      <c r="B190" s="27">
        <v>3.1</v>
      </c>
      <c r="C190" s="28" t="s">
        <v>0</v>
      </c>
      <c r="D190" s="29"/>
      <c r="E190" s="29"/>
      <c r="F190" s="50"/>
      <c r="G190" s="51"/>
      <c r="H190" s="51"/>
      <c r="I190" s="54"/>
      <c r="J190" s="54"/>
      <c r="K190" s="54"/>
      <c r="L190" s="54"/>
      <c r="M190" s="31"/>
      <c r="N190" s="31"/>
      <c r="O190" s="42"/>
      <c r="P190" s="31"/>
      <c r="Q190" s="43"/>
      <c r="R190" s="32"/>
      <c r="S190" s="44"/>
      <c r="T190" s="33"/>
      <c r="U190" s="51"/>
      <c r="V190" s="30"/>
      <c r="W190" s="30"/>
      <c r="X190" s="31"/>
      <c r="Y190" s="31"/>
      <c r="Z190" s="30"/>
      <c r="AA190" s="34"/>
      <c r="AB190" s="41"/>
      <c r="AC190" s="5"/>
      <c r="AD190" s="35">
        <f t="shared" si="42"/>
        <v>0</v>
      </c>
      <c r="AE190" s="36">
        <f t="shared" si="43"/>
        <v>0</v>
      </c>
      <c r="AF190" s="121">
        <f t="shared" si="45"/>
        <v>0</v>
      </c>
      <c r="AG190" s="37">
        <f t="shared" si="46"/>
        <v>0</v>
      </c>
      <c r="AH190" s="37"/>
    </row>
    <row r="191" spans="1:34" s="38" customFormat="1" ht="16.2">
      <c r="A191" s="26">
        <v>187</v>
      </c>
      <c r="B191" s="27" t="s">
        <v>348</v>
      </c>
      <c r="C191" s="28" t="s">
        <v>349</v>
      </c>
      <c r="D191" s="29" t="s">
        <v>3</v>
      </c>
      <c r="E191" s="29" t="s">
        <v>791</v>
      </c>
      <c r="F191" s="46">
        <v>505</v>
      </c>
      <c r="G191" s="47">
        <v>0.125</v>
      </c>
      <c r="H191" s="40">
        <f t="shared" ref="H191:H200" si="71">F191*G191</f>
        <v>63.125</v>
      </c>
      <c r="I191" s="48">
        <v>0</v>
      </c>
      <c r="J191" s="48">
        <f t="shared" ref="J191:J200" si="72">F191*I191</f>
        <v>0</v>
      </c>
      <c r="K191" s="48"/>
      <c r="L191" s="48"/>
      <c r="M191" s="42">
        <v>0</v>
      </c>
      <c r="N191" s="42"/>
      <c r="O191" s="42">
        <f t="shared" ref="O191:O200" si="73">F191*M191</f>
        <v>0</v>
      </c>
      <c r="P191" s="42"/>
      <c r="Q191" s="43"/>
      <c r="R191" s="43"/>
      <c r="S191" s="44"/>
      <c r="T191" s="44"/>
      <c r="U191" s="41"/>
      <c r="V191" s="30"/>
      <c r="W191" s="30"/>
      <c r="X191" s="31">
        <f t="shared" si="44"/>
        <v>0</v>
      </c>
      <c r="Y191" s="31"/>
      <c r="Z191" s="30">
        <f t="shared" ref="Z191:Z200" si="74">F191*X191</f>
        <v>0</v>
      </c>
      <c r="AA191" s="34">
        <f t="shared" ref="AA191:AA200" si="75">G191-I191-P191-R191-T191</f>
        <v>0.125</v>
      </c>
      <c r="AB191" s="41">
        <f t="shared" ref="AB191:AB200" si="76">AA191*F191</f>
        <v>63.125</v>
      </c>
      <c r="AC191" s="5"/>
      <c r="AD191" s="35">
        <f t="shared" si="42"/>
        <v>0</v>
      </c>
      <c r="AE191" s="36">
        <f t="shared" si="43"/>
        <v>0</v>
      </c>
      <c r="AF191" s="121">
        <f t="shared" si="45"/>
        <v>0</v>
      </c>
      <c r="AG191" s="37">
        <f t="shared" si="46"/>
        <v>0</v>
      </c>
      <c r="AH191" s="37"/>
    </row>
    <row r="192" spans="1:34" s="38" customFormat="1" ht="16.2">
      <c r="A192" s="26">
        <v>188</v>
      </c>
      <c r="B192" s="27" t="s">
        <v>350</v>
      </c>
      <c r="C192" s="28" t="s">
        <v>351</v>
      </c>
      <c r="D192" s="29" t="s">
        <v>3</v>
      </c>
      <c r="E192" s="29" t="s">
        <v>791</v>
      </c>
      <c r="F192" s="46">
        <v>631.66999999999996</v>
      </c>
      <c r="G192" s="47">
        <v>9.0299999999999994</v>
      </c>
      <c r="H192" s="40">
        <f t="shared" si="71"/>
        <v>5703.9800999999989</v>
      </c>
      <c r="I192" s="48">
        <v>0</v>
      </c>
      <c r="J192" s="48">
        <f t="shared" si="72"/>
        <v>0</v>
      </c>
      <c r="K192" s="48"/>
      <c r="L192" s="48"/>
      <c r="M192" s="42">
        <v>0</v>
      </c>
      <c r="N192" s="42"/>
      <c r="O192" s="42">
        <f t="shared" si="73"/>
        <v>0</v>
      </c>
      <c r="P192" s="42"/>
      <c r="Q192" s="43"/>
      <c r="R192" s="43"/>
      <c r="S192" s="44"/>
      <c r="T192" s="44"/>
      <c r="U192" s="41"/>
      <c r="V192" s="30"/>
      <c r="W192" s="30"/>
      <c r="X192" s="31">
        <f t="shared" si="44"/>
        <v>0</v>
      </c>
      <c r="Y192" s="31"/>
      <c r="Z192" s="30">
        <f t="shared" si="74"/>
        <v>0</v>
      </c>
      <c r="AA192" s="34">
        <f t="shared" si="75"/>
        <v>9.0299999999999994</v>
      </c>
      <c r="AB192" s="41">
        <f t="shared" si="76"/>
        <v>5703.9800999999989</v>
      </c>
      <c r="AC192" s="5"/>
      <c r="AD192" s="35">
        <f t="shared" si="42"/>
        <v>0</v>
      </c>
      <c r="AE192" s="36">
        <f t="shared" si="43"/>
        <v>0</v>
      </c>
      <c r="AF192" s="121">
        <f t="shared" si="45"/>
        <v>0</v>
      </c>
      <c r="AG192" s="37">
        <f t="shared" si="46"/>
        <v>0</v>
      </c>
      <c r="AH192" s="37"/>
    </row>
    <row r="193" spans="1:34" s="38" customFormat="1" ht="32.4">
      <c r="A193" s="26">
        <v>189</v>
      </c>
      <c r="B193" s="27" t="s">
        <v>352</v>
      </c>
      <c r="C193" s="28" t="s">
        <v>353</v>
      </c>
      <c r="D193" s="29" t="s">
        <v>3</v>
      </c>
      <c r="E193" s="29" t="s">
        <v>791</v>
      </c>
      <c r="F193" s="46">
        <v>736</v>
      </c>
      <c r="G193" s="47">
        <v>0.2</v>
      </c>
      <c r="H193" s="40">
        <f t="shared" si="71"/>
        <v>147.20000000000002</v>
      </c>
      <c r="I193" s="48">
        <v>0</v>
      </c>
      <c r="J193" s="48">
        <f t="shared" si="72"/>
        <v>0</v>
      </c>
      <c r="K193" s="48"/>
      <c r="L193" s="48"/>
      <c r="M193" s="42">
        <v>0</v>
      </c>
      <c r="N193" s="42"/>
      <c r="O193" s="42">
        <f t="shared" si="73"/>
        <v>0</v>
      </c>
      <c r="P193" s="42"/>
      <c r="Q193" s="43"/>
      <c r="R193" s="43"/>
      <c r="S193" s="44"/>
      <c r="T193" s="44"/>
      <c r="U193" s="41"/>
      <c r="V193" s="30"/>
      <c r="W193" s="30"/>
      <c r="X193" s="31">
        <f t="shared" si="44"/>
        <v>0</v>
      </c>
      <c r="Y193" s="31"/>
      <c r="Z193" s="30">
        <f t="shared" si="74"/>
        <v>0</v>
      </c>
      <c r="AA193" s="34">
        <f t="shared" si="75"/>
        <v>0.2</v>
      </c>
      <c r="AB193" s="41">
        <f t="shared" si="76"/>
        <v>147.20000000000002</v>
      </c>
      <c r="AC193" s="5"/>
      <c r="AD193" s="35">
        <f t="shared" si="42"/>
        <v>0</v>
      </c>
      <c r="AE193" s="36">
        <f t="shared" si="43"/>
        <v>0</v>
      </c>
      <c r="AF193" s="121">
        <f t="shared" si="45"/>
        <v>0</v>
      </c>
      <c r="AG193" s="37">
        <f t="shared" si="46"/>
        <v>0</v>
      </c>
      <c r="AH193" s="37"/>
    </row>
    <row r="194" spans="1:34" s="38" customFormat="1" ht="16.2">
      <c r="A194" s="26">
        <v>190</v>
      </c>
      <c r="B194" s="27" t="s">
        <v>354</v>
      </c>
      <c r="C194" s="28" t="s">
        <v>355</v>
      </c>
      <c r="D194" s="29" t="s">
        <v>3</v>
      </c>
      <c r="E194" s="29" t="s">
        <v>791</v>
      </c>
      <c r="F194" s="46">
        <v>807</v>
      </c>
      <c r="G194" s="47">
        <v>24.78</v>
      </c>
      <c r="H194" s="40">
        <f t="shared" si="71"/>
        <v>19997.46</v>
      </c>
      <c r="I194" s="48">
        <v>0</v>
      </c>
      <c r="J194" s="48">
        <f t="shared" si="72"/>
        <v>0</v>
      </c>
      <c r="K194" s="48"/>
      <c r="L194" s="48"/>
      <c r="M194" s="42">
        <v>1</v>
      </c>
      <c r="N194" s="42"/>
      <c r="O194" s="42">
        <f t="shared" si="73"/>
        <v>807</v>
      </c>
      <c r="P194" s="42"/>
      <c r="Q194" s="43"/>
      <c r="R194" s="43"/>
      <c r="S194" s="44"/>
      <c r="T194" s="44"/>
      <c r="U194" s="41"/>
      <c r="V194" s="30"/>
      <c r="W194" s="30"/>
      <c r="X194" s="31">
        <f t="shared" si="44"/>
        <v>0</v>
      </c>
      <c r="Y194" s="31"/>
      <c r="Z194" s="30">
        <f t="shared" si="74"/>
        <v>0</v>
      </c>
      <c r="AA194" s="34">
        <f t="shared" si="75"/>
        <v>24.78</v>
      </c>
      <c r="AB194" s="41">
        <f t="shared" si="76"/>
        <v>19997.46</v>
      </c>
      <c r="AC194" s="5"/>
      <c r="AD194" s="35">
        <f t="shared" si="42"/>
        <v>0</v>
      </c>
      <c r="AE194" s="36">
        <f t="shared" si="43"/>
        <v>0</v>
      </c>
      <c r="AF194" s="121">
        <f t="shared" si="45"/>
        <v>0</v>
      </c>
      <c r="AG194" s="37">
        <f t="shared" si="46"/>
        <v>0</v>
      </c>
      <c r="AH194" s="37"/>
    </row>
    <row r="195" spans="1:34" s="38" customFormat="1" ht="16.2">
      <c r="A195" s="26">
        <v>191</v>
      </c>
      <c r="B195" s="27" t="s">
        <v>356</v>
      </c>
      <c r="C195" s="28" t="s">
        <v>357</v>
      </c>
      <c r="D195" s="29" t="s">
        <v>3</v>
      </c>
      <c r="E195" s="29" t="s">
        <v>791</v>
      </c>
      <c r="F195" s="46">
        <v>815</v>
      </c>
      <c r="G195" s="47">
        <v>41.82</v>
      </c>
      <c r="H195" s="40">
        <f t="shared" si="71"/>
        <v>34083.300000000003</v>
      </c>
      <c r="I195" s="48">
        <v>0</v>
      </c>
      <c r="J195" s="48">
        <f t="shared" si="72"/>
        <v>0</v>
      </c>
      <c r="K195" s="48"/>
      <c r="L195" s="48"/>
      <c r="M195" s="42">
        <v>0</v>
      </c>
      <c r="N195" s="42"/>
      <c r="O195" s="42">
        <f t="shared" si="73"/>
        <v>0</v>
      </c>
      <c r="P195" s="42"/>
      <c r="Q195" s="43"/>
      <c r="R195" s="43"/>
      <c r="S195" s="44"/>
      <c r="T195" s="44"/>
      <c r="U195" s="41"/>
      <c r="V195" s="30"/>
      <c r="W195" s="30"/>
      <c r="X195" s="31">
        <f t="shared" si="44"/>
        <v>0</v>
      </c>
      <c r="Y195" s="31"/>
      <c r="Z195" s="30">
        <f t="shared" si="74"/>
        <v>0</v>
      </c>
      <c r="AA195" s="34">
        <f t="shared" si="75"/>
        <v>41.82</v>
      </c>
      <c r="AB195" s="41">
        <f t="shared" si="76"/>
        <v>34083.300000000003</v>
      </c>
      <c r="AC195" s="5"/>
      <c r="AD195" s="35">
        <f t="shared" si="42"/>
        <v>0</v>
      </c>
      <c r="AE195" s="36">
        <f t="shared" si="43"/>
        <v>0</v>
      </c>
      <c r="AF195" s="121">
        <f t="shared" si="45"/>
        <v>0</v>
      </c>
      <c r="AG195" s="37">
        <f t="shared" si="46"/>
        <v>0</v>
      </c>
      <c r="AH195" s="37"/>
    </row>
    <row r="196" spans="1:34" s="38" customFormat="1" ht="16.2">
      <c r="A196" s="26">
        <v>192</v>
      </c>
      <c r="B196" s="27" t="s">
        <v>358</v>
      </c>
      <c r="C196" s="28" t="s">
        <v>359</v>
      </c>
      <c r="D196" s="29" t="s">
        <v>3</v>
      </c>
      <c r="E196" s="29" t="s">
        <v>791</v>
      </c>
      <c r="F196" s="46">
        <v>1087</v>
      </c>
      <c r="G196" s="47">
        <v>7.1</v>
      </c>
      <c r="H196" s="40">
        <f t="shared" si="71"/>
        <v>7717.7</v>
      </c>
      <c r="I196" s="48">
        <v>0</v>
      </c>
      <c r="J196" s="48">
        <f t="shared" si="72"/>
        <v>0</v>
      </c>
      <c r="K196" s="48"/>
      <c r="L196" s="48"/>
      <c r="M196" s="42">
        <v>0</v>
      </c>
      <c r="N196" s="42"/>
      <c r="O196" s="42">
        <f t="shared" si="73"/>
        <v>0</v>
      </c>
      <c r="P196" s="42"/>
      <c r="Q196" s="43"/>
      <c r="R196" s="43"/>
      <c r="S196" s="44"/>
      <c r="T196" s="44"/>
      <c r="U196" s="41"/>
      <c r="V196" s="30"/>
      <c r="W196" s="30"/>
      <c r="X196" s="31">
        <f t="shared" si="44"/>
        <v>0</v>
      </c>
      <c r="Y196" s="31"/>
      <c r="Z196" s="30">
        <f t="shared" si="74"/>
        <v>0</v>
      </c>
      <c r="AA196" s="34">
        <f t="shared" si="75"/>
        <v>7.1</v>
      </c>
      <c r="AB196" s="41">
        <f t="shared" si="76"/>
        <v>7717.7</v>
      </c>
      <c r="AC196" s="5"/>
      <c r="AD196" s="35">
        <f t="shared" si="42"/>
        <v>0</v>
      </c>
      <c r="AE196" s="36">
        <f t="shared" si="43"/>
        <v>0</v>
      </c>
      <c r="AF196" s="121">
        <f t="shared" si="45"/>
        <v>0</v>
      </c>
      <c r="AG196" s="37">
        <f t="shared" si="46"/>
        <v>0</v>
      </c>
      <c r="AH196" s="37"/>
    </row>
    <row r="197" spans="1:34" s="38" customFormat="1" ht="16.2">
      <c r="A197" s="26">
        <v>193</v>
      </c>
      <c r="B197" s="27" t="s">
        <v>360</v>
      </c>
      <c r="C197" s="28" t="s">
        <v>361</v>
      </c>
      <c r="D197" s="29" t="s">
        <v>3</v>
      </c>
      <c r="E197" s="29" t="s">
        <v>791</v>
      </c>
      <c r="F197" s="46">
        <v>1422</v>
      </c>
      <c r="G197" s="47">
        <v>40.99</v>
      </c>
      <c r="H197" s="40">
        <f t="shared" si="71"/>
        <v>58287.780000000006</v>
      </c>
      <c r="I197" s="48">
        <v>0</v>
      </c>
      <c r="J197" s="48">
        <f t="shared" si="72"/>
        <v>0</v>
      </c>
      <c r="K197" s="48"/>
      <c r="L197" s="48"/>
      <c r="M197" s="42">
        <v>0</v>
      </c>
      <c r="N197" s="42"/>
      <c r="O197" s="42">
        <f t="shared" si="73"/>
        <v>0</v>
      </c>
      <c r="P197" s="42"/>
      <c r="Q197" s="43"/>
      <c r="R197" s="43"/>
      <c r="S197" s="44"/>
      <c r="T197" s="44"/>
      <c r="U197" s="41"/>
      <c r="V197" s="30"/>
      <c r="W197" s="30"/>
      <c r="X197" s="31">
        <f t="shared" si="44"/>
        <v>0</v>
      </c>
      <c r="Y197" s="31"/>
      <c r="Z197" s="30">
        <f t="shared" si="74"/>
        <v>0</v>
      </c>
      <c r="AA197" s="34">
        <f t="shared" si="75"/>
        <v>40.99</v>
      </c>
      <c r="AB197" s="41">
        <f t="shared" si="76"/>
        <v>58287.780000000006</v>
      </c>
      <c r="AC197" s="5"/>
      <c r="AD197" s="35">
        <f t="shared" si="42"/>
        <v>0</v>
      </c>
      <c r="AE197" s="36">
        <f t="shared" si="43"/>
        <v>0</v>
      </c>
      <c r="AF197" s="121">
        <f t="shared" si="45"/>
        <v>0</v>
      </c>
      <c r="AG197" s="37">
        <f t="shared" si="46"/>
        <v>0</v>
      </c>
      <c r="AH197" s="37"/>
    </row>
    <row r="198" spans="1:34" s="38" customFormat="1" ht="16.2">
      <c r="A198" s="26">
        <v>194</v>
      </c>
      <c r="B198" s="27" t="s">
        <v>362</v>
      </c>
      <c r="C198" s="28" t="s">
        <v>363</v>
      </c>
      <c r="D198" s="29" t="s">
        <v>3</v>
      </c>
      <c r="E198" s="29" t="s">
        <v>791</v>
      </c>
      <c r="F198" s="46">
        <v>1815</v>
      </c>
      <c r="G198" s="47">
        <v>3.33</v>
      </c>
      <c r="H198" s="40">
        <f t="shared" si="71"/>
        <v>6043.95</v>
      </c>
      <c r="I198" s="48">
        <v>0</v>
      </c>
      <c r="J198" s="48">
        <f t="shared" si="72"/>
        <v>0</v>
      </c>
      <c r="K198" s="48"/>
      <c r="L198" s="48"/>
      <c r="M198" s="42">
        <v>0</v>
      </c>
      <c r="N198" s="42"/>
      <c r="O198" s="42">
        <f t="shared" si="73"/>
        <v>0</v>
      </c>
      <c r="P198" s="42"/>
      <c r="Q198" s="43"/>
      <c r="R198" s="43"/>
      <c r="S198" s="44"/>
      <c r="T198" s="44"/>
      <c r="U198" s="41"/>
      <c r="V198" s="30"/>
      <c r="W198" s="30"/>
      <c r="X198" s="31">
        <f t="shared" si="44"/>
        <v>0</v>
      </c>
      <c r="Y198" s="31"/>
      <c r="Z198" s="30">
        <f t="shared" si="74"/>
        <v>0</v>
      </c>
      <c r="AA198" s="34">
        <f t="shared" si="75"/>
        <v>3.33</v>
      </c>
      <c r="AB198" s="41">
        <f t="shared" si="76"/>
        <v>6043.95</v>
      </c>
      <c r="AC198" s="5"/>
      <c r="AD198" s="35">
        <f t="shared" si="42"/>
        <v>0</v>
      </c>
      <c r="AE198" s="36">
        <f t="shared" si="43"/>
        <v>0</v>
      </c>
      <c r="AF198" s="121">
        <f t="shared" si="45"/>
        <v>0</v>
      </c>
      <c r="AG198" s="37">
        <f t="shared" si="46"/>
        <v>0</v>
      </c>
      <c r="AH198" s="37"/>
    </row>
    <row r="199" spans="1:34" s="38" customFormat="1" ht="16.2">
      <c r="A199" s="26">
        <v>195</v>
      </c>
      <c r="B199" s="27" t="s">
        <v>364</v>
      </c>
      <c r="C199" s="28" t="s">
        <v>365</v>
      </c>
      <c r="D199" s="29" t="s">
        <v>3</v>
      </c>
      <c r="E199" s="29" t="s">
        <v>791</v>
      </c>
      <c r="F199" s="46">
        <v>1971</v>
      </c>
      <c r="G199" s="47">
        <v>3.58</v>
      </c>
      <c r="H199" s="40">
        <f t="shared" si="71"/>
        <v>7056.18</v>
      </c>
      <c r="I199" s="48">
        <v>0</v>
      </c>
      <c r="J199" s="48">
        <f t="shared" si="72"/>
        <v>0</v>
      </c>
      <c r="K199" s="48"/>
      <c r="L199" s="48"/>
      <c r="M199" s="42">
        <v>0</v>
      </c>
      <c r="N199" s="42"/>
      <c r="O199" s="42">
        <f t="shared" si="73"/>
        <v>0</v>
      </c>
      <c r="P199" s="42"/>
      <c r="Q199" s="43"/>
      <c r="R199" s="43"/>
      <c r="S199" s="44"/>
      <c r="T199" s="44"/>
      <c r="U199" s="41"/>
      <c r="V199" s="30"/>
      <c r="W199" s="30"/>
      <c r="X199" s="31">
        <f t="shared" si="44"/>
        <v>0</v>
      </c>
      <c r="Y199" s="31"/>
      <c r="Z199" s="30">
        <f t="shared" si="74"/>
        <v>0</v>
      </c>
      <c r="AA199" s="34">
        <f t="shared" si="75"/>
        <v>3.58</v>
      </c>
      <c r="AB199" s="41">
        <f t="shared" si="76"/>
        <v>7056.18</v>
      </c>
      <c r="AC199" s="5"/>
      <c r="AD199" s="35">
        <f t="shared" ref="AD199:AD262" si="77">IF(M199=X199,M199,X199)</f>
        <v>0</v>
      </c>
      <c r="AE199" s="36">
        <f t="shared" ref="AE199:AE262" si="78">ROUND(AD199*F199,0)</f>
        <v>0</v>
      </c>
      <c r="AF199" s="121">
        <f t="shared" si="45"/>
        <v>0</v>
      </c>
      <c r="AG199" s="37">
        <f t="shared" si="46"/>
        <v>0</v>
      </c>
      <c r="AH199" s="37"/>
    </row>
    <row r="200" spans="1:34" s="38" customFormat="1" ht="16.2">
      <c r="A200" s="26">
        <v>196</v>
      </c>
      <c r="B200" s="27" t="s">
        <v>366</v>
      </c>
      <c r="C200" s="28" t="s">
        <v>367</v>
      </c>
      <c r="D200" s="29" t="s">
        <v>3</v>
      </c>
      <c r="E200" s="29" t="s">
        <v>791</v>
      </c>
      <c r="F200" s="46">
        <v>2307</v>
      </c>
      <c r="G200" s="47">
        <v>0.4</v>
      </c>
      <c r="H200" s="40">
        <f t="shared" si="71"/>
        <v>922.80000000000007</v>
      </c>
      <c r="I200" s="48">
        <v>0</v>
      </c>
      <c r="J200" s="48">
        <f t="shared" si="72"/>
        <v>0</v>
      </c>
      <c r="K200" s="48"/>
      <c r="L200" s="48"/>
      <c r="M200" s="42">
        <v>0</v>
      </c>
      <c r="N200" s="42"/>
      <c r="O200" s="42">
        <f t="shared" si="73"/>
        <v>0</v>
      </c>
      <c r="P200" s="42"/>
      <c r="Q200" s="43"/>
      <c r="R200" s="43"/>
      <c r="S200" s="44"/>
      <c r="T200" s="44"/>
      <c r="U200" s="41"/>
      <c r="V200" s="30"/>
      <c r="W200" s="30"/>
      <c r="X200" s="31">
        <f t="shared" ref="X200:X263" si="79">P200+R200+T200</f>
        <v>0</v>
      </c>
      <c r="Y200" s="31"/>
      <c r="Z200" s="30">
        <f t="shared" si="74"/>
        <v>0</v>
      </c>
      <c r="AA200" s="34">
        <f t="shared" si="75"/>
        <v>0.4</v>
      </c>
      <c r="AB200" s="41">
        <f t="shared" si="76"/>
        <v>922.80000000000007</v>
      </c>
      <c r="AC200" s="5"/>
      <c r="AD200" s="35">
        <f t="shared" si="77"/>
        <v>0</v>
      </c>
      <c r="AE200" s="36">
        <f t="shared" si="78"/>
        <v>0</v>
      </c>
      <c r="AF200" s="121">
        <f t="shared" ref="AF200:AF263" si="80">F200*AD200</f>
        <v>0</v>
      </c>
      <c r="AG200" s="37">
        <f t="shared" si="46"/>
        <v>0</v>
      </c>
      <c r="AH200" s="37"/>
    </row>
    <row r="201" spans="1:34" s="38" customFormat="1" ht="16.2">
      <c r="A201" s="26">
        <v>197</v>
      </c>
      <c r="B201" s="27">
        <v>3.2</v>
      </c>
      <c r="C201" s="28" t="s">
        <v>59</v>
      </c>
      <c r="D201" s="29"/>
      <c r="E201" s="29"/>
      <c r="F201" s="53"/>
      <c r="G201" s="51"/>
      <c r="H201" s="51"/>
      <c r="I201" s="54"/>
      <c r="J201" s="54"/>
      <c r="K201" s="54"/>
      <c r="L201" s="54"/>
      <c r="M201" s="31"/>
      <c r="N201" s="31"/>
      <c r="O201" s="42"/>
      <c r="P201" s="31"/>
      <c r="Q201" s="43"/>
      <c r="R201" s="32"/>
      <c r="S201" s="44"/>
      <c r="T201" s="33"/>
      <c r="U201" s="51"/>
      <c r="V201" s="30"/>
      <c r="W201" s="30"/>
      <c r="X201" s="31"/>
      <c r="Y201" s="31"/>
      <c r="Z201" s="30"/>
      <c r="AA201" s="34"/>
      <c r="AB201" s="41"/>
      <c r="AC201" s="5"/>
      <c r="AD201" s="35">
        <f t="shared" si="77"/>
        <v>0</v>
      </c>
      <c r="AE201" s="36">
        <f t="shared" si="78"/>
        <v>0</v>
      </c>
      <c r="AF201" s="121">
        <f t="shared" si="80"/>
        <v>0</v>
      </c>
      <c r="AG201" s="37">
        <f t="shared" si="46"/>
        <v>0</v>
      </c>
      <c r="AH201" s="37"/>
    </row>
    <row r="202" spans="1:34" s="38" customFormat="1" ht="16.2">
      <c r="A202" s="26">
        <v>198</v>
      </c>
      <c r="B202" s="27" t="s">
        <v>368</v>
      </c>
      <c r="C202" s="28" t="s">
        <v>369</v>
      </c>
      <c r="D202" s="29" t="s">
        <v>62</v>
      </c>
      <c r="E202" s="29" t="s">
        <v>791</v>
      </c>
      <c r="F202" s="46">
        <v>751</v>
      </c>
      <c r="G202" s="50">
        <v>4</v>
      </c>
      <c r="H202" s="40">
        <f>F202*G202</f>
        <v>3004</v>
      </c>
      <c r="I202" s="48">
        <v>0</v>
      </c>
      <c r="J202" s="48">
        <f>F202*I202</f>
        <v>0</v>
      </c>
      <c r="K202" s="48"/>
      <c r="L202" s="48"/>
      <c r="M202" s="42">
        <v>0</v>
      </c>
      <c r="N202" s="42"/>
      <c r="O202" s="42">
        <f>F202*M202</f>
        <v>0</v>
      </c>
      <c r="P202" s="42"/>
      <c r="Q202" s="43"/>
      <c r="R202" s="43"/>
      <c r="S202" s="44"/>
      <c r="T202" s="44"/>
      <c r="U202" s="41"/>
      <c r="V202" s="30"/>
      <c r="W202" s="30"/>
      <c r="X202" s="31">
        <f t="shared" si="79"/>
        <v>0</v>
      </c>
      <c r="Y202" s="31"/>
      <c r="Z202" s="30">
        <f>F202*X202</f>
        <v>0</v>
      </c>
      <c r="AA202" s="34">
        <f>G202-I202-P202-R202-T202</f>
        <v>4</v>
      </c>
      <c r="AB202" s="41">
        <f>AA202*F202</f>
        <v>3004</v>
      </c>
      <c r="AC202" s="5"/>
      <c r="AD202" s="35">
        <f t="shared" si="77"/>
        <v>0</v>
      </c>
      <c r="AE202" s="36">
        <f t="shared" si="78"/>
        <v>0</v>
      </c>
      <c r="AF202" s="121">
        <f t="shared" si="80"/>
        <v>0</v>
      </c>
      <c r="AG202" s="37">
        <f t="shared" si="46"/>
        <v>0</v>
      </c>
      <c r="AH202" s="37"/>
    </row>
    <row r="203" spans="1:34" s="38" customFormat="1" ht="16.2">
      <c r="A203" s="26">
        <v>199</v>
      </c>
      <c r="B203" s="27" t="s">
        <v>370</v>
      </c>
      <c r="C203" s="28" t="s">
        <v>371</v>
      </c>
      <c r="D203" s="29" t="s">
        <v>62</v>
      </c>
      <c r="E203" s="29" t="s">
        <v>791</v>
      </c>
      <c r="F203" s="46">
        <v>1140</v>
      </c>
      <c r="G203" s="50">
        <v>1</v>
      </c>
      <c r="H203" s="40">
        <f>F203*G203</f>
        <v>1140</v>
      </c>
      <c r="I203" s="48">
        <v>0</v>
      </c>
      <c r="J203" s="48">
        <f>F203*I203</f>
        <v>0</v>
      </c>
      <c r="K203" s="48"/>
      <c r="L203" s="48"/>
      <c r="M203" s="42">
        <v>0</v>
      </c>
      <c r="N203" s="42"/>
      <c r="O203" s="42">
        <f>F203*M203</f>
        <v>0</v>
      </c>
      <c r="P203" s="42"/>
      <c r="Q203" s="43"/>
      <c r="R203" s="43"/>
      <c r="S203" s="44"/>
      <c r="T203" s="44"/>
      <c r="U203" s="41"/>
      <c r="V203" s="30"/>
      <c r="W203" s="30"/>
      <c r="X203" s="31">
        <f t="shared" si="79"/>
        <v>0</v>
      </c>
      <c r="Y203" s="31"/>
      <c r="Z203" s="30">
        <f>F203*X203</f>
        <v>0</v>
      </c>
      <c r="AA203" s="34">
        <f>G203-I203-P203-R203-T203</f>
        <v>1</v>
      </c>
      <c r="AB203" s="41">
        <f>AA203*F203</f>
        <v>1140</v>
      </c>
      <c r="AC203" s="5"/>
      <c r="AD203" s="35">
        <f t="shared" si="77"/>
        <v>0</v>
      </c>
      <c r="AE203" s="36">
        <f t="shared" si="78"/>
        <v>0</v>
      </c>
      <c r="AF203" s="121">
        <f t="shared" si="80"/>
        <v>0</v>
      </c>
      <c r="AG203" s="37">
        <f t="shared" si="46"/>
        <v>0</v>
      </c>
      <c r="AH203" s="37"/>
    </row>
    <row r="204" spans="1:34" s="38" customFormat="1" ht="16.2">
      <c r="A204" s="26">
        <v>200</v>
      </c>
      <c r="B204" s="27" t="s">
        <v>372</v>
      </c>
      <c r="C204" s="28" t="s">
        <v>373</v>
      </c>
      <c r="D204" s="29" t="s">
        <v>62</v>
      </c>
      <c r="E204" s="29" t="s">
        <v>791</v>
      </c>
      <c r="F204" s="46">
        <v>1999</v>
      </c>
      <c r="G204" s="50">
        <v>3</v>
      </c>
      <c r="H204" s="40">
        <f>F204*G204</f>
        <v>5997</v>
      </c>
      <c r="I204" s="48">
        <v>0</v>
      </c>
      <c r="J204" s="48">
        <f>F204*I204</f>
        <v>0</v>
      </c>
      <c r="K204" s="48"/>
      <c r="L204" s="48"/>
      <c r="M204" s="42">
        <v>0</v>
      </c>
      <c r="N204" s="42"/>
      <c r="O204" s="42">
        <f>F204*M204</f>
        <v>0</v>
      </c>
      <c r="P204" s="42"/>
      <c r="Q204" s="43"/>
      <c r="R204" s="43"/>
      <c r="S204" s="44"/>
      <c r="T204" s="44"/>
      <c r="U204" s="41"/>
      <c r="V204" s="30"/>
      <c r="W204" s="30"/>
      <c r="X204" s="31">
        <f t="shared" si="79"/>
        <v>0</v>
      </c>
      <c r="Y204" s="31"/>
      <c r="Z204" s="30">
        <f>F204*X204</f>
        <v>0</v>
      </c>
      <c r="AA204" s="34">
        <f>G204-I204-P204-R204-T204</f>
        <v>3</v>
      </c>
      <c r="AB204" s="41">
        <f>AA204*F204</f>
        <v>5997</v>
      </c>
      <c r="AC204" s="5"/>
      <c r="AD204" s="35">
        <f t="shared" si="77"/>
        <v>0</v>
      </c>
      <c r="AE204" s="36">
        <f t="shared" si="78"/>
        <v>0</v>
      </c>
      <c r="AF204" s="121">
        <f t="shared" si="80"/>
        <v>0</v>
      </c>
      <c r="AG204" s="37">
        <f t="shared" ref="AG204:AG267" si="81">F204*AD204</f>
        <v>0</v>
      </c>
      <c r="AH204" s="37"/>
    </row>
    <row r="205" spans="1:34" s="38" customFormat="1" ht="16.2">
      <c r="A205" s="26">
        <v>201</v>
      </c>
      <c r="B205" s="27">
        <v>3.3</v>
      </c>
      <c r="C205" s="28" t="s">
        <v>97</v>
      </c>
      <c r="D205" s="29"/>
      <c r="E205" s="29"/>
      <c r="F205" s="50"/>
      <c r="G205" s="53"/>
      <c r="H205" s="53"/>
      <c r="I205" s="54"/>
      <c r="J205" s="54"/>
      <c r="K205" s="54"/>
      <c r="L205" s="54"/>
      <c r="M205" s="31"/>
      <c r="N205" s="31"/>
      <c r="O205" s="42"/>
      <c r="P205" s="31"/>
      <c r="Q205" s="43"/>
      <c r="R205" s="32"/>
      <c r="S205" s="44"/>
      <c r="T205" s="33"/>
      <c r="U205" s="53"/>
      <c r="V205" s="30"/>
      <c r="W205" s="30"/>
      <c r="X205" s="31"/>
      <c r="Y205" s="31"/>
      <c r="Z205" s="30"/>
      <c r="AA205" s="34"/>
      <c r="AB205" s="41"/>
      <c r="AC205" s="5"/>
      <c r="AD205" s="35">
        <f t="shared" si="77"/>
        <v>0</v>
      </c>
      <c r="AE205" s="36">
        <f t="shared" si="78"/>
        <v>0</v>
      </c>
      <c r="AF205" s="121">
        <f t="shared" si="80"/>
        <v>0</v>
      </c>
      <c r="AG205" s="37">
        <f t="shared" si="81"/>
        <v>0</v>
      </c>
      <c r="AH205" s="37"/>
    </row>
    <row r="206" spans="1:34" s="38" customFormat="1" ht="16.2">
      <c r="A206" s="26">
        <v>202</v>
      </c>
      <c r="B206" s="27" t="s">
        <v>374</v>
      </c>
      <c r="C206" s="28" t="s">
        <v>375</v>
      </c>
      <c r="D206" s="29" t="s">
        <v>62</v>
      </c>
      <c r="E206" s="29" t="s">
        <v>791</v>
      </c>
      <c r="F206" s="46">
        <v>537</v>
      </c>
      <c r="G206" s="50">
        <v>18</v>
      </c>
      <c r="H206" s="40">
        <f t="shared" ref="H206:H212" si="82">F206*G206</f>
        <v>9666</v>
      </c>
      <c r="I206" s="48">
        <v>0</v>
      </c>
      <c r="J206" s="48">
        <f t="shared" ref="J206:J212" si="83">F206*I206</f>
        <v>0</v>
      </c>
      <c r="K206" s="48"/>
      <c r="L206" s="48"/>
      <c r="M206" s="42">
        <v>0</v>
      </c>
      <c r="N206" s="42"/>
      <c r="O206" s="42">
        <f t="shared" ref="O206:O212" si="84">F206*M206</f>
        <v>0</v>
      </c>
      <c r="P206" s="42"/>
      <c r="Q206" s="43"/>
      <c r="R206" s="43"/>
      <c r="S206" s="44"/>
      <c r="T206" s="44"/>
      <c r="U206" s="41"/>
      <c r="V206" s="30"/>
      <c r="W206" s="30"/>
      <c r="X206" s="31">
        <f t="shared" si="79"/>
        <v>0</v>
      </c>
      <c r="Y206" s="31"/>
      <c r="Z206" s="30">
        <f t="shared" ref="Z206:Z212" si="85">F206*X206</f>
        <v>0</v>
      </c>
      <c r="AA206" s="34">
        <f t="shared" ref="AA206:AA212" si="86">G206-I206-P206-R206-T206</f>
        <v>18</v>
      </c>
      <c r="AB206" s="41">
        <f t="shared" ref="AB206:AB212" si="87">AA206*F206</f>
        <v>9666</v>
      </c>
      <c r="AC206" s="5"/>
      <c r="AD206" s="35">
        <f t="shared" si="77"/>
        <v>0</v>
      </c>
      <c r="AE206" s="36">
        <f t="shared" si="78"/>
        <v>0</v>
      </c>
      <c r="AF206" s="121">
        <f t="shared" si="80"/>
        <v>0</v>
      </c>
      <c r="AG206" s="37">
        <f t="shared" si="81"/>
        <v>0</v>
      </c>
      <c r="AH206" s="37"/>
    </row>
    <row r="207" spans="1:34" s="38" customFormat="1" ht="16.2">
      <c r="A207" s="26">
        <v>203</v>
      </c>
      <c r="B207" s="27" t="s">
        <v>376</v>
      </c>
      <c r="C207" s="28" t="s">
        <v>377</v>
      </c>
      <c r="D207" s="29" t="s">
        <v>62</v>
      </c>
      <c r="E207" s="29" t="s">
        <v>791</v>
      </c>
      <c r="F207" s="46">
        <v>751</v>
      </c>
      <c r="G207" s="50">
        <v>13</v>
      </c>
      <c r="H207" s="40">
        <f t="shared" si="82"/>
        <v>9763</v>
      </c>
      <c r="I207" s="48">
        <v>0</v>
      </c>
      <c r="J207" s="48">
        <f t="shared" si="83"/>
        <v>0</v>
      </c>
      <c r="K207" s="48"/>
      <c r="L207" s="48"/>
      <c r="M207" s="42">
        <v>0</v>
      </c>
      <c r="N207" s="42"/>
      <c r="O207" s="42">
        <f t="shared" si="84"/>
        <v>0</v>
      </c>
      <c r="P207" s="42"/>
      <c r="Q207" s="43"/>
      <c r="R207" s="43"/>
      <c r="S207" s="44"/>
      <c r="T207" s="44"/>
      <c r="U207" s="41"/>
      <c r="V207" s="30"/>
      <c r="W207" s="30"/>
      <c r="X207" s="31">
        <f t="shared" si="79"/>
        <v>0</v>
      </c>
      <c r="Y207" s="31"/>
      <c r="Z207" s="30">
        <f t="shared" si="85"/>
        <v>0</v>
      </c>
      <c r="AA207" s="34">
        <f t="shared" si="86"/>
        <v>13</v>
      </c>
      <c r="AB207" s="41">
        <f t="shared" si="87"/>
        <v>9763</v>
      </c>
      <c r="AC207" s="5"/>
      <c r="AD207" s="35">
        <f t="shared" si="77"/>
        <v>0</v>
      </c>
      <c r="AE207" s="36">
        <f t="shared" si="78"/>
        <v>0</v>
      </c>
      <c r="AF207" s="121">
        <f t="shared" si="80"/>
        <v>0</v>
      </c>
      <c r="AG207" s="37">
        <f t="shared" si="81"/>
        <v>0</v>
      </c>
      <c r="AH207" s="37"/>
    </row>
    <row r="208" spans="1:34" s="38" customFormat="1" ht="16.2">
      <c r="A208" s="26">
        <v>204</v>
      </c>
      <c r="B208" s="27" t="s">
        <v>378</v>
      </c>
      <c r="C208" s="28" t="s">
        <v>379</v>
      </c>
      <c r="D208" s="29" t="s">
        <v>62</v>
      </c>
      <c r="E208" s="29" t="s">
        <v>791</v>
      </c>
      <c r="F208" s="46">
        <v>1086</v>
      </c>
      <c r="G208" s="50">
        <v>35</v>
      </c>
      <c r="H208" s="40">
        <f t="shared" si="82"/>
        <v>38010</v>
      </c>
      <c r="I208" s="48">
        <v>0</v>
      </c>
      <c r="J208" s="48">
        <f t="shared" si="83"/>
        <v>0</v>
      </c>
      <c r="K208" s="48"/>
      <c r="L208" s="48"/>
      <c r="M208" s="42">
        <v>0</v>
      </c>
      <c r="N208" s="42"/>
      <c r="O208" s="42">
        <f t="shared" si="84"/>
        <v>0</v>
      </c>
      <c r="P208" s="42"/>
      <c r="Q208" s="43"/>
      <c r="R208" s="43"/>
      <c r="S208" s="44"/>
      <c r="T208" s="44"/>
      <c r="U208" s="41"/>
      <c r="V208" s="30"/>
      <c r="W208" s="30"/>
      <c r="X208" s="31">
        <f t="shared" si="79"/>
        <v>0</v>
      </c>
      <c r="Y208" s="31"/>
      <c r="Z208" s="30">
        <f t="shared" si="85"/>
        <v>0</v>
      </c>
      <c r="AA208" s="34">
        <f t="shared" si="86"/>
        <v>35</v>
      </c>
      <c r="AB208" s="41">
        <f t="shared" si="87"/>
        <v>38010</v>
      </c>
      <c r="AC208" s="5"/>
      <c r="AD208" s="35">
        <f t="shared" si="77"/>
        <v>0</v>
      </c>
      <c r="AE208" s="36">
        <f t="shared" si="78"/>
        <v>0</v>
      </c>
      <c r="AF208" s="121">
        <f t="shared" si="80"/>
        <v>0</v>
      </c>
      <c r="AG208" s="37">
        <f t="shared" si="81"/>
        <v>0</v>
      </c>
      <c r="AH208" s="37"/>
    </row>
    <row r="209" spans="1:34" s="38" customFormat="1" ht="16.2">
      <c r="A209" s="26">
        <v>205</v>
      </c>
      <c r="B209" s="27" t="s">
        <v>380</v>
      </c>
      <c r="C209" s="28" t="s">
        <v>381</v>
      </c>
      <c r="D209" s="29" t="s">
        <v>62</v>
      </c>
      <c r="E209" s="29" t="s">
        <v>791</v>
      </c>
      <c r="F209" s="46">
        <v>1750</v>
      </c>
      <c r="G209" s="50">
        <v>4</v>
      </c>
      <c r="H209" s="40">
        <f t="shared" si="82"/>
        <v>7000</v>
      </c>
      <c r="I209" s="48">
        <v>0</v>
      </c>
      <c r="J209" s="48">
        <f t="shared" si="83"/>
        <v>0</v>
      </c>
      <c r="K209" s="48"/>
      <c r="L209" s="48"/>
      <c r="M209" s="42">
        <v>0</v>
      </c>
      <c r="N209" s="42"/>
      <c r="O209" s="42">
        <f t="shared" si="84"/>
        <v>0</v>
      </c>
      <c r="P209" s="42"/>
      <c r="Q209" s="43"/>
      <c r="R209" s="43"/>
      <c r="S209" s="44"/>
      <c r="T209" s="44"/>
      <c r="U209" s="41"/>
      <c r="V209" s="30"/>
      <c r="W209" s="30"/>
      <c r="X209" s="31">
        <f t="shared" si="79"/>
        <v>0</v>
      </c>
      <c r="Y209" s="31"/>
      <c r="Z209" s="30">
        <f t="shared" si="85"/>
        <v>0</v>
      </c>
      <c r="AA209" s="34">
        <f t="shared" si="86"/>
        <v>4</v>
      </c>
      <c r="AB209" s="41">
        <f t="shared" si="87"/>
        <v>7000</v>
      </c>
      <c r="AC209" s="5"/>
      <c r="AD209" s="35">
        <f t="shared" si="77"/>
        <v>0</v>
      </c>
      <c r="AE209" s="36">
        <f t="shared" si="78"/>
        <v>0</v>
      </c>
      <c r="AF209" s="121">
        <f t="shared" si="80"/>
        <v>0</v>
      </c>
      <c r="AG209" s="37">
        <f t="shared" si="81"/>
        <v>0</v>
      </c>
      <c r="AH209" s="37"/>
    </row>
    <row r="210" spans="1:34" s="38" customFormat="1" ht="16.2">
      <c r="A210" s="26">
        <v>206</v>
      </c>
      <c r="B210" s="27" t="s">
        <v>382</v>
      </c>
      <c r="C210" s="28" t="s">
        <v>383</v>
      </c>
      <c r="D210" s="29" t="s">
        <v>62</v>
      </c>
      <c r="E210" s="29" t="s">
        <v>791</v>
      </c>
      <c r="F210" s="46">
        <v>1999</v>
      </c>
      <c r="G210" s="50">
        <v>25</v>
      </c>
      <c r="H210" s="40">
        <f t="shared" si="82"/>
        <v>49975</v>
      </c>
      <c r="I210" s="48">
        <v>0</v>
      </c>
      <c r="J210" s="48">
        <f t="shared" si="83"/>
        <v>0</v>
      </c>
      <c r="K210" s="48"/>
      <c r="L210" s="48"/>
      <c r="M210" s="42">
        <v>0</v>
      </c>
      <c r="N210" s="42"/>
      <c r="O210" s="42">
        <f t="shared" si="84"/>
        <v>0</v>
      </c>
      <c r="P210" s="42"/>
      <c r="Q210" s="43"/>
      <c r="R210" s="43"/>
      <c r="S210" s="44"/>
      <c r="T210" s="44"/>
      <c r="U210" s="41"/>
      <c r="V210" s="30"/>
      <c r="W210" s="30"/>
      <c r="X210" s="31">
        <f t="shared" si="79"/>
        <v>0</v>
      </c>
      <c r="Y210" s="31"/>
      <c r="Z210" s="30">
        <f t="shared" si="85"/>
        <v>0</v>
      </c>
      <c r="AA210" s="34">
        <f t="shared" si="86"/>
        <v>25</v>
      </c>
      <c r="AB210" s="41">
        <f t="shared" si="87"/>
        <v>49975</v>
      </c>
      <c r="AC210" s="5"/>
      <c r="AD210" s="35">
        <f t="shared" si="77"/>
        <v>0</v>
      </c>
      <c r="AE210" s="36">
        <f t="shared" si="78"/>
        <v>0</v>
      </c>
      <c r="AF210" s="121">
        <f t="shared" si="80"/>
        <v>0</v>
      </c>
      <c r="AG210" s="37">
        <f t="shared" si="81"/>
        <v>0</v>
      </c>
      <c r="AH210" s="37"/>
    </row>
    <row r="211" spans="1:34" s="38" customFormat="1" ht="16.2">
      <c r="A211" s="26">
        <v>207</v>
      </c>
      <c r="B211" s="27" t="s">
        <v>384</v>
      </c>
      <c r="C211" s="28" t="s">
        <v>385</v>
      </c>
      <c r="D211" s="29" t="s">
        <v>62</v>
      </c>
      <c r="E211" s="29" t="s">
        <v>791</v>
      </c>
      <c r="F211" s="46">
        <v>2449</v>
      </c>
      <c r="G211" s="50">
        <v>3</v>
      </c>
      <c r="H211" s="40">
        <f t="shared" si="82"/>
        <v>7347</v>
      </c>
      <c r="I211" s="48">
        <v>0</v>
      </c>
      <c r="J211" s="48">
        <f t="shared" si="83"/>
        <v>0</v>
      </c>
      <c r="K211" s="48"/>
      <c r="L211" s="48"/>
      <c r="M211" s="42">
        <v>0</v>
      </c>
      <c r="N211" s="42"/>
      <c r="O211" s="42">
        <f t="shared" si="84"/>
        <v>0</v>
      </c>
      <c r="P211" s="42"/>
      <c r="Q211" s="43"/>
      <c r="R211" s="43"/>
      <c r="S211" s="44"/>
      <c r="T211" s="44"/>
      <c r="U211" s="41"/>
      <c r="V211" s="30"/>
      <c r="W211" s="30"/>
      <c r="X211" s="31">
        <f t="shared" si="79"/>
        <v>0</v>
      </c>
      <c r="Y211" s="31"/>
      <c r="Z211" s="30">
        <f t="shared" si="85"/>
        <v>0</v>
      </c>
      <c r="AA211" s="34">
        <f t="shared" si="86"/>
        <v>3</v>
      </c>
      <c r="AB211" s="41">
        <f t="shared" si="87"/>
        <v>7347</v>
      </c>
      <c r="AC211" s="5"/>
      <c r="AD211" s="35">
        <f t="shared" si="77"/>
        <v>0</v>
      </c>
      <c r="AE211" s="36">
        <f t="shared" si="78"/>
        <v>0</v>
      </c>
      <c r="AF211" s="121">
        <f t="shared" si="80"/>
        <v>0</v>
      </c>
      <c r="AG211" s="37">
        <f t="shared" si="81"/>
        <v>0</v>
      </c>
      <c r="AH211" s="37"/>
    </row>
    <row r="212" spans="1:34" s="38" customFormat="1" ht="16.2">
      <c r="A212" s="26">
        <v>208</v>
      </c>
      <c r="B212" s="27" t="s">
        <v>386</v>
      </c>
      <c r="C212" s="28" t="s">
        <v>387</v>
      </c>
      <c r="D212" s="29" t="s">
        <v>62</v>
      </c>
      <c r="E212" s="29" t="s">
        <v>791</v>
      </c>
      <c r="F212" s="46">
        <v>2940</v>
      </c>
      <c r="G212" s="50">
        <v>4</v>
      </c>
      <c r="H212" s="40">
        <f t="shared" si="82"/>
        <v>11760</v>
      </c>
      <c r="I212" s="48">
        <v>0</v>
      </c>
      <c r="J212" s="48">
        <f t="shared" si="83"/>
        <v>0</v>
      </c>
      <c r="K212" s="48"/>
      <c r="L212" s="48"/>
      <c r="M212" s="42">
        <v>0</v>
      </c>
      <c r="N212" s="42"/>
      <c r="O212" s="42">
        <f t="shared" si="84"/>
        <v>0</v>
      </c>
      <c r="P212" s="42"/>
      <c r="Q212" s="43"/>
      <c r="R212" s="43"/>
      <c r="S212" s="44"/>
      <c r="T212" s="44"/>
      <c r="U212" s="41"/>
      <c r="V212" s="30"/>
      <c r="W212" s="30"/>
      <c r="X212" s="31">
        <f t="shared" si="79"/>
        <v>0</v>
      </c>
      <c r="Y212" s="31"/>
      <c r="Z212" s="30">
        <f t="shared" si="85"/>
        <v>0</v>
      </c>
      <c r="AA212" s="34">
        <f t="shared" si="86"/>
        <v>4</v>
      </c>
      <c r="AB212" s="41">
        <f t="shared" si="87"/>
        <v>11760</v>
      </c>
      <c r="AC212" s="5"/>
      <c r="AD212" s="35">
        <f t="shared" si="77"/>
        <v>0</v>
      </c>
      <c r="AE212" s="36">
        <f t="shared" si="78"/>
        <v>0</v>
      </c>
      <c r="AF212" s="121">
        <f t="shared" si="80"/>
        <v>0</v>
      </c>
      <c r="AG212" s="37">
        <f t="shared" si="81"/>
        <v>0</v>
      </c>
      <c r="AH212" s="37"/>
    </row>
    <row r="213" spans="1:34" s="38" customFormat="1" ht="16.2">
      <c r="A213" s="26">
        <v>209</v>
      </c>
      <c r="B213" s="27">
        <v>3.7</v>
      </c>
      <c r="C213" s="28" t="s">
        <v>150</v>
      </c>
      <c r="D213" s="29"/>
      <c r="E213" s="29"/>
      <c r="F213" s="50"/>
      <c r="G213" s="53"/>
      <c r="H213" s="53"/>
      <c r="I213" s="54"/>
      <c r="J213" s="54"/>
      <c r="K213" s="54"/>
      <c r="L213" s="54"/>
      <c r="M213" s="31"/>
      <c r="N213" s="31"/>
      <c r="O213" s="42"/>
      <c r="P213" s="31"/>
      <c r="Q213" s="43"/>
      <c r="R213" s="32"/>
      <c r="S213" s="44"/>
      <c r="T213" s="33"/>
      <c r="U213" s="53"/>
      <c r="V213" s="30"/>
      <c r="W213" s="30"/>
      <c r="X213" s="31"/>
      <c r="Y213" s="31"/>
      <c r="Z213" s="30"/>
      <c r="AA213" s="34"/>
      <c r="AB213" s="41"/>
      <c r="AC213" s="5"/>
      <c r="AD213" s="35">
        <f t="shared" si="77"/>
        <v>0</v>
      </c>
      <c r="AE213" s="36">
        <f t="shared" si="78"/>
        <v>0</v>
      </c>
      <c r="AF213" s="121">
        <f t="shared" si="80"/>
        <v>0</v>
      </c>
      <c r="AG213" s="37">
        <f t="shared" si="81"/>
        <v>0</v>
      </c>
      <c r="AH213" s="37"/>
    </row>
    <row r="214" spans="1:34" s="38" customFormat="1" ht="16.2">
      <c r="A214" s="26">
        <v>210</v>
      </c>
      <c r="B214" s="27" t="s">
        <v>388</v>
      </c>
      <c r="C214" s="28" t="s">
        <v>389</v>
      </c>
      <c r="D214" s="29" t="s">
        <v>62</v>
      </c>
      <c r="E214" s="29" t="s">
        <v>791</v>
      </c>
      <c r="F214" s="46">
        <v>500</v>
      </c>
      <c r="G214" s="50">
        <v>11</v>
      </c>
      <c r="H214" s="40">
        <f t="shared" ref="H214:H222" si="88">F214*G214</f>
        <v>5500</v>
      </c>
      <c r="I214" s="48">
        <v>0</v>
      </c>
      <c r="J214" s="48">
        <f t="shared" ref="J214:J222" si="89">F214*I214</f>
        <v>0</v>
      </c>
      <c r="K214" s="48"/>
      <c r="L214" s="48"/>
      <c r="M214" s="42">
        <v>0</v>
      </c>
      <c r="N214" s="42"/>
      <c r="O214" s="42">
        <f t="shared" ref="O214:O222" si="90">F214*M214</f>
        <v>0</v>
      </c>
      <c r="P214" s="42"/>
      <c r="Q214" s="43"/>
      <c r="R214" s="43"/>
      <c r="S214" s="44"/>
      <c r="T214" s="44"/>
      <c r="U214" s="41"/>
      <c r="V214" s="30"/>
      <c r="W214" s="30"/>
      <c r="X214" s="31">
        <f t="shared" si="79"/>
        <v>0</v>
      </c>
      <c r="Y214" s="31"/>
      <c r="Z214" s="30">
        <f t="shared" ref="Z214:Z222" si="91">F214*X214</f>
        <v>0</v>
      </c>
      <c r="AA214" s="34">
        <f t="shared" ref="AA214:AA222" si="92">G214-I214-P214-R214-T214</f>
        <v>11</v>
      </c>
      <c r="AB214" s="41">
        <f t="shared" ref="AB214:AB222" si="93">AA214*F214</f>
        <v>5500</v>
      </c>
      <c r="AC214" s="5"/>
      <c r="AD214" s="35">
        <f t="shared" si="77"/>
        <v>0</v>
      </c>
      <c r="AE214" s="36">
        <f t="shared" si="78"/>
        <v>0</v>
      </c>
      <c r="AF214" s="121">
        <f t="shared" si="80"/>
        <v>0</v>
      </c>
      <c r="AG214" s="37">
        <f t="shared" si="81"/>
        <v>0</v>
      </c>
      <c r="AH214" s="37"/>
    </row>
    <row r="215" spans="1:34" s="38" customFormat="1" ht="16.2">
      <c r="A215" s="26">
        <v>211</v>
      </c>
      <c r="B215" s="27" t="s">
        <v>390</v>
      </c>
      <c r="C215" s="28" t="s">
        <v>391</v>
      </c>
      <c r="D215" s="29" t="s">
        <v>62</v>
      </c>
      <c r="E215" s="29" t="s">
        <v>791</v>
      </c>
      <c r="F215" s="46">
        <v>700</v>
      </c>
      <c r="G215" s="50">
        <v>9</v>
      </c>
      <c r="H215" s="40">
        <f t="shared" si="88"/>
        <v>6300</v>
      </c>
      <c r="I215" s="48">
        <v>0</v>
      </c>
      <c r="J215" s="48">
        <f t="shared" si="89"/>
        <v>0</v>
      </c>
      <c r="K215" s="48"/>
      <c r="L215" s="48"/>
      <c r="M215" s="42">
        <v>0</v>
      </c>
      <c r="N215" s="42"/>
      <c r="O215" s="42">
        <f t="shared" si="90"/>
        <v>0</v>
      </c>
      <c r="P215" s="42"/>
      <c r="Q215" s="43"/>
      <c r="R215" s="43"/>
      <c r="S215" s="44"/>
      <c r="T215" s="44"/>
      <c r="U215" s="41"/>
      <c r="V215" s="30"/>
      <c r="W215" s="30"/>
      <c r="X215" s="31">
        <f t="shared" si="79"/>
        <v>0</v>
      </c>
      <c r="Y215" s="31"/>
      <c r="Z215" s="30">
        <f t="shared" si="91"/>
        <v>0</v>
      </c>
      <c r="AA215" s="34">
        <f t="shared" si="92"/>
        <v>9</v>
      </c>
      <c r="AB215" s="41">
        <f t="shared" si="93"/>
        <v>6300</v>
      </c>
      <c r="AC215" s="5"/>
      <c r="AD215" s="35">
        <f t="shared" si="77"/>
        <v>0</v>
      </c>
      <c r="AE215" s="36">
        <f t="shared" si="78"/>
        <v>0</v>
      </c>
      <c r="AF215" s="121">
        <f t="shared" si="80"/>
        <v>0</v>
      </c>
      <c r="AG215" s="37">
        <f t="shared" si="81"/>
        <v>0</v>
      </c>
      <c r="AH215" s="37"/>
    </row>
    <row r="216" spans="1:34" s="38" customFormat="1" ht="16.2">
      <c r="A216" s="26">
        <v>212</v>
      </c>
      <c r="B216" s="27" t="s">
        <v>392</v>
      </c>
      <c r="C216" s="28" t="s">
        <v>393</v>
      </c>
      <c r="D216" s="29" t="s">
        <v>62</v>
      </c>
      <c r="E216" s="29" t="s">
        <v>791</v>
      </c>
      <c r="F216" s="46">
        <v>794</v>
      </c>
      <c r="G216" s="50">
        <v>33</v>
      </c>
      <c r="H216" s="40">
        <f t="shared" si="88"/>
        <v>26202</v>
      </c>
      <c r="I216" s="48">
        <v>0</v>
      </c>
      <c r="J216" s="48">
        <f t="shared" si="89"/>
        <v>0</v>
      </c>
      <c r="K216" s="48"/>
      <c r="L216" s="48"/>
      <c r="M216" s="42">
        <v>0</v>
      </c>
      <c r="N216" s="42"/>
      <c r="O216" s="42">
        <f t="shared" si="90"/>
        <v>0</v>
      </c>
      <c r="P216" s="42"/>
      <c r="Q216" s="43"/>
      <c r="R216" s="43"/>
      <c r="S216" s="44"/>
      <c r="T216" s="44"/>
      <c r="U216" s="41"/>
      <c r="V216" s="30"/>
      <c r="W216" s="30"/>
      <c r="X216" s="31">
        <f t="shared" si="79"/>
        <v>0</v>
      </c>
      <c r="Y216" s="31"/>
      <c r="Z216" s="30">
        <f t="shared" si="91"/>
        <v>0</v>
      </c>
      <c r="AA216" s="34">
        <f t="shared" si="92"/>
        <v>33</v>
      </c>
      <c r="AB216" s="41">
        <f t="shared" si="93"/>
        <v>26202</v>
      </c>
      <c r="AC216" s="5"/>
      <c r="AD216" s="35">
        <f t="shared" si="77"/>
        <v>0</v>
      </c>
      <c r="AE216" s="36">
        <f t="shared" si="78"/>
        <v>0</v>
      </c>
      <c r="AF216" s="121">
        <f t="shared" si="80"/>
        <v>0</v>
      </c>
      <c r="AG216" s="37">
        <f t="shared" si="81"/>
        <v>0</v>
      </c>
      <c r="AH216" s="37"/>
    </row>
    <row r="217" spans="1:34" s="38" customFormat="1" ht="16.2">
      <c r="A217" s="26">
        <v>213</v>
      </c>
      <c r="B217" s="27" t="s">
        <v>394</v>
      </c>
      <c r="C217" s="28" t="s">
        <v>395</v>
      </c>
      <c r="D217" s="29" t="s">
        <v>62</v>
      </c>
      <c r="E217" s="29" t="s">
        <v>791</v>
      </c>
      <c r="F217" s="46">
        <v>913</v>
      </c>
      <c r="G217" s="50">
        <v>50</v>
      </c>
      <c r="H217" s="40">
        <f t="shared" si="88"/>
        <v>45650</v>
      </c>
      <c r="I217" s="48">
        <v>0</v>
      </c>
      <c r="J217" s="48">
        <f t="shared" si="89"/>
        <v>0</v>
      </c>
      <c r="K217" s="48"/>
      <c r="L217" s="48"/>
      <c r="M217" s="42">
        <v>0</v>
      </c>
      <c r="N217" s="42"/>
      <c r="O217" s="42">
        <f t="shared" si="90"/>
        <v>0</v>
      </c>
      <c r="P217" s="42"/>
      <c r="Q217" s="43"/>
      <c r="R217" s="43"/>
      <c r="S217" s="44"/>
      <c r="T217" s="44"/>
      <c r="U217" s="41"/>
      <c r="V217" s="30"/>
      <c r="W217" s="30"/>
      <c r="X217" s="31">
        <f t="shared" si="79"/>
        <v>0</v>
      </c>
      <c r="Y217" s="31"/>
      <c r="Z217" s="30">
        <f t="shared" si="91"/>
        <v>0</v>
      </c>
      <c r="AA217" s="34">
        <f t="shared" si="92"/>
        <v>50</v>
      </c>
      <c r="AB217" s="41">
        <f t="shared" si="93"/>
        <v>45650</v>
      </c>
      <c r="AC217" s="5"/>
      <c r="AD217" s="35">
        <f t="shared" si="77"/>
        <v>0</v>
      </c>
      <c r="AE217" s="36">
        <f t="shared" si="78"/>
        <v>0</v>
      </c>
      <c r="AF217" s="121">
        <f t="shared" si="80"/>
        <v>0</v>
      </c>
      <c r="AG217" s="37">
        <f t="shared" si="81"/>
        <v>0</v>
      </c>
      <c r="AH217" s="37"/>
    </row>
    <row r="218" spans="1:34" s="38" customFormat="1" ht="16.2">
      <c r="A218" s="26">
        <v>214</v>
      </c>
      <c r="B218" s="27" t="s">
        <v>396</v>
      </c>
      <c r="C218" s="28" t="s">
        <v>397</v>
      </c>
      <c r="D218" s="29" t="s">
        <v>62</v>
      </c>
      <c r="E218" s="29" t="s">
        <v>791</v>
      </c>
      <c r="F218" s="46">
        <v>1057</v>
      </c>
      <c r="G218" s="50">
        <v>10</v>
      </c>
      <c r="H218" s="40">
        <f t="shared" si="88"/>
        <v>10570</v>
      </c>
      <c r="I218" s="48">
        <v>0</v>
      </c>
      <c r="J218" s="48">
        <f t="shared" si="89"/>
        <v>0</v>
      </c>
      <c r="K218" s="48"/>
      <c r="L218" s="48"/>
      <c r="M218" s="42">
        <v>0</v>
      </c>
      <c r="N218" s="42"/>
      <c r="O218" s="42">
        <f t="shared" si="90"/>
        <v>0</v>
      </c>
      <c r="P218" s="42"/>
      <c r="Q218" s="43"/>
      <c r="R218" s="43"/>
      <c r="S218" s="44"/>
      <c r="T218" s="44"/>
      <c r="U218" s="41"/>
      <c r="V218" s="30"/>
      <c r="W218" s="30"/>
      <c r="X218" s="31">
        <f t="shared" si="79"/>
        <v>0</v>
      </c>
      <c r="Y218" s="31"/>
      <c r="Z218" s="30">
        <f t="shared" si="91"/>
        <v>0</v>
      </c>
      <c r="AA218" s="34">
        <f t="shared" si="92"/>
        <v>10</v>
      </c>
      <c r="AB218" s="41">
        <f t="shared" si="93"/>
        <v>10570</v>
      </c>
      <c r="AC218" s="5"/>
      <c r="AD218" s="35">
        <f t="shared" si="77"/>
        <v>0</v>
      </c>
      <c r="AE218" s="36">
        <f t="shared" si="78"/>
        <v>0</v>
      </c>
      <c r="AF218" s="121">
        <f t="shared" si="80"/>
        <v>0</v>
      </c>
      <c r="AG218" s="37">
        <f t="shared" si="81"/>
        <v>0</v>
      </c>
      <c r="AH218" s="37"/>
    </row>
    <row r="219" spans="1:34" s="38" customFormat="1" ht="16.2">
      <c r="A219" s="26">
        <v>215</v>
      </c>
      <c r="B219" s="27" t="s">
        <v>398</v>
      </c>
      <c r="C219" s="28" t="s">
        <v>399</v>
      </c>
      <c r="D219" s="29" t="s">
        <v>62</v>
      </c>
      <c r="E219" s="29" t="s">
        <v>791</v>
      </c>
      <c r="F219" s="46">
        <v>1349</v>
      </c>
      <c r="G219" s="50">
        <v>39</v>
      </c>
      <c r="H219" s="40">
        <f t="shared" si="88"/>
        <v>52611</v>
      </c>
      <c r="I219" s="48">
        <v>0</v>
      </c>
      <c r="J219" s="48">
        <f t="shared" si="89"/>
        <v>0</v>
      </c>
      <c r="K219" s="48"/>
      <c r="L219" s="48"/>
      <c r="M219" s="42">
        <v>0</v>
      </c>
      <c r="N219" s="42"/>
      <c r="O219" s="42">
        <f t="shared" si="90"/>
        <v>0</v>
      </c>
      <c r="P219" s="42"/>
      <c r="Q219" s="43"/>
      <c r="R219" s="43"/>
      <c r="S219" s="44"/>
      <c r="T219" s="44"/>
      <c r="U219" s="41"/>
      <c r="V219" s="30"/>
      <c r="W219" s="30"/>
      <c r="X219" s="31">
        <f t="shared" si="79"/>
        <v>0</v>
      </c>
      <c r="Y219" s="31"/>
      <c r="Z219" s="30">
        <f t="shared" si="91"/>
        <v>0</v>
      </c>
      <c r="AA219" s="34">
        <f t="shared" si="92"/>
        <v>39</v>
      </c>
      <c r="AB219" s="41">
        <f t="shared" si="93"/>
        <v>52611</v>
      </c>
      <c r="AC219" s="5"/>
      <c r="AD219" s="35">
        <f t="shared" si="77"/>
        <v>0</v>
      </c>
      <c r="AE219" s="36">
        <f t="shared" si="78"/>
        <v>0</v>
      </c>
      <c r="AF219" s="121">
        <f t="shared" si="80"/>
        <v>0</v>
      </c>
      <c r="AG219" s="37">
        <f t="shared" si="81"/>
        <v>0</v>
      </c>
      <c r="AH219" s="37"/>
    </row>
    <row r="220" spans="1:34" s="38" customFormat="1" ht="16.2">
      <c r="A220" s="26">
        <v>216</v>
      </c>
      <c r="B220" s="27" t="s">
        <v>400</v>
      </c>
      <c r="C220" s="28" t="s">
        <v>401</v>
      </c>
      <c r="D220" s="29" t="s">
        <v>62</v>
      </c>
      <c r="E220" s="29" t="s">
        <v>791</v>
      </c>
      <c r="F220" s="46">
        <v>1991</v>
      </c>
      <c r="G220" s="50">
        <v>2</v>
      </c>
      <c r="H220" s="40">
        <f t="shared" si="88"/>
        <v>3982</v>
      </c>
      <c r="I220" s="48">
        <v>0</v>
      </c>
      <c r="J220" s="48">
        <f t="shared" si="89"/>
        <v>0</v>
      </c>
      <c r="K220" s="48"/>
      <c r="L220" s="48"/>
      <c r="M220" s="42">
        <v>0</v>
      </c>
      <c r="N220" s="42"/>
      <c r="O220" s="42">
        <f t="shared" si="90"/>
        <v>0</v>
      </c>
      <c r="P220" s="42"/>
      <c r="Q220" s="43"/>
      <c r="R220" s="43"/>
      <c r="S220" s="44"/>
      <c r="T220" s="44"/>
      <c r="U220" s="41"/>
      <c r="V220" s="30"/>
      <c r="W220" s="30"/>
      <c r="X220" s="31">
        <f t="shared" si="79"/>
        <v>0</v>
      </c>
      <c r="Y220" s="31"/>
      <c r="Z220" s="30">
        <f t="shared" si="91"/>
        <v>0</v>
      </c>
      <c r="AA220" s="34">
        <f t="shared" si="92"/>
        <v>2</v>
      </c>
      <c r="AB220" s="41">
        <f t="shared" si="93"/>
        <v>3982</v>
      </c>
      <c r="AC220" s="5"/>
      <c r="AD220" s="35">
        <f t="shared" si="77"/>
        <v>0</v>
      </c>
      <c r="AE220" s="36">
        <f t="shared" si="78"/>
        <v>0</v>
      </c>
      <c r="AF220" s="121">
        <f t="shared" si="80"/>
        <v>0</v>
      </c>
      <c r="AG220" s="37">
        <f t="shared" si="81"/>
        <v>0</v>
      </c>
      <c r="AH220" s="37"/>
    </row>
    <row r="221" spans="1:34" s="38" customFormat="1" ht="16.2">
      <c r="A221" s="26">
        <v>217</v>
      </c>
      <c r="B221" s="27" t="s">
        <v>402</v>
      </c>
      <c r="C221" s="28" t="s">
        <v>403</v>
      </c>
      <c r="D221" s="29" t="s">
        <v>62</v>
      </c>
      <c r="E221" s="29" t="s">
        <v>791</v>
      </c>
      <c r="F221" s="46">
        <v>2228</v>
      </c>
      <c r="G221" s="50">
        <v>7</v>
      </c>
      <c r="H221" s="40">
        <f t="shared" si="88"/>
        <v>15596</v>
      </c>
      <c r="I221" s="48">
        <v>0</v>
      </c>
      <c r="J221" s="48">
        <f t="shared" si="89"/>
        <v>0</v>
      </c>
      <c r="K221" s="48"/>
      <c r="L221" s="48"/>
      <c r="M221" s="42">
        <v>0</v>
      </c>
      <c r="N221" s="42"/>
      <c r="O221" s="42">
        <f t="shared" si="90"/>
        <v>0</v>
      </c>
      <c r="P221" s="42"/>
      <c r="Q221" s="43"/>
      <c r="R221" s="43"/>
      <c r="S221" s="44"/>
      <c r="T221" s="44"/>
      <c r="U221" s="41"/>
      <c r="V221" s="30"/>
      <c r="W221" s="30"/>
      <c r="X221" s="31">
        <f t="shared" si="79"/>
        <v>0</v>
      </c>
      <c r="Y221" s="31"/>
      <c r="Z221" s="30">
        <f t="shared" si="91"/>
        <v>0</v>
      </c>
      <c r="AA221" s="34">
        <f t="shared" si="92"/>
        <v>7</v>
      </c>
      <c r="AB221" s="41">
        <f t="shared" si="93"/>
        <v>15596</v>
      </c>
      <c r="AC221" s="5"/>
      <c r="AD221" s="35">
        <f t="shared" si="77"/>
        <v>0</v>
      </c>
      <c r="AE221" s="36">
        <f t="shared" si="78"/>
        <v>0</v>
      </c>
      <c r="AF221" s="121">
        <f t="shared" si="80"/>
        <v>0</v>
      </c>
      <c r="AG221" s="37">
        <f t="shared" si="81"/>
        <v>0</v>
      </c>
      <c r="AH221" s="37"/>
    </row>
    <row r="222" spans="1:34" s="38" customFormat="1" ht="16.2">
      <c r="A222" s="26">
        <v>218</v>
      </c>
      <c r="B222" s="27" t="s">
        <v>404</v>
      </c>
      <c r="C222" s="28" t="s">
        <v>405</v>
      </c>
      <c r="D222" s="29" t="s">
        <v>62</v>
      </c>
      <c r="E222" s="29" t="s">
        <v>791</v>
      </c>
      <c r="F222" s="46">
        <v>2345</v>
      </c>
      <c r="G222" s="50">
        <v>2</v>
      </c>
      <c r="H222" s="40">
        <f t="shared" si="88"/>
        <v>4690</v>
      </c>
      <c r="I222" s="48">
        <v>0</v>
      </c>
      <c r="J222" s="48">
        <f t="shared" si="89"/>
        <v>0</v>
      </c>
      <c r="K222" s="48"/>
      <c r="L222" s="48"/>
      <c r="M222" s="42">
        <v>0</v>
      </c>
      <c r="N222" s="42"/>
      <c r="O222" s="42">
        <f t="shared" si="90"/>
        <v>0</v>
      </c>
      <c r="P222" s="42"/>
      <c r="Q222" s="43"/>
      <c r="R222" s="43"/>
      <c r="S222" s="44"/>
      <c r="T222" s="44"/>
      <c r="U222" s="41"/>
      <c r="V222" s="30"/>
      <c r="W222" s="30"/>
      <c r="X222" s="31">
        <f t="shared" si="79"/>
        <v>0</v>
      </c>
      <c r="Y222" s="31"/>
      <c r="Z222" s="30">
        <f t="shared" si="91"/>
        <v>0</v>
      </c>
      <c r="AA222" s="34">
        <f t="shared" si="92"/>
        <v>2</v>
      </c>
      <c r="AB222" s="41">
        <f t="shared" si="93"/>
        <v>4690</v>
      </c>
      <c r="AC222" s="5"/>
      <c r="AD222" s="35">
        <f t="shared" si="77"/>
        <v>0</v>
      </c>
      <c r="AE222" s="36">
        <f t="shared" si="78"/>
        <v>0</v>
      </c>
      <c r="AF222" s="121">
        <f t="shared" si="80"/>
        <v>0</v>
      </c>
      <c r="AG222" s="37">
        <f t="shared" si="81"/>
        <v>0</v>
      </c>
      <c r="AH222" s="37"/>
    </row>
    <row r="223" spans="1:34" s="38" customFormat="1" ht="16.2">
      <c r="A223" s="26">
        <v>219</v>
      </c>
      <c r="B223" s="27">
        <v>3.8</v>
      </c>
      <c r="C223" s="28" t="s">
        <v>211</v>
      </c>
      <c r="D223" s="29"/>
      <c r="E223" s="29"/>
      <c r="F223" s="50"/>
      <c r="G223" s="53"/>
      <c r="H223" s="53"/>
      <c r="I223" s="54"/>
      <c r="J223" s="54"/>
      <c r="K223" s="54"/>
      <c r="L223" s="54"/>
      <c r="M223" s="31"/>
      <c r="N223" s="31"/>
      <c r="O223" s="42"/>
      <c r="P223" s="31"/>
      <c r="Q223" s="43"/>
      <c r="R223" s="32"/>
      <c r="S223" s="44"/>
      <c r="T223" s="33"/>
      <c r="U223" s="53"/>
      <c r="V223" s="30"/>
      <c r="W223" s="30"/>
      <c r="X223" s="31"/>
      <c r="Y223" s="31"/>
      <c r="Z223" s="30"/>
      <c r="AA223" s="34"/>
      <c r="AB223" s="41"/>
      <c r="AC223" s="5"/>
      <c r="AD223" s="35">
        <f t="shared" si="77"/>
        <v>0</v>
      </c>
      <c r="AE223" s="36">
        <f t="shared" si="78"/>
        <v>0</v>
      </c>
      <c r="AF223" s="121">
        <f t="shared" si="80"/>
        <v>0</v>
      </c>
      <c r="AG223" s="37">
        <f t="shared" si="81"/>
        <v>0</v>
      </c>
      <c r="AH223" s="37"/>
    </row>
    <row r="224" spans="1:34" s="38" customFormat="1" ht="16.2">
      <c r="A224" s="26">
        <v>220</v>
      </c>
      <c r="B224" s="27" t="s">
        <v>406</v>
      </c>
      <c r="C224" s="28" t="s">
        <v>407</v>
      </c>
      <c r="D224" s="29" t="s">
        <v>62</v>
      </c>
      <c r="E224" s="29" t="s">
        <v>791</v>
      </c>
      <c r="F224" s="46">
        <v>873</v>
      </c>
      <c r="G224" s="50">
        <v>2</v>
      </c>
      <c r="H224" s="40">
        <f t="shared" ref="H224:H231" si="94">F224*G224</f>
        <v>1746</v>
      </c>
      <c r="I224" s="48">
        <v>0</v>
      </c>
      <c r="J224" s="48">
        <f t="shared" ref="J224:J231" si="95">F224*I224</f>
        <v>0</v>
      </c>
      <c r="K224" s="48"/>
      <c r="L224" s="48"/>
      <c r="M224" s="42">
        <v>0</v>
      </c>
      <c r="N224" s="42"/>
      <c r="O224" s="42">
        <f t="shared" ref="O224:O231" si="96">F224*M224</f>
        <v>0</v>
      </c>
      <c r="P224" s="42"/>
      <c r="Q224" s="43"/>
      <c r="R224" s="43"/>
      <c r="S224" s="44"/>
      <c r="T224" s="44"/>
      <c r="U224" s="41"/>
      <c r="V224" s="30"/>
      <c r="W224" s="30"/>
      <c r="X224" s="31">
        <f t="shared" si="79"/>
        <v>0</v>
      </c>
      <c r="Y224" s="31"/>
      <c r="Z224" s="30">
        <f t="shared" ref="Z224:Z231" si="97">F224*X224</f>
        <v>0</v>
      </c>
      <c r="AA224" s="34">
        <f t="shared" ref="AA224:AA231" si="98">G224-I224-P224-R224-T224</f>
        <v>2</v>
      </c>
      <c r="AB224" s="41">
        <f t="shared" ref="AB224:AB231" si="99">AA224*F224</f>
        <v>1746</v>
      </c>
      <c r="AC224" s="5"/>
      <c r="AD224" s="35">
        <f t="shared" si="77"/>
        <v>0</v>
      </c>
      <c r="AE224" s="36">
        <f t="shared" si="78"/>
        <v>0</v>
      </c>
      <c r="AF224" s="121">
        <f t="shared" si="80"/>
        <v>0</v>
      </c>
      <c r="AG224" s="37">
        <f t="shared" si="81"/>
        <v>0</v>
      </c>
      <c r="AH224" s="37"/>
    </row>
    <row r="225" spans="1:34" s="38" customFormat="1" ht="16.2">
      <c r="A225" s="26">
        <v>221</v>
      </c>
      <c r="B225" s="27" t="s">
        <v>408</v>
      </c>
      <c r="C225" s="28" t="s">
        <v>409</v>
      </c>
      <c r="D225" s="29" t="s">
        <v>62</v>
      </c>
      <c r="E225" s="29" t="s">
        <v>791</v>
      </c>
      <c r="F225" s="46">
        <v>958</v>
      </c>
      <c r="G225" s="50">
        <v>44</v>
      </c>
      <c r="H225" s="40">
        <f t="shared" si="94"/>
        <v>42152</v>
      </c>
      <c r="I225" s="48">
        <v>0</v>
      </c>
      <c r="J225" s="48">
        <f t="shared" si="95"/>
        <v>0</v>
      </c>
      <c r="K225" s="48"/>
      <c r="L225" s="48"/>
      <c r="M225" s="42">
        <v>0</v>
      </c>
      <c r="N225" s="42"/>
      <c r="O225" s="42">
        <f t="shared" si="96"/>
        <v>0</v>
      </c>
      <c r="P225" s="42"/>
      <c r="Q225" s="43"/>
      <c r="R225" s="43"/>
      <c r="S225" s="44"/>
      <c r="T225" s="44"/>
      <c r="U225" s="41"/>
      <c r="V225" s="30"/>
      <c r="W225" s="30"/>
      <c r="X225" s="31">
        <f t="shared" si="79"/>
        <v>0</v>
      </c>
      <c r="Y225" s="31"/>
      <c r="Z225" s="30">
        <f t="shared" si="97"/>
        <v>0</v>
      </c>
      <c r="AA225" s="34">
        <f t="shared" si="98"/>
        <v>44</v>
      </c>
      <c r="AB225" s="41">
        <f t="shared" si="99"/>
        <v>42152</v>
      </c>
      <c r="AC225" s="5"/>
      <c r="AD225" s="35">
        <f t="shared" si="77"/>
        <v>0</v>
      </c>
      <c r="AE225" s="36">
        <f t="shared" si="78"/>
        <v>0</v>
      </c>
      <c r="AF225" s="121">
        <f t="shared" si="80"/>
        <v>0</v>
      </c>
      <c r="AG225" s="37">
        <f t="shared" si="81"/>
        <v>0</v>
      </c>
      <c r="AH225" s="37"/>
    </row>
    <row r="226" spans="1:34" s="38" customFormat="1" ht="16.2">
      <c r="A226" s="26">
        <v>222</v>
      </c>
      <c r="B226" s="27" t="s">
        <v>410</v>
      </c>
      <c r="C226" s="28" t="s">
        <v>411</v>
      </c>
      <c r="D226" s="29" t="s">
        <v>62</v>
      </c>
      <c r="E226" s="29" t="s">
        <v>791</v>
      </c>
      <c r="F226" s="46">
        <v>993</v>
      </c>
      <c r="G226" s="50">
        <v>2</v>
      </c>
      <c r="H226" s="40">
        <f t="shared" si="94"/>
        <v>1986</v>
      </c>
      <c r="I226" s="48">
        <v>0</v>
      </c>
      <c r="J226" s="48">
        <f t="shared" si="95"/>
        <v>0</v>
      </c>
      <c r="K226" s="48"/>
      <c r="L226" s="48"/>
      <c r="M226" s="42">
        <v>0</v>
      </c>
      <c r="N226" s="42"/>
      <c r="O226" s="42">
        <f t="shared" si="96"/>
        <v>0</v>
      </c>
      <c r="P226" s="42"/>
      <c r="Q226" s="43"/>
      <c r="R226" s="43"/>
      <c r="S226" s="44"/>
      <c r="T226" s="44"/>
      <c r="U226" s="41"/>
      <c r="V226" s="30"/>
      <c r="W226" s="30"/>
      <c r="X226" s="31">
        <f t="shared" si="79"/>
        <v>0</v>
      </c>
      <c r="Y226" s="31"/>
      <c r="Z226" s="30">
        <f t="shared" si="97"/>
        <v>0</v>
      </c>
      <c r="AA226" s="34">
        <f t="shared" si="98"/>
        <v>2</v>
      </c>
      <c r="AB226" s="41">
        <f t="shared" si="99"/>
        <v>1986</v>
      </c>
      <c r="AC226" s="5"/>
      <c r="AD226" s="35">
        <f t="shared" si="77"/>
        <v>0</v>
      </c>
      <c r="AE226" s="36">
        <f t="shared" si="78"/>
        <v>0</v>
      </c>
      <c r="AF226" s="121">
        <f t="shared" si="80"/>
        <v>0</v>
      </c>
      <c r="AG226" s="37">
        <f t="shared" si="81"/>
        <v>0</v>
      </c>
      <c r="AH226" s="37"/>
    </row>
    <row r="227" spans="1:34" s="38" customFormat="1" ht="16.2">
      <c r="A227" s="26">
        <v>223</v>
      </c>
      <c r="B227" s="27" t="s">
        <v>412</v>
      </c>
      <c r="C227" s="28" t="s">
        <v>413</v>
      </c>
      <c r="D227" s="29" t="s">
        <v>62</v>
      </c>
      <c r="E227" s="29" t="s">
        <v>791</v>
      </c>
      <c r="F227" s="46">
        <v>1086</v>
      </c>
      <c r="G227" s="50">
        <v>6</v>
      </c>
      <c r="H227" s="40">
        <f t="shared" si="94"/>
        <v>6516</v>
      </c>
      <c r="I227" s="48">
        <v>0</v>
      </c>
      <c r="J227" s="48">
        <f t="shared" si="95"/>
        <v>0</v>
      </c>
      <c r="K227" s="48"/>
      <c r="L227" s="48"/>
      <c r="M227" s="42">
        <v>0</v>
      </c>
      <c r="N227" s="42"/>
      <c r="O227" s="42">
        <f t="shared" si="96"/>
        <v>0</v>
      </c>
      <c r="P227" s="42"/>
      <c r="Q227" s="43"/>
      <c r="R227" s="43"/>
      <c r="S227" s="44"/>
      <c r="T227" s="44"/>
      <c r="U227" s="41"/>
      <c r="V227" s="30"/>
      <c r="W227" s="30"/>
      <c r="X227" s="31">
        <f t="shared" si="79"/>
        <v>0</v>
      </c>
      <c r="Y227" s="31"/>
      <c r="Z227" s="30">
        <f t="shared" si="97"/>
        <v>0</v>
      </c>
      <c r="AA227" s="34">
        <f t="shared" si="98"/>
        <v>6</v>
      </c>
      <c r="AB227" s="41">
        <f t="shared" si="99"/>
        <v>6516</v>
      </c>
      <c r="AC227" s="5"/>
      <c r="AD227" s="35">
        <f t="shared" si="77"/>
        <v>0</v>
      </c>
      <c r="AE227" s="36">
        <f t="shared" si="78"/>
        <v>0</v>
      </c>
      <c r="AF227" s="121">
        <f t="shared" si="80"/>
        <v>0</v>
      </c>
      <c r="AG227" s="37">
        <f t="shared" si="81"/>
        <v>0</v>
      </c>
      <c r="AH227" s="37"/>
    </row>
    <row r="228" spans="1:34" s="38" customFormat="1" ht="16.2">
      <c r="A228" s="26">
        <v>224</v>
      </c>
      <c r="B228" s="27" t="s">
        <v>414</v>
      </c>
      <c r="C228" s="28" t="s">
        <v>415</v>
      </c>
      <c r="D228" s="29" t="s">
        <v>62</v>
      </c>
      <c r="E228" s="29" t="s">
        <v>791</v>
      </c>
      <c r="F228" s="46">
        <v>1215</v>
      </c>
      <c r="G228" s="50">
        <v>16</v>
      </c>
      <c r="H228" s="40">
        <f t="shared" si="94"/>
        <v>19440</v>
      </c>
      <c r="I228" s="48">
        <v>0</v>
      </c>
      <c r="J228" s="48">
        <f t="shared" si="95"/>
        <v>0</v>
      </c>
      <c r="K228" s="48"/>
      <c r="L228" s="48"/>
      <c r="M228" s="42">
        <v>0</v>
      </c>
      <c r="N228" s="42"/>
      <c r="O228" s="42">
        <f t="shared" si="96"/>
        <v>0</v>
      </c>
      <c r="P228" s="42"/>
      <c r="Q228" s="43"/>
      <c r="R228" s="43"/>
      <c r="S228" s="44"/>
      <c r="T228" s="44"/>
      <c r="U228" s="41"/>
      <c r="V228" s="30"/>
      <c r="W228" s="30"/>
      <c r="X228" s="31">
        <f t="shared" si="79"/>
        <v>0</v>
      </c>
      <c r="Y228" s="31"/>
      <c r="Z228" s="30">
        <f t="shared" si="97"/>
        <v>0</v>
      </c>
      <c r="AA228" s="34">
        <f t="shared" si="98"/>
        <v>16</v>
      </c>
      <c r="AB228" s="41">
        <f t="shared" si="99"/>
        <v>19440</v>
      </c>
      <c r="AC228" s="5"/>
      <c r="AD228" s="35">
        <f t="shared" si="77"/>
        <v>0</v>
      </c>
      <c r="AE228" s="36">
        <f t="shared" si="78"/>
        <v>0</v>
      </c>
      <c r="AF228" s="121">
        <f t="shared" si="80"/>
        <v>0</v>
      </c>
      <c r="AG228" s="37">
        <f t="shared" si="81"/>
        <v>0</v>
      </c>
      <c r="AH228" s="37"/>
    </row>
    <row r="229" spans="1:34" s="38" customFormat="1" ht="16.2">
      <c r="A229" s="26">
        <v>225</v>
      </c>
      <c r="B229" s="27" t="s">
        <v>416</v>
      </c>
      <c r="C229" s="28" t="s">
        <v>417</v>
      </c>
      <c r="D229" s="29" t="s">
        <v>62</v>
      </c>
      <c r="E229" s="29" t="s">
        <v>791</v>
      </c>
      <c r="F229" s="46">
        <v>1350</v>
      </c>
      <c r="G229" s="50">
        <v>5</v>
      </c>
      <c r="H229" s="40">
        <f t="shared" si="94"/>
        <v>6750</v>
      </c>
      <c r="I229" s="48">
        <v>0</v>
      </c>
      <c r="J229" s="48">
        <f t="shared" si="95"/>
        <v>0</v>
      </c>
      <c r="K229" s="48"/>
      <c r="L229" s="48"/>
      <c r="M229" s="42">
        <v>0</v>
      </c>
      <c r="N229" s="42"/>
      <c r="O229" s="42">
        <f t="shared" si="96"/>
        <v>0</v>
      </c>
      <c r="P229" s="42"/>
      <c r="Q229" s="43"/>
      <c r="R229" s="43"/>
      <c r="S229" s="44"/>
      <c r="T229" s="44"/>
      <c r="U229" s="41"/>
      <c r="V229" s="30"/>
      <c r="W229" s="30"/>
      <c r="X229" s="31">
        <f t="shared" si="79"/>
        <v>0</v>
      </c>
      <c r="Y229" s="31"/>
      <c r="Z229" s="30">
        <f t="shared" si="97"/>
        <v>0</v>
      </c>
      <c r="AA229" s="34">
        <f t="shared" si="98"/>
        <v>5</v>
      </c>
      <c r="AB229" s="41">
        <f t="shared" si="99"/>
        <v>6750</v>
      </c>
      <c r="AC229" s="5"/>
      <c r="AD229" s="35">
        <f t="shared" si="77"/>
        <v>0</v>
      </c>
      <c r="AE229" s="36">
        <f t="shared" si="78"/>
        <v>0</v>
      </c>
      <c r="AF229" s="121">
        <f t="shared" si="80"/>
        <v>0</v>
      </c>
      <c r="AG229" s="37">
        <f t="shared" si="81"/>
        <v>0</v>
      </c>
      <c r="AH229" s="37"/>
    </row>
    <row r="230" spans="1:34" s="38" customFormat="1" ht="16.2">
      <c r="A230" s="26">
        <v>226</v>
      </c>
      <c r="B230" s="27" t="s">
        <v>418</v>
      </c>
      <c r="C230" s="28" t="s">
        <v>419</v>
      </c>
      <c r="D230" s="29" t="s">
        <v>62</v>
      </c>
      <c r="E230" s="29" t="s">
        <v>791</v>
      </c>
      <c r="F230" s="46">
        <v>1918</v>
      </c>
      <c r="G230" s="50">
        <v>13</v>
      </c>
      <c r="H230" s="40">
        <f t="shared" si="94"/>
        <v>24934</v>
      </c>
      <c r="I230" s="48">
        <v>0</v>
      </c>
      <c r="J230" s="48">
        <f t="shared" si="95"/>
        <v>0</v>
      </c>
      <c r="K230" s="48"/>
      <c r="L230" s="48"/>
      <c r="M230" s="42">
        <v>0</v>
      </c>
      <c r="N230" s="42"/>
      <c r="O230" s="42">
        <f t="shared" si="96"/>
        <v>0</v>
      </c>
      <c r="P230" s="42"/>
      <c r="Q230" s="43"/>
      <c r="R230" s="43"/>
      <c r="S230" s="44"/>
      <c r="T230" s="44"/>
      <c r="U230" s="41"/>
      <c r="V230" s="30"/>
      <c r="W230" s="30"/>
      <c r="X230" s="31">
        <f t="shared" si="79"/>
        <v>0</v>
      </c>
      <c r="Y230" s="31"/>
      <c r="Z230" s="30">
        <f t="shared" si="97"/>
        <v>0</v>
      </c>
      <c r="AA230" s="34">
        <f t="shared" si="98"/>
        <v>13</v>
      </c>
      <c r="AB230" s="41">
        <f t="shared" si="99"/>
        <v>24934</v>
      </c>
      <c r="AC230" s="5"/>
      <c r="AD230" s="35">
        <f t="shared" si="77"/>
        <v>0</v>
      </c>
      <c r="AE230" s="36">
        <f t="shared" si="78"/>
        <v>0</v>
      </c>
      <c r="AF230" s="121">
        <f t="shared" si="80"/>
        <v>0</v>
      </c>
      <c r="AG230" s="37">
        <f t="shared" si="81"/>
        <v>0</v>
      </c>
      <c r="AH230" s="37"/>
    </row>
    <row r="231" spans="1:34" s="38" customFormat="1" ht="16.2">
      <c r="A231" s="26">
        <v>227</v>
      </c>
      <c r="B231" s="27" t="s">
        <v>420</v>
      </c>
      <c r="C231" s="28" t="s">
        <v>421</v>
      </c>
      <c r="D231" s="29" t="s">
        <v>62</v>
      </c>
      <c r="E231" s="29" t="s">
        <v>791</v>
      </c>
      <c r="F231" s="46">
        <v>4620</v>
      </c>
      <c r="G231" s="50">
        <v>4</v>
      </c>
      <c r="H231" s="40">
        <f t="shared" si="94"/>
        <v>18480</v>
      </c>
      <c r="I231" s="48">
        <v>0</v>
      </c>
      <c r="J231" s="48">
        <f t="shared" si="95"/>
        <v>0</v>
      </c>
      <c r="K231" s="48"/>
      <c r="L231" s="48"/>
      <c r="M231" s="42">
        <v>0</v>
      </c>
      <c r="N231" s="42"/>
      <c r="O231" s="42">
        <f t="shared" si="96"/>
        <v>0</v>
      </c>
      <c r="P231" s="42"/>
      <c r="Q231" s="43"/>
      <c r="R231" s="43"/>
      <c r="S231" s="44"/>
      <c r="T231" s="44"/>
      <c r="U231" s="41"/>
      <c r="V231" s="30"/>
      <c r="W231" s="30"/>
      <c r="X231" s="31">
        <f t="shared" si="79"/>
        <v>0</v>
      </c>
      <c r="Y231" s="31"/>
      <c r="Z231" s="30">
        <f t="shared" si="97"/>
        <v>0</v>
      </c>
      <c r="AA231" s="34">
        <f t="shared" si="98"/>
        <v>4</v>
      </c>
      <c r="AB231" s="41">
        <f t="shared" si="99"/>
        <v>18480</v>
      </c>
      <c r="AC231" s="5"/>
      <c r="AD231" s="35">
        <f t="shared" si="77"/>
        <v>0</v>
      </c>
      <c r="AE231" s="36">
        <f t="shared" si="78"/>
        <v>0</v>
      </c>
      <c r="AF231" s="121">
        <f t="shared" si="80"/>
        <v>0</v>
      </c>
      <c r="AG231" s="37">
        <f t="shared" si="81"/>
        <v>0</v>
      </c>
      <c r="AH231" s="37"/>
    </row>
    <row r="232" spans="1:34" s="38" customFormat="1" ht="32.4">
      <c r="A232" s="26">
        <v>228</v>
      </c>
      <c r="B232" s="27">
        <v>4</v>
      </c>
      <c r="C232" s="28" t="s">
        <v>841</v>
      </c>
      <c r="D232" s="29"/>
      <c r="E232" s="29"/>
      <c r="F232" s="50"/>
      <c r="G232" s="51"/>
      <c r="H232" s="51"/>
      <c r="I232" s="54">
        <v>0</v>
      </c>
      <c r="J232" s="54">
        <v>0</v>
      </c>
      <c r="K232" s="54"/>
      <c r="L232" s="54"/>
      <c r="M232" s="31">
        <v>0</v>
      </c>
      <c r="N232" s="31"/>
      <c r="O232" s="42">
        <v>0</v>
      </c>
      <c r="P232" s="31"/>
      <c r="Q232" s="43"/>
      <c r="R232" s="32"/>
      <c r="S232" s="44"/>
      <c r="T232" s="33"/>
      <c r="U232" s="51"/>
      <c r="V232" s="30"/>
      <c r="W232" s="30"/>
      <c r="X232" s="31">
        <v>0</v>
      </c>
      <c r="Y232" s="31"/>
      <c r="Z232" s="30">
        <v>0</v>
      </c>
      <c r="AA232" s="34"/>
      <c r="AB232" s="41"/>
      <c r="AC232" s="5"/>
      <c r="AD232" s="35">
        <f t="shared" si="77"/>
        <v>0</v>
      </c>
      <c r="AE232" s="36">
        <f t="shared" si="78"/>
        <v>0</v>
      </c>
      <c r="AF232" s="121">
        <f t="shared" si="80"/>
        <v>0</v>
      </c>
      <c r="AG232" s="37">
        <f t="shared" si="81"/>
        <v>0</v>
      </c>
      <c r="AH232" s="37"/>
    </row>
    <row r="233" spans="1:34" s="38" customFormat="1" ht="16.2">
      <c r="A233" s="26">
        <v>229</v>
      </c>
      <c r="B233" s="27">
        <v>4.0999999999999996</v>
      </c>
      <c r="C233" s="28" t="s">
        <v>0</v>
      </c>
      <c r="D233" s="29"/>
      <c r="E233" s="29"/>
      <c r="F233" s="50"/>
      <c r="G233" s="51"/>
      <c r="H233" s="51"/>
      <c r="I233" s="54"/>
      <c r="J233" s="54"/>
      <c r="K233" s="54"/>
      <c r="L233" s="54"/>
      <c r="M233" s="31"/>
      <c r="N233" s="31"/>
      <c r="O233" s="42"/>
      <c r="P233" s="31"/>
      <c r="Q233" s="43"/>
      <c r="R233" s="32"/>
      <c r="S233" s="44"/>
      <c r="T233" s="33"/>
      <c r="U233" s="51"/>
      <c r="V233" s="30"/>
      <c r="W233" s="30"/>
      <c r="X233" s="31"/>
      <c r="Y233" s="31"/>
      <c r="Z233" s="30"/>
      <c r="AA233" s="34"/>
      <c r="AB233" s="41"/>
      <c r="AC233" s="5"/>
      <c r="AD233" s="35">
        <f t="shared" si="77"/>
        <v>0</v>
      </c>
      <c r="AE233" s="36">
        <f t="shared" si="78"/>
        <v>0</v>
      </c>
      <c r="AF233" s="121">
        <f t="shared" si="80"/>
        <v>0</v>
      </c>
      <c r="AG233" s="37">
        <f t="shared" si="81"/>
        <v>0</v>
      </c>
      <c r="AH233" s="37"/>
    </row>
    <row r="234" spans="1:34" s="38" customFormat="1" ht="16.2">
      <c r="A234" s="26">
        <v>230</v>
      </c>
      <c r="B234" s="27" t="s">
        <v>422</v>
      </c>
      <c r="C234" s="28" t="s">
        <v>423</v>
      </c>
      <c r="D234" s="29" t="s">
        <v>3</v>
      </c>
      <c r="E234" s="29" t="s">
        <v>791</v>
      </c>
      <c r="F234" s="46">
        <v>225</v>
      </c>
      <c r="G234" s="47">
        <v>0.3</v>
      </c>
      <c r="H234" s="40">
        <f t="shared" ref="H234:H258" si="100">F234*G234</f>
        <v>67.5</v>
      </c>
      <c r="I234" s="48">
        <v>0</v>
      </c>
      <c r="J234" s="48">
        <f t="shared" ref="J234:J258" si="101">F234*I234</f>
        <v>0</v>
      </c>
      <c r="K234" s="48"/>
      <c r="L234" s="48"/>
      <c r="M234" s="42">
        <v>0</v>
      </c>
      <c r="N234" s="42"/>
      <c r="O234" s="42">
        <f>F234*M234</f>
        <v>0</v>
      </c>
      <c r="P234" s="42"/>
      <c r="Q234" s="43"/>
      <c r="R234" s="43"/>
      <c r="S234" s="44"/>
      <c r="T234" s="44"/>
      <c r="U234" s="41"/>
      <c r="V234" s="30"/>
      <c r="W234" s="30"/>
      <c r="X234" s="31">
        <f t="shared" si="79"/>
        <v>0</v>
      </c>
      <c r="Y234" s="31"/>
      <c r="Z234" s="30">
        <f t="shared" ref="Z234:Z258" si="102">F234*X234</f>
        <v>0</v>
      </c>
      <c r="AA234" s="34">
        <f t="shared" ref="AA234:AA253" si="103">G234-I234-P234-R234-T234</f>
        <v>0.3</v>
      </c>
      <c r="AB234" s="41">
        <f t="shared" ref="AB234:AB258" si="104">AA234*F234</f>
        <v>67.5</v>
      </c>
      <c r="AC234" s="5"/>
      <c r="AD234" s="35">
        <f t="shared" si="77"/>
        <v>0</v>
      </c>
      <c r="AE234" s="36">
        <f t="shared" si="78"/>
        <v>0</v>
      </c>
      <c r="AF234" s="121">
        <f t="shared" si="80"/>
        <v>0</v>
      </c>
      <c r="AG234" s="37">
        <f t="shared" si="81"/>
        <v>0</v>
      </c>
      <c r="AH234" s="37"/>
    </row>
    <row r="235" spans="1:34" s="38" customFormat="1" ht="16.2">
      <c r="A235" s="26">
        <v>231</v>
      </c>
      <c r="B235" s="27" t="s">
        <v>424</v>
      </c>
      <c r="C235" s="28" t="s">
        <v>425</v>
      </c>
      <c r="D235" s="29" t="s">
        <v>3</v>
      </c>
      <c r="E235" s="29" t="s">
        <v>791</v>
      </c>
      <c r="F235" s="46">
        <v>228.8</v>
      </c>
      <c r="G235" s="47">
        <v>5.59</v>
      </c>
      <c r="H235" s="40">
        <f t="shared" si="100"/>
        <v>1278.992</v>
      </c>
      <c r="I235" s="48">
        <v>0</v>
      </c>
      <c r="J235" s="48">
        <f t="shared" si="101"/>
        <v>0</v>
      </c>
      <c r="K235" s="48"/>
      <c r="L235" s="48"/>
      <c r="M235" s="42">
        <v>0</v>
      </c>
      <c r="N235" s="42"/>
      <c r="O235" s="42">
        <f>F235*M235</f>
        <v>0</v>
      </c>
      <c r="P235" s="42"/>
      <c r="Q235" s="43"/>
      <c r="R235" s="43"/>
      <c r="S235" s="44"/>
      <c r="T235" s="44"/>
      <c r="U235" s="41"/>
      <c r="V235" s="30"/>
      <c r="W235" s="30"/>
      <c r="X235" s="31">
        <f t="shared" si="79"/>
        <v>0</v>
      </c>
      <c r="Y235" s="31"/>
      <c r="Z235" s="30">
        <f t="shared" si="102"/>
        <v>0</v>
      </c>
      <c r="AA235" s="34">
        <f t="shared" si="103"/>
        <v>5.59</v>
      </c>
      <c r="AB235" s="41">
        <f t="shared" si="104"/>
        <v>1278.992</v>
      </c>
      <c r="AC235" s="5"/>
      <c r="AD235" s="35">
        <f t="shared" si="77"/>
        <v>0</v>
      </c>
      <c r="AE235" s="36">
        <f t="shared" si="78"/>
        <v>0</v>
      </c>
      <c r="AF235" s="121">
        <f t="shared" si="80"/>
        <v>0</v>
      </c>
      <c r="AG235" s="37">
        <f t="shared" si="81"/>
        <v>0</v>
      </c>
      <c r="AH235" s="37"/>
    </row>
    <row r="236" spans="1:34" s="38" customFormat="1" ht="16.2">
      <c r="A236" s="26">
        <v>232</v>
      </c>
      <c r="B236" s="27" t="s">
        <v>426</v>
      </c>
      <c r="C236" s="28" t="s">
        <v>427</v>
      </c>
      <c r="D236" s="29" t="s">
        <v>3</v>
      </c>
      <c r="E236" s="29" t="s">
        <v>791</v>
      </c>
      <c r="F236" s="46">
        <v>224.96</v>
      </c>
      <c r="G236" s="47">
        <v>32.770000000000003</v>
      </c>
      <c r="H236" s="40">
        <f t="shared" si="100"/>
        <v>7371.9392000000007</v>
      </c>
      <c r="I236" s="48">
        <v>0</v>
      </c>
      <c r="J236" s="48">
        <f t="shared" si="101"/>
        <v>0</v>
      </c>
      <c r="K236" s="48"/>
      <c r="L236" s="48"/>
      <c r="M236" s="42">
        <v>2.4</v>
      </c>
      <c r="N236" s="42"/>
      <c r="O236" s="42">
        <v>540</v>
      </c>
      <c r="P236" s="42">
        <v>0.4</v>
      </c>
      <c r="Q236" s="43">
        <f>P236*F236</f>
        <v>89.984000000000009</v>
      </c>
      <c r="R236" s="43"/>
      <c r="S236" s="44"/>
      <c r="T236" s="44">
        <v>0.4</v>
      </c>
      <c r="U236" s="41">
        <f>T236*F236</f>
        <v>89.984000000000009</v>
      </c>
      <c r="V236" s="30"/>
      <c r="W236" s="30"/>
      <c r="X236" s="31">
        <f t="shared" si="79"/>
        <v>0.8</v>
      </c>
      <c r="Y236" s="31"/>
      <c r="Z236" s="30">
        <f t="shared" si="102"/>
        <v>179.96800000000002</v>
      </c>
      <c r="AA236" s="34">
        <f t="shared" si="103"/>
        <v>31.970000000000006</v>
      </c>
      <c r="AB236" s="41">
        <f t="shared" si="104"/>
        <v>7191.9712000000018</v>
      </c>
      <c r="AC236" s="5"/>
      <c r="AD236" s="35">
        <f t="shared" si="77"/>
        <v>0.8</v>
      </c>
      <c r="AE236" s="36">
        <f t="shared" si="78"/>
        <v>180</v>
      </c>
      <c r="AF236" s="121">
        <f t="shared" si="80"/>
        <v>179.96800000000002</v>
      </c>
      <c r="AG236" s="37">
        <f t="shared" si="81"/>
        <v>179.96800000000002</v>
      </c>
      <c r="AH236" s="37"/>
    </row>
    <row r="237" spans="1:34" s="38" customFormat="1" ht="16.2">
      <c r="A237" s="26">
        <v>233</v>
      </c>
      <c r="B237" s="27" t="s">
        <v>428</v>
      </c>
      <c r="C237" s="28" t="s">
        <v>781</v>
      </c>
      <c r="D237" s="29" t="s">
        <v>3</v>
      </c>
      <c r="E237" s="29" t="s">
        <v>791</v>
      </c>
      <c r="F237" s="46">
        <v>231</v>
      </c>
      <c r="G237" s="47">
        <v>1258.047</v>
      </c>
      <c r="H237" s="40">
        <f t="shared" si="100"/>
        <v>290608.85700000002</v>
      </c>
      <c r="I237" s="48">
        <v>374.8</v>
      </c>
      <c r="J237" s="48">
        <f t="shared" si="101"/>
        <v>86578.8</v>
      </c>
      <c r="K237" s="48"/>
      <c r="L237" s="48"/>
      <c r="M237" s="42">
        <v>1229.8</v>
      </c>
      <c r="N237" s="42"/>
      <c r="O237" s="42">
        <v>284090.73</v>
      </c>
      <c r="P237" s="42">
        <v>221.36</v>
      </c>
      <c r="Q237" s="43">
        <f>P237*F237</f>
        <v>51134.16</v>
      </c>
      <c r="R237" s="43">
        <v>150</v>
      </c>
      <c r="S237" s="49">
        <f>R237*F237</f>
        <v>34650</v>
      </c>
      <c r="T237" s="44">
        <v>23</v>
      </c>
      <c r="U237" s="41">
        <f>T237*F237</f>
        <v>5313</v>
      </c>
      <c r="V237" s="30"/>
      <c r="W237" s="30"/>
      <c r="X237" s="31">
        <f t="shared" si="79"/>
        <v>394.36</v>
      </c>
      <c r="Y237" s="31"/>
      <c r="Z237" s="30">
        <f t="shared" si="102"/>
        <v>91097.16</v>
      </c>
      <c r="AA237" s="34">
        <f t="shared" si="103"/>
        <v>488.88700000000006</v>
      </c>
      <c r="AB237" s="41">
        <f t="shared" si="104"/>
        <v>112932.89700000001</v>
      </c>
      <c r="AC237" s="5"/>
      <c r="AD237" s="35">
        <f t="shared" si="77"/>
        <v>394.36</v>
      </c>
      <c r="AE237" s="36">
        <f t="shared" si="78"/>
        <v>91097</v>
      </c>
      <c r="AF237" s="121">
        <f t="shared" si="80"/>
        <v>91097.16</v>
      </c>
      <c r="AG237" s="37">
        <f t="shared" si="81"/>
        <v>91097.16</v>
      </c>
      <c r="AH237" s="37"/>
    </row>
    <row r="238" spans="1:34" s="38" customFormat="1" ht="16.2">
      <c r="A238" s="26">
        <v>234</v>
      </c>
      <c r="B238" s="27" t="s">
        <v>429</v>
      </c>
      <c r="C238" s="28" t="s">
        <v>430</v>
      </c>
      <c r="D238" s="29" t="s">
        <v>3</v>
      </c>
      <c r="E238" s="29" t="s">
        <v>791</v>
      </c>
      <c r="F238" s="46">
        <v>322</v>
      </c>
      <c r="G238" s="47">
        <v>199.72</v>
      </c>
      <c r="H238" s="40">
        <f t="shared" si="100"/>
        <v>64309.84</v>
      </c>
      <c r="I238" s="48">
        <v>95</v>
      </c>
      <c r="J238" s="48">
        <f t="shared" si="101"/>
        <v>30590</v>
      </c>
      <c r="K238" s="48"/>
      <c r="L238" s="48"/>
      <c r="M238" s="42">
        <v>287.8</v>
      </c>
      <c r="N238" s="42"/>
      <c r="O238" s="42">
        <v>92678.04</v>
      </c>
      <c r="P238" s="42">
        <v>67.099999999999994</v>
      </c>
      <c r="Q238" s="43">
        <f>P238*F238</f>
        <v>21606.199999999997</v>
      </c>
      <c r="R238" s="43"/>
      <c r="S238" s="44"/>
      <c r="T238" s="44"/>
      <c r="U238" s="41"/>
      <c r="V238" s="30"/>
      <c r="W238" s="30"/>
      <c r="X238" s="31">
        <f t="shared" si="79"/>
        <v>67.099999999999994</v>
      </c>
      <c r="Y238" s="31"/>
      <c r="Z238" s="30">
        <f t="shared" si="102"/>
        <v>21606.199999999997</v>
      </c>
      <c r="AA238" s="34">
        <f t="shared" si="103"/>
        <v>37.620000000000005</v>
      </c>
      <c r="AB238" s="41">
        <f t="shared" si="104"/>
        <v>12113.640000000001</v>
      </c>
      <c r="AC238" s="5"/>
      <c r="AD238" s="35">
        <f t="shared" si="77"/>
        <v>67.099999999999994</v>
      </c>
      <c r="AE238" s="36">
        <f t="shared" si="78"/>
        <v>21606</v>
      </c>
      <c r="AF238" s="121">
        <f t="shared" si="80"/>
        <v>21606.199999999997</v>
      </c>
      <c r="AG238" s="37">
        <f t="shared" si="81"/>
        <v>21606.199999999997</v>
      </c>
      <c r="AH238" s="37"/>
    </row>
    <row r="239" spans="1:34" s="38" customFormat="1" ht="16.2">
      <c r="A239" s="26">
        <v>235</v>
      </c>
      <c r="B239" s="27" t="s">
        <v>431</v>
      </c>
      <c r="C239" s="28" t="s">
        <v>432</v>
      </c>
      <c r="D239" s="29" t="s">
        <v>3</v>
      </c>
      <c r="E239" s="29" t="s">
        <v>791</v>
      </c>
      <c r="F239" s="46">
        <v>375</v>
      </c>
      <c r="G239" s="47">
        <v>244.78</v>
      </c>
      <c r="H239" s="40">
        <f t="shared" si="100"/>
        <v>91792.5</v>
      </c>
      <c r="I239" s="48">
        <v>3</v>
      </c>
      <c r="J239" s="48">
        <f t="shared" si="101"/>
        <v>1125</v>
      </c>
      <c r="K239" s="48"/>
      <c r="L239" s="48"/>
      <c r="M239" s="42">
        <v>106.3</v>
      </c>
      <c r="N239" s="42"/>
      <c r="O239" s="42">
        <f>F239*M239</f>
        <v>39862.5</v>
      </c>
      <c r="P239" s="42"/>
      <c r="Q239" s="43"/>
      <c r="R239" s="43">
        <v>0</v>
      </c>
      <c r="S239" s="44"/>
      <c r="T239" s="44"/>
      <c r="U239" s="41"/>
      <c r="V239" s="30"/>
      <c r="W239" s="30"/>
      <c r="X239" s="31">
        <f t="shared" si="79"/>
        <v>0</v>
      </c>
      <c r="Y239" s="31"/>
      <c r="Z239" s="30">
        <f t="shared" si="102"/>
        <v>0</v>
      </c>
      <c r="AA239" s="34">
        <f t="shared" si="103"/>
        <v>241.78</v>
      </c>
      <c r="AB239" s="41">
        <f t="shared" si="104"/>
        <v>90667.5</v>
      </c>
      <c r="AC239" s="5"/>
      <c r="AD239" s="35">
        <f t="shared" si="77"/>
        <v>0</v>
      </c>
      <c r="AE239" s="36">
        <f t="shared" si="78"/>
        <v>0</v>
      </c>
      <c r="AF239" s="121">
        <f t="shared" si="80"/>
        <v>0</v>
      </c>
      <c r="AG239" s="37">
        <f t="shared" si="81"/>
        <v>0</v>
      </c>
      <c r="AH239" s="37"/>
    </row>
    <row r="240" spans="1:34" s="38" customFormat="1" ht="16.2">
      <c r="A240" s="26">
        <v>236</v>
      </c>
      <c r="B240" s="27" t="s">
        <v>433</v>
      </c>
      <c r="C240" s="28" t="s">
        <v>434</v>
      </c>
      <c r="D240" s="29" t="s">
        <v>3</v>
      </c>
      <c r="E240" s="29" t="s">
        <v>791</v>
      </c>
      <c r="F240" s="46">
        <v>447</v>
      </c>
      <c r="G240" s="47">
        <v>81.36</v>
      </c>
      <c r="H240" s="40">
        <f t="shared" si="100"/>
        <v>36367.919999999998</v>
      </c>
      <c r="I240" s="48">
        <v>0</v>
      </c>
      <c r="J240" s="48">
        <f t="shared" si="101"/>
        <v>0</v>
      </c>
      <c r="K240" s="48"/>
      <c r="L240" s="48"/>
      <c r="M240" s="42">
        <v>0</v>
      </c>
      <c r="N240" s="42"/>
      <c r="O240" s="42">
        <f>F240*M240</f>
        <v>0</v>
      </c>
      <c r="P240" s="42"/>
      <c r="Q240" s="43"/>
      <c r="R240" s="43"/>
      <c r="S240" s="44"/>
      <c r="T240" s="44"/>
      <c r="U240" s="41"/>
      <c r="V240" s="30"/>
      <c r="W240" s="30"/>
      <c r="X240" s="31">
        <f t="shared" si="79"/>
        <v>0</v>
      </c>
      <c r="Y240" s="31"/>
      <c r="Z240" s="30">
        <f t="shared" si="102"/>
        <v>0</v>
      </c>
      <c r="AA240" s="34">
        <f t="shared" si="103"/>
        <v>81.36</v>
      </c>
      <c r="AB240" s="41">
        <f t="shared" si="104"/>
        <v>36367.919999999998</v>
      </c>
      <c r="AC240" s="5"/>
      <c r="AD240" s="35">
        <f t="shared" si="77"/>
        <v>0</v>
      </c>
      <c r="AE240" s="36">
        <f t="shared" si="78"/>
        <v>0</v>
      </c>
      <c r="AF240" s="121">
        <f t="shared" si="80"/>
        <v>0</v>
      </c>
      <c r="AG240" s="37">
        <f t="shared" si="81"/>
        <v>0</v>
      </c>
      <c r="AH240" s="37"/>
    </row>
    <row r="241" spans="1:34" s="38" customFormat="1" ht="16.2">
      <c r="A241" s="26">
        <v>237</v>
      </c>
      <c r="B241" s="27" t="s">
        <v>435</v>
      </c>
      <c r="C241" s="28" t="s">
        <v>436</v>
      </c>
      <c r="D241" s="29" t="s">
        <v>3</v>
      </c>
      <c r="E241" s="29" t="s">
        <v>791</v>
      </c>
      <c r="F241" s="46">
        <v>288</v>
      </c>
      <c r="G241" s="47">
        <v>0.2</v>
      </c>
      <c r="H241" s="40">
        <f t="shared" si="100"/>
        <v>57.6</v>
      </c>
      <c r="I241" s="48">
        <v>5</v>
      </c>
      <c r="J241" s="48">
        <f t="shared" si="101"/>
        <v>1440</v>
      </c>
      <c r="K241" s="48"/>
      <c r="L241" s="48"/>
      <c r="M241" s="42">
        <v>0</v>
      </c>
      <c r="N241" s="42"/>
      <c r="O241" s="42">
        <f>F241*M241</f>
        <v>0</v>
      </c>
      <c r="P241" s="42">
        <v>0</v>
      </c>
      <c r="Q241" s="43">
        <v>0</v>
      </c>
      <c r="R241" s="43"/>
      <c r="S241" s="44"/>
      <c r="T241" s="44"/>
      <c r="U241" s="41"/>
      <c r="V241" s="30"/>
      <c r="W241" s="30"/>
      <c r="X241" s="31">
        <f t="shared" si="79"/>
        <v>0</v>
      </c>
      <c r="Y241" s="31"/>
      <c r="Z241" s="30">
        <f t="shared" si="102"/>
        <v>0</v>
      </c>
      <c r="AA241" s="34">
        <f t="shared" si="103"/>
        <v>-4.8</v>
      </c>
      <c r="AB241" s="41">
        <f t="shared" si="104"/>
        <v>-1382.3999999999999</v>
      </c>
      <c r="AC241" s="5"/>
      <c r="AD241" s="35">
        <f t="shared" si="77"/>
        <v>0</v>
      </c>
      <c r="AE241" s="36">
        <f t="shared" si="78"/>
        <v>0</v>
      </c>
      <c r="AF241" s="121">
        <f t="shared" si="80"/>
        <v>0</v>
      </c>
      <c r="AG241" s="37">
        <f t="shared" si="81"/>
        <v>0</v>
      </c>
      <c r="AH241" s="37"/>
    </row>
    <row r="242" spans="1:34" s="38" customFormat="1" ht="16.2">
      <c r="A242" s="26">
        <v>238</v>
      </c>
      <c r="B242" s="27" t="s">
        <v>437</v>
      </c>
      <c r="C242" s="28" t="s">
        <v>438</v>
      </c>
      <c r="D242" s="29" t="s">
        <v>3</v>
      </c>
      <c r="E242" s="29" t="s">
        <v>791</v>
      </c>
      <c r="F242" s="46">
        <v>299</v>
      </c>
      <c r="G242" s="47">
        <v>3.22</v>
      </c>
      <c r="H242" s="40">
        <f t="shared" si="100"/>
        <v>962.78000000000009</v>
      </c>
      <c r="I242" s="48">
        <v>0</v>
      </c>
      <c r="J242" s="48">
        <f t="shared" si="101"/>
        <v>0</v>
      </c>
      <c r="K242" s="48"/>
      <c r="L242" s="48"/>
      <c r="M242" s="42">
        <v>170</v>
      </c>
      <c r="N242" s="42"/>
      <c r="O242" s="42">
        <f>F242*M242</f>
        <v>50830</v>
      </c>
      <c r="P242" s="42"/>
      <c r="Q242" s="43"/>
      <c r="R242" s="43"/>
      <c r="S242" s="44"/>
      <c r="T242" s="44"/>
      <c r="U242" s="41"/>
      <c r="V242" s="30"/>
      <c r="W242" s="30"/>
      <c r="X242" s="31">
        <f t="shared" si="79"/>
        <v>0</v>
      </c>
      <c r="Y242" s="31"/>
      <c r="Z242" s="30">
        <f t="shared" si="102"/>
        <v>0</v>
      </c>
      <c r="AA242" s="34">
        <f t="shared" si="103"/>
        <v>3.22</v>
      </c>
      <c r="AB242" s="41">
        <f t="shared" si="104"/>
        <v>962.78000000000009</v>
      </c>
      <c r="AC242" s="5"/>
      <c r="AD242" s="35">
        <f t="shared" si="77"/>
        <v>0</v>
      </c>
      <c r="AE242" s="36">
        <f t="shared" si="78"/>
        <v>0</v>
      </c>
      <c r="AF242" s="121">
        <f t="shared" si="80"/>
        <v>0</v>
      </c>
      <c r="AG242" s="37">
        <f t="shared" si="81"/>
        <v>0</v>
      </c>
      <c r="AH242" s="37"/>
    </row>
    <row r="243" spans="1:34" s="38" customFormat="1" ht="32.4">
      <c r="A243" s="26">
        <v>239</v>
      </c>
      <c r="B243" s="27" t="s">
        <v>439</v>
      </c>
      <c r="C243" s="28" t="s">
        <v>440</v>
      </c>
      <c r="D243" s="29" t="s">
        <v>3</v>
      </c>
      <c r="E243" s="29" t="s">
        <v>791</v>
      </c>
      <c r="F243" s="46">
        <v>363</v>
      </c>
      <c r="G243" s="47">
        <v>1.7</v>
      </c>
      <c r="H243" s="40">
        <f t="shared" si="100"/>
        <v>617.1</v>
      </c>
      <c r="I243" s="48">
        <v>0</v>
      </c>
      <c r="J243" s="48">
        <f t="shared" si="101"/>
        <v>0</v>
      </c>
      <c r="K243" s="48"/>
      <c r="L243" s="48"/>
      <c r="M243" s="42">
        <v>0</v>
      </c>
      <c r="N243" s="42"/>
      <c r="O243" s="42">
        <f>F243*M243</f>
        <v>0</v>
      </c>
      <c r="P243" s="42"/>
      <c r="Q243" s="43"/>
      <c r="R243" s="43"/>
      <c r="S243" s="44"/>
      <c r="T243" s="44"/>
      <c r="U243" s="41"/>
      <c r="V243" s="30"/>
      <c r="W243" s="30"/>
      <c r="X243" s="31">
        <f t="shared" si="79"/>
        <v>0</v>
      </c>
      <c r="Y243" s="31"/>
      <c r="Z243" s="30">
        <f t="shared" si="102"/>
        <v>0</v>
      </c>
      <c r="AA243" s="34">
        <f t="shared" si="103"/>
        <v>1.7</v>
      </c>
      <c r="AB243" s="41">
        <f t="shared" si="104"/>
        <v>617.1</v>
      </c>
      <c r="AC243" s="5"/>
      <c r="AD243" s="35">
        <f t="shared" si="77"/>
        <v>0</v>
      </c>
      <c r="AE243" s="36">
        <f t="shared" si="78"/>
        <v>0</v>
      </c>
      <c r="AF243" s="121">
        <f t="shared" si="80"/>
        <v>0</v>
      </c>
      <c r="AG243" s="37">
        <f t="shared" si="81"/>
        <v>0</v>
      </c>
      <c r="AH243" s="37"/>
    </row>
    <row r="244" spans="1:34" s="38" customFormat="1" ht="16.2">
      <c r="A244" s="26">
        <v>240</v>
      </c>
      <c r="B244" s="27" t="s">
        <v>441</v>
      </c>
      <c r="C244" s="28" t="s">
        <v>442</v>
      </c>
      <c r="D244" s="29" t="s">
        <v>3</v>
      </c>
      <c r="E244" s="29" t="s">
        <v>791</v>
      </c>
      <c r="F244" s="46">
        <v>376</v>
      </c>
      <c r="G244" s="47">
        <v>736.58</v>
      </c>
      <c r="H244" s="40">
        <f t="shared" si="100"/>
        <v>276954.08</v>
      </c>
      <c r="I244" s="48">
        <v>441</v>
      </c>
      <c r="J244" s="48">
        <f t="shared" si="101"/>
        <v>165816</v>
      </c>
      <c r="K244" s="48"/>
      <c r="L244" s="48"/>
      <c r="M244" s="42">
        <v>780.9</v>
      </c>
      <c r="N244" s="42"/>
      <c r="O244" s="42">
        <v>293611</v>
      </c>
      <c r="P244" s="42">
        <v>288.89999999999998</v>
      </c>
      <c r="Q244" s="43">
        <f>P244*F244</f>
        <v>108626.4</v>
      </c>
      <c r="R244" s="55">
        <v>0.28000000000000003</v>
      </c>
      <c r="S244" s="49">
        <f>R244*F244</f>
        <v>105.28000000000002</v>
      </c>
      <c r="T244" s="44">
        <v>6.4</v>
      </c>
      <c r="U244" s="41">
        <f>T244*F244</f>
        <v>2406.4</v>
      </c>
      <c r="V244" s="31"/>
      <c r="W244" s="31"/>
      <c r="X244" s="31">
        <f t="shared" si="79"/>
        <v>295.57999999999993</v>
      </c>
      <c r="Y244" s="31"/>
      <c r="Z244" s="30">
        <f t="shared" si="102"/>
        <v>111138.07999999997</v>
      </c>
      <c r="AA244" s="34">
        <f t="shared" si="103"/>
        <v>6.3060667798708891E-14</v>
      </c>
      <c r="AB244" s="41">
        <f t="shared" si="104"/>
        <v>2.3710811092314543E-11</v>
      </c>
      <c r="AC244" s="5"/>
      <c r="AD244" s="35">
        <f t="shared" si="77"/>
        <v>295.57999999999993</v>
      </c>
      <c r="AE244" s="36">
        <f t="shared" si="78"/>
        <v>111138</v>
      </c>
      <c r="AF244" s="121">
        <f t="shared" si="80"/>
        <v>111138.07999999997</v>
      </c>
      <c r="AG244" s="37">
        <f t="shared" si="81"/>
        <v>111138.07999999997</v>
      </c>
      <c r="AH244" s="37"/>
    </row>
    <row r="245" spans="1:34" s="38" customFormat="1" ht="16.2">
      <c r="A245" s="26">
        <v>241</v>
      </c>
      <c r="B245" s="27" t="s">
        <v>443</v>
      </c>
      <c r="C245" s="28" t="s">
        <v>444</v>
      </c>
      <c r="D245" s="29" t="s">
        <v>3</v>
      </c>
      <c r="E245" s="29" t="s">
        <v>791</v>
      </c>
      <c r="F245" s="46">
        <v>398</v>
      </c>
      <c r="G245" s="47">
        <v>348.2</v>
      </c>
      <c r="H245" s="40">
        <f t="shared" si="100"/>
        <v>138583.6</v>
      </c>
      <c r="I245" s="48">
        <v>105</v>
      </c>
      <c r="J245" s="48">
        <f t="shared" si="101"/>
        <v>41790</v>
      </c>
      <c r="K245" s="48"/>
      <c r="L245" s="48"/>
      <c r="M245" s="42">
        <v>487.9</v>
      </c>
      <c r="N245" s="42"/>
      <c r="O245" s="42">
        <f t="shared" ref="O245:O258" si="105">F245*M245</f>
        <v>194184.19999999998</v>
      </c>
      <c r="P245" s="42">
        <v>88.5</v>
      </c>
      <c r="Q245" s="43">
        <f>P245*F245</f>
        <v>35223</v>
      </c>
      <c r="R245" s="43">
        <v>140.30000000000001</v>
      </c>
      <c r="S245" s="49">
        <f>R245*F245</f>
        <v>55839.4</v>
      </c>
      <c r="T245" s="44"/>
      <c r="U245" s="41"/>
      <c r="V245" s="30"/>
      <c r="W245" s="30"/>
      <c r="X245" s="31">
        <f t="shared" si="79"/>
        <v>228.8</v>
      </c>
      <c r="Y245" s="31"/>
      <c r="Z245" s="30">
        <f t="shared" si="102"/>
        <v>91062.400000000009</v>
      </c>
      <c r="AA245" s="34">
        <f t="shared" si="103"/>
        <v>14.399999999999977</v>
      </c>
      <c r="AB245" s="41">
        <f t="shared" si="104"/>
        <v>5731.1999999999907</v>
      </c>
      <c r="AC245" s="5"/>
      <c r="AD245" s="35">
        <f t="shared" si="77"/>
        <v>228.8</v>
      </c>
      <c r="AE245" s="36">
        <f t="shared" si="78"/>
        <v>91062</v>
      </c>
      <c r="AF245" s="121">
        <f t="shared" si="80"/>
        <v>91062.400000000009</v>
      </c>
      <c r="AG245" s="37">
        <f t="shared" si="81"/>
        <v>91062.400000000009</v>
      </c>
      <c r="AH245" s="37"/>
    </row>
    <row r="246" spans="1:34" s="38" customFormat="1" ht="16.2">
      <c r="A246" s="26">
        <v>242</v>
      </c>
      <c r="B246" s="27" t="s">
        <v>445</v>
      </c>
      <c r="C246" s="28" t="s">
        <v>446</v>
      </c>
      <c r="D246" s="29" t="s">
        <v>3</v>
      </c>
      <c r="E246" s="29" t="s">
        <v>791</v>
      </c>
      <c r="F246" s="46">
        <v>626</v>
      </c>
      <c r="G246" s="47">
        <v>41.16</v>
      </c>
      <c r="H246" s="40">
        <f t="shared" si="100"/>
        <v>25766.159999999996</v>
      </c>
      <c r="I246" s="48">
        <v>112.2</v>
      </c>
      <c r="J246" s="48">
        <f t="shared" si="101"/>
        <v>70237.2</v>
      </c>
      <c r="K246" s="48"/>
      <c r="L246" s="48"/>
      <c r="M246" s="42">
        <v>0</v>
      </c>
      <c r="N246" s="42"/>
      <c r="O246" s="42">
        <f t="shared" si="105"/>
        <v>0</v>
      </c>
      <c r="P246" s="42"/>
      <c r="Q246" s="43"/>
      <c r="R246" s="43"/>
      <c r="S246" s="44"/>
      <c r="T246" s="44"/>
      <c r="U246" s="41"/>
      <c r="V246" s="30"/>
      <c r="W246" s="30"/>
      <c r="X246" s="31">
        <f t="shared" si="79"/>
        <v>0</v>
      </c>
      <c r="Y246" s="31"/>
      <c r="Z246" s="30">
        <f t="shared" si="102"/>
        <v>0</v>
      </c>
      <c r="AA246" s="34">
        <f t="shared" si="103"/>
        <v>-71.040000000000006</v>
      </c>
      <c r="AB246" s="41">
        <f t="shared" si="104"/>
        <v>-44471.040000000001</v>
      </c>
      <c r="AC246" s="5"/>
      <c r="AD246" s="35">
        <f t="shared" si="77"/>
        <v>0</v>
      </c>
      <c r="AE246" s="36">
        <f t="shared" si="78"/>
        <v>0</v>
      </c>
      <c r="AF246" s="121">
        <f t="shared" si="80"/>
        <v>0</v>
      </c>
      <c r="AG246" s="37">
        <f t="shared" si="81"/>
        <v>0</v>
      </c>
      <c r="AH246" s="37"/>
    </row>
    <row r="247" spans="1:34" s="38" customFormat="1" ht="16.2">
      <c r="A247" s="26">
        <v>243</v>
      </c>
      <c r="B247" s="27" t="s">
        <v>447</v>
      </c>
      <c r="C247" s="28" t="s">
        <v>448</v>
      </c>
      <c r="D247" s="29" t="s">
        <v>3</v>
      </c>
      <c r="E247" s="29" t="s">
        <v>791</v>
      </c>
      <c r="F247" s="46">
        <v>738</v>
      </c>
      <c r="G247" s="47">
        <v>69.040000000000006</v>
      </c>
      <c r="H247" s="40">
        <f t="shared" si="100"/>
        <v>50951.520000000004</v>
      </c>
      <c r="I247" s="48">
        <v>0</v>
      </c>
      <c r="J247" s="48">
        <f t="shared" si="101"/>
        <v>0</v>
      </c>
      <c r="K247" s="48"/>
      <c r="L247" s="48"/>
      <c r="M247" s="42">
        <v>0</v>
      </c>
      <c r="N247" s="42"/>
      <c r="O247" s="42">
        <f t="shared" si="105"/>
        <v>0</v>
      </c>
      <c r="P247" s="42"/>
      <c r="Q247" s="43"/>
      <c r="R247" s="43"/>
      <c r="S247" s="44"/>
      <c r="T247" s="44"/>
      <c r="U247" s="41"/>
      <c r="V247" s="30"/>
      <c r="W247" s="30"/>
      <c r="X247" s="31">
        <f t="shared" si="79"/>
        <v>0</v>
      </c>
      <c r="Y247" s="31"/>
      <c r="Z247" s="30">
        <f t="shared" si="102"/>
        <v>0</v>
      </c>
      <c r="AA247" s="34">
        <f t="shared" si="103"/>
        <v>69.040000000000006</v>
      </c>
      <c r="AB247" s="41">
        <f t="shared" si="104"/>
        <v>50951.520000000004</v>
      </c>
      <c r="AC247" s="5"/>
      <c r="AD247" s="35">
        <f t="shared" si="77"/>
        <v>0</v>
      </c>
      <c r="AE247" s="36">
        <f t="shared" si="78"/>
        <v>0</v>
      </c>
      <c r="AF247" s="121">
        <f t="shared" si="80"/>
        <v>0</v>
      </c>
      <c r="AG247" s="37">
        <f t="shared" si="81"/>
        <v>0</v>
      </c>
      <c r="AH247" s="37"/>
    </row>
    <row r="248" spans="1:34" s="38" customFormat="1" ht="16.2">
      <c r="A248" s="26">
        <v>244</v>
      </c>
      <c r="B248" s="27" t="s">
        <v>449</v>
      </c>
      <c r="C248" s="28" t="s">
        <v>450</v>
      </c>
      <c r="D248" s="29" t="s">
        <v>3</v>
      </c>
      <c r="E248" s="29" t="s">
        <v>791</v>
      </c>
      <c r="F248" s="46">
        <v>894</v>
      </c>
      <c r="G248" s="47">
        <v>10.75</v>
      </c>
      <c r="H248" s="40">
        <f t="shared" si="100"/>
        <v>9610.5</v>
      </c>
      <c r="I248" s="48">
        <v>0</v>
      </c>
      <c r="J248" s="48">
        <f t="shared" si="101"/>
        <v>0</v>
      </c>
      <c r="K248" s="48"/>
      <c r="L248" s="48"/>
      <c r="M248" s="42">
        <v>0</v>
      </c>
      <c r="N248" s="42"/>
      <c r="O248" s="42">
        <f t="shared" si="105"/>
        <v>0</v>
      </c>
      <c r="P248" s="42"/>
      <c r="Q248" s="43"/>
      <c r="R248" s="43"/>
      <c r="S248" s="44"/>
      <c r="T248" s="44"/>
      <c r="U248" s="41"/>
      <c r="V248" s="30"/>
      <c r="W248" s="30"/>
      <c r="X248" s="31">
        <f t="shared" si="79"/>
        <v>0</v>
      </c>
      <c r="Y248" s="31"/>
      <c r="Z248" s="30">
        <f t="shared" si="102"/>
        <v>0</v>
      </c>
      <c r="AA248" s="34">
        <f t="shared" si="103"/>
        <v>10.75</v>
      </c>
      <c r="AB248" s="41">
        <f t="shared" si="104"/>
        <v>9610.5</v>
      </c>
      <c r="AC248" s="5"/>
      <c r="AD248" s="35">
        <f t="shared" si="77"/>
        <v>0</v>
      </c>
      <c r="AE248" s="36">
        <f t="shared" si="78"/>
        <v>0</v>
      </c>
      <c r="AF248" s="121">
        <f t="shared" si="80"/>
        <v>0</v>
      </c>
      <c r="AG248" s="37">
        <f t="shared" si="81"/>
        <v>0</v>
      </c>
      <c r="AH248" s="37"/>
    </row>
    <row r="249" spans="1:34" s="38" customFormat="1" ht="16.2">
      <c r="A249" s="26">
        <v>245</v>
      </c>
      <c r="B249" s="27" t="s">
        <v>451</v>
      </c>
      <c r="C249" s="28" t="s">
        <v>452</v>
      </c>
      <c r="D249" s="29" t="s">
        <v>3</v>
      </c>
      <c r="E249" s="29" t="s">
        <v>791</v>
      </c>
      <c r="F249" s="46">
        <v>491</v>
      </c>
      <c r="G249" s="47">
        <v>0.1</v>
      </c>
      <c r="H249" s="40">
        <f t="shared" si="100"/>
        <v>49.1</v>
      </c>
      <c r="I249" s="48">
        <v>0.4</v>
      </c>
      <c r="J249" s="48">
        <f t="shared" si="101"/>
        <v>196.4</v>
      </c>
      <c r="K249" s="48"/>
      <c r="L249" s="48"/>
      <c r="M249" s="42">
        <v>0</v>
      </c>
      <c r="N249" s="42"/>
      <c r="O249" s="42">
        <f t="shared" si="105"/>
        <v>0</v>
      </c>
      <c r="P249" s="42"/>
      <c r="Q249" s="43"/>
      <c r="R249" s="43"/>
      <c r="S249" s="44"/>
      <c r="T249" s="44"/>
      <c r="U249" s="41"/>
      <c r="V249" s="32"/>
      <c r="W249" s="32"/>
      <c r="X249" s="31">
        <f t="shared" si="79"/>
        <v>0</v>
      </c>
      <c r="Y249" s="31"/>
      <c r="Z249" s="30">
        <f t="shared" si="102"/>
        <v>0</v>
      </c>
      <c r="AA249" s="34">
        <f t="shared" si="103"/>
        <v>-0.30000000000000004</v>
      </c>
      <c r="AB249" s="41">
        <f t="shared" si="104"/>
        <v>-147.30000000000001</v>
      </c>
      <c r="AC249" s="5"/>
      <c r="AD249" s="35">
        <f t="shared" si="77"/>
        <v>0</v>
      </c>
      <c r="AE249" s="36">
        <f t="shared" si="78"/>
        <v>0</v>
      </c>
      <c r="AF249" s="121">
        <f t="shared" si="80"/>
        <v>0</v>
      </c>
      <c r="AG249" s="37">
        <f t="shared" si="81"/>
        <v>0</v>
      </c>
      <c r="AH249" s="37"/>
    </row>
    <row r="250" spans="1:34" s="38" customFormat="1" ht="16.2">
      <c r="A250" s="26">
        <v>246</v>
      </c>
      <c r="B250" s="27" t="s">
        <v>453</v>
      </c>
      <c r="C250" s="28" t="s">
        <v>454</v>
      </c>
      <c r="D250" s="29" t="s">
        <v>3</v>
      </c>
      <c r="E250" s="29" t="s">
        <v>791</v>
      </c>
      <c r="F250" s="46">
        <v>591</v>
      </c>
      <c r="G250" s="47">
        <v>219.54</v>
      </c>
      <c r="H250" s="40">
        <f t="shared" si="100"/>
        <v>129748.14</v>
      </c>
      <c r="I250" s="48">
        <v>0</v>
      </c>
      <c r="J250" s="48">
        <f t="shared" si="101"/>
        <v>0</v>
      </c>
      <c r="K250" s="48"/>
      <c r="L250" s="48"/>
      <c r="M250" s="42">
        <v>15</v>
      </c>
      <c r="N250" s="42"/>
      <c r="O250" s="42">
        <f t="shared" si="105"/>
        <v>8865</v>
      </c>
      <c r="P250" s="42"/>
      <c r="Q250" s="43"/>
      <c r="R250" s="43"/>
      <c r="S250" s="44"/>
      <c r="T250" s="44"/>
      <c r="U250" s="41"/>
      <c r="V250" s="30"/>
      <c r="W250" s="30"/>
      <c r="X250" s="31">
        <f t="shared" si="79"/>
        <v>0</v>
      </c>
      <c r="Y250" s="31"/>
      <c r="Z250" s="30">
        <f t="shared" si="102"/>
        <v>0</v>
      </c>
      <c r="AA250" s="34">
        <f t="shared" si="103"/>
        <v>219.54</v>
      </c>
      <c r="AB250" s="41">
        <f t="shared" si="104"/>
        <v>129748.14</v>
      </c>
      <c r="AC250" s="5"/>
      <c r="AD250" s="35">
        <f t="shared" si="77"/>
        <v>0</v>
      </c>
      <c r="AE250" s="36">
        <f t="shared" si="78"/>
        <v>0</v>
      </c>
      <c r="AF250" s="121">
        <f t="shared" si="80"/>
        <v>0</v>
      </c>
      <c r="AG250" s="37">
        <f t="shared" si="81"/>
        <v>0</v>
      </c>
      <c r="AH250" s="37"/>
    </row>
    <row r="251" spans="1:34" s="38" customFormat="1" ht="16.2">
      <c r="A251" s="26">
        <v>247</v>
      </c>
      <c r="B251" s="27" t="s">
        <v>455</v>
      </c>
      <c r="C251" s="28" t="s">
        <v>456</v>
      </c>
      <c r="D251" s="29" t="s">
        <v>3</v>
      </c>
      <c r="E251" s="29" t="s">
        <v>791</v>
      </c>
      <c r="F251" s="46">
        <v>600</v>
      </c>
      <c r="G251" s="47">
        <v>291.77999999999997</v>
      </c>
      <c r="H251" s="40">
        <f t="shared" si="100"/>
        <v>175067.99999999997</v>
      </c>
      <c r="I251" s="48">
        <v>76</v>
      </c>
      <c r="J251" s="48">
        <f t="shared" si="101"/>
        <v>45600</v>
      </c>
      <c r="K251" s="48"/>
      <c r="L251" s="48"/>
      <c r="M251" s="42">
        <v>699.8</v>
      </c>
      <c r="N251" s="42"/>
      <c r="O251" s="42">
        <f t="shared" si="105"/>
        <v>419880</v>
      </c>
      <c r="P251" s="42">
        <v>63</v>
      </c>
      <c r="Q251" s="43">
        <f>P251*F251</f>
        <v>37800</v>
      </c>
      <c r="R251" s="43">
        <v>155</v>
      </c>
      <c r="S251" s="49">
        <f>R251*F251</f>
        <v>93000</v>
      </c>
      <c r="T251" s="44"/>
      <c r="U251" s="41"/>
      <c r="V251" s="31"/>
      <c r="W251" s="31"/>
      <c r="X251" s="31">
        <f t="shared" si="79"/>
        <v>218</v>
      </c>
      <c r="Y251" s="31"/>
      <c r="Z251" s="30">
        <f t="shared" si="102"/>
        <v>130800</v>
      </c>
      <c r="AA251" s="34">
        <f t="shared" si="103"/>
        <v>-2.2200000000000273</v>
      </c>
      <c r="AB251" s="41">
        <f t="shared" si="104"/>
        <v>-1332.0000000000164</v>
      </c>
      <c r="AC251" s="5"/>
      <c r="AD251" s="35">
        <f t="shared" si="77"/>
        <v>218</v>
      </c>
      <c r="AE251" s="36">
        <f t="shared" si="78"/>
        <v>130800</v>
      </c>
      <c r="AF251" s="121">
        <f t="shared" si="80"/>
        <v>130800</v>
      </c>
      <c r="AG251" s="37">
        <f t="shared" si="81"/>
        <v>130800</v>
      </c>
      <c r="AH251" s="37"/>
    </row>
    <row r="252" spans="1:34" s="38" customFormat="1" ht="16.2">
      <c r="A252" s="26">
        <v>248</v>
      </c>
      <c r="B252" s="27" t="s">
        <v>457</v>
      </c>
      <c r="C252" s="28" t="s">
        <v>458</v>
      </c>
      <c r="D252" s="29" t="s">
        <v>3</v>
      </c>
      <c r="E252" s="29" t="s">
        <v>791</v>
      </c>
      <c r="F252" s="46">
        <v>869</v>
      </c>
      <c r="G252" s="47">
        <v>143.96</v>
      </c>
      <c r="H252" s="40">
        <f t="shared" si="100"/>
        <v>125101.24</v>
      </c>
      <c r="I252" s="48">
        <v>135.13999999999999</v>
      </c>
      <c r="J252" s="48">
        <f t="shared" si="101"/>
        <v>117436.65999999999</v>
      </c>
      <c r="K252" s="48"/>
      <c r="L252" s="48"/>
      <c r="M252" s="42">
        <v>255</v>
      </c>
      <c r="N252" s="42"/>
      <c r="O252" s="42">
        <f t="shared" si="105"/>
        <v>221595</v>
      </c>
      <c r="P252" s="42">
        <v>8.2899999999999991</v>
      </c>
      <c r="Q252" s="43">
        <f>P252*F252</f>
        <v>7204.0099999999993</v>
      </c>
      <c r="R252" s="43"/>
      <c r="S252" s="44"/>
      <c r="T252" s="44"/>
      <c r="U252" s="41"/>
      <c r="V252" s="31"/>
      <c r="W252" s="31"/>
      <c r="X252" s="31">
        <f t="shared" si="79"/>
        <v>8.2899999999999991</v>
      </c>
      <c r="Y252" s="31"/>
      <c r="Z252" s="30">
        <f t="shared" si="102"/>
        <v>7204.0099999999993</v>
      </c>
      <c r="AA252" s="34">
        <f t="shared" si="103"/>
        <v>0.53000000000002245</v>
      </c>
      <c r="AB252" s="41">
        <f t="shared" si="104"/>
        <v>460.57000000001949</v>
      </c>
      <c r="AC252" s="5"/>
      <c r="AD252" s="35">
        <f t="shared" si="77"/>
        <v>8.2899999999999991</v>
      </c>
      <c r="AE252" s="36">
        <f t="shared" si="78"/>
        <v>7204</v>
      </c>
      <c r="AF252" s="121">
        <f t="shared" si="80"/>
        <v>7204.0099999999993</v>
      </c>
      <c r="AG252" s="37">
        <f t="shared" si="81"/>
        <v>7204.0099999999993</v>
      </c>
      <c r="AH252" s="37"/>
    </row>
    <row r="253" spans="1:34" s="38" customFormat="1" ht="16.2">
      <c r="A253" s="26">
        <v>249</v>
      </c>
      <c r="B253" s="27" t="s">
        <v>459</v>
      </c>
      <c r="C253" s="28" t="s">
        <v>460</v>
      </c>
      <c r="D253" s="29" t="s">
        <v>3</v>
      </c>
      <c r="E253" s="29" t="s">
        <v>791</v>
      </c>
      <c r="F253" s="46">
        <v>734</v>
      </c>
      <c r="G253" s="47">
        <v>5.18</v>
      </c>
      <c r="H253" s="40">
        <f t="shared" si="100"/>
        <v>3802.12</v>
      </c>
      <c r="I253" s="48">
        <v>0</v>
      </c>
      <c r="J253" s="48">
        <f t="shared" si="101"/>
        <v>0</v>
      </c>
      <c r="K253" s="48"/>
      <c r="L253" s="48"/>
      <c r="M253" s="42">
        <v>0</v>
      </c>
      <c r="N253" s="42"/>
      <c r="O253" s="42">
        <f t="shared" si="105"/>
        <v>0</v>
      </c>
      <c r="P253" s="42"/>
      <c r="Q253" s="43"/>
      <c r="R253" s="43"/>
      <c r="S253" s="44"/>
      <c r="T253" s="44"/>
      <c r="U253" s="41"/>
      <c r="V253" s="30"/>
      <c r="W253" s="30"/>
      <c r="X253" s="31">
        <f t="shared" si="79"/>
        <v>0</v>
      </c>
      <c r="Y253" s="31"/>
      <c r="Z253" s="30">
        <f t="shared" si="102"/>
        <v>0</v>
      </c>
      <c r="AA253" s="34">
        <f t="shared" si="103"/>
        <v>5.18</v>
      </c>
      <c r="AB253" s="41">
        <f t="shared" si="104"/>
        <v>3802.12</v>
      </c>
      <c r="AC253" s="5"/>
      <c r="AD253" s="35">
        <f t="shared" si="77"/>
        <v>0</v>
      </c>
      <c r="AE253" s="36">
        <f t="shared" si="78"/>
        <v>0</v>
      </c>
      <c r="AF253" s="121">
        <f t="shared" si="80"/>
        <v>0</v>
      </c>
      <c r="AG253" s="37">
        <f t="shared" si="81"/>
        <v>0</v>
      </c>
      <c r="AH253" s="37"/>
    </row>
    <row r="254" spans="1:34" s="38" customFormat="1" ht="16.2">
      <c r="A254" s="26">
        <v>250</v>
      </c>
      <c r="B254" s="27" t="s">
        <v>461</v>
      </c>
      <c r="C254" s="28" t="s">
        <v>462</v>
      </c>
      <c r="D254" s="29" t="s">
        <v>3</v>
      </c>
      <c r="E254" s="29" t="s">
        <v>791</v>
      </c>
      <c r="F254" s="46">
        <v>988</v>
      </c>
      <c r="G254" s="47">
        <v>103.99</v>
      </c>
      <c r="H254" s="40">
        <f t="shared" si="100"/>
        <v>102742.12</v>
      </c>
      <c r="I254" s="48">
        <v>70</v>
      </c>
      <c r="J254" s="48">
        <f t="shared" si="101"/>
        <v>69160</v>
      </c>
      <c r="K254" s="48"/>
      <c r="L254" s="48"/>
      <c r="M254" s="42">
        <v>224</v>
      </c>
      <c r="N254" s="42"/>
      <c r="O254" s="42">
        <f t="shared" si="105"/>
        <v>221312</v>
      </c>
      <c r="P254" s="42">
        <v>20.99</v>
      </c>
      <c r="Q254" s="43">
        <f>P254*F254</f>
        <v>20738.12</v>
      </c>
      <c r="R254" s="43">
        <v>13</v>
      </c>
      <c r="S254" s="49">
        <f>R254*F254</f>
        <v>12844</v>
      </c>
      <c r="T254" s="44"/>
      <c r="U254" s="41"/>
      <c r="V254" s="31"/>
      <c r="W254" s="31"/>
      <c r="X254" s="31">
        <f t="shared" si="79"/>
        <v>33.989999999999995</v>
      </c>
      <c r="Y254" s="31"/>
      <c r="Z254" s="30">
        <f t="shared" si="102"/>
        <v>33582.119999999995</v>
      </c>
      <c r="AA254" s="34">
        <v>0</v>
      </c>
      <c r="AB254" s="41">
        <f t="shared" si="104"/>
        <v>0</v>
      </c>
      <c r="AC254" s="5"/>
      <c r="AD254" s="35">
        <f t="shared" si="77"/>
        <v>33.989999999999995</v>
      </c>
      <c r="AE254" s="36">
        <f t="shared" si="78"/>
        <v>33582</v>
      </c>
      <c r="AF254" s="121">
        <f t="shared" si="80"/>
        <v>33582.119999999995</v>
      </c>
      <c r="AG254" s="37">
        <f t="shared" si="81"/>
        <v>33582.119999999995</v>
      </c>
      <c r="AH254" s="37"/>
    </row>
    <row r="255" spans="1:34" s="38" customFormat="1" ht="16.2">
      <c r="A255" s="26">
        <v>251</v>
      </c>
      <c r="B255" s="27" t="s">
        <v>463</v>
      </c>
      <c r="C255" s="28" t="s">
        <v>464</v>
      </c>
      <c r="D255" s="29" t="s">
        <v>3</v>
      </c>
      <c r="E255" s="29" t="s">
        <v>791</v>
      </c>
      <c r="F255" s="46">
        <v>1028</v>
      </c>
      <c r="G255" s="47">
        <v>3.58</v>
      </c>
      <c r="H255" s="40">
        <f t="shared" si="100"/>
        <v>3680.2400000000002</v>
      </c>
      <c r="I255" s="48">
        <v>0</v>
      </c>
      <c r="J255" s="48">
        <f t="shared" si="101"/>
        <v>0</v>
      </c>
      <c r="K255" s="48"/>
      <c r="L255" s="48"/>
      <c r="M255" s="42">
        <v>0</v>
      </c>
      <c r="N255" s="42"/>
      <c r="O255" s="42">
        <f t="shared" si="105"/>
        <v>0</v>
      </c>
      <c r="P255" s="42"/>
      <c r="Q255" s="43"/>
      <c r="R255" s="43"/>
      <c r="S255" s="44"/>
      <c r="T255" s="44"/>
      <c r="U255" s="41"/>
      <c r="V255" s="30"/>
      <c r="W255" s="30"/>
      <c r="X255" s="31">
        <f t="shared" si="79"/>
        <v>0</v>
      </c>
      <c r="Y255" s="31"/>
      <c r="Z255" s="30">
        <f t="shared" si="102"/>
        <v>0</v>
      </c>
      <c r="AA255" s="34">
        <f>G255-I255-P255-R255-T255</f>
        <v>3.58</v>
      </c>
      <c r="AB255" s="41">
        <f t="shared" si="104"/>
        <v>3680.2400000000002</v>
      </c>
      <c r="AC255" s="5"/>
      <c r="AD255" s="35">
        <f t="shared" si="77"/>
        <v>0</v>
      </c>
      <c r="AE255" s="36">
        <f t="shared" si="78"/>
        <v>0</v>
      </c>
      <c r="AF255" s="121">
        <f t="shared" si="80"/>
        <v>0</v>
      </c>
      <c r="AG255" s="37">
        <f t="shared" si="81"/>
        <v>0</v>
      </c>
      <c r="AH255" s="37"/>
    </row>
    <row r="256" spans="1:34" s="38" customFormat="1" ht="16.2">
      <c r="A256" s="26">
        <v>252</v>
      </c>
      <c r="B256" s="27" t="s">
        <v>465</v>
      </c>
      <c r="C256" s="28" t="s">
        <v>466</v>
      </c>
      <c r="D256" s="29" t="s">
        <v>3</v>
      </c>
      <c r="E256" s="29" t="s">
        <v>791</v>
      </c>
      <c r="F256" s="46">
        <v>1126</v>
      </c>
      <c r="G256" s="47">
        <v>141.16</v>
      </c>
      <c r="H256" s="40">
        <f t="shared" si="100"/>
        <v>158946.16</v>
      </c>
      <c r="I256" s="48">
        <v>155</v>
      </c>
      <c r="J256" s="48">
        <f t="shared" si="101"/>
        <v>174530</v>
      </c>
      <c r="K256" s="48"/>
      <c r="L256" s="48"/>
      <c r="M256" s="42">
        <v>516.4</v>
      </c>
      <c r="N256" s="42"/>
      <c r="O256" s="42">
        <f t="shared" si="105"/>
        <v>581466.4</v>
      </c>
      <c r="P256" s="42"/>
      <c r="Q256" s="43"/>
      <c r="R256" s="43"/>
      <c r="S256" s="44"/>
      <c r="T256" s="44"/>
      <c r="U256" s="41"/>
      <c r="V256" s="30"/>
      <c r="W256" s="30"/>
      <c r="X256" s="31">
        <f t="shared" si="79"/>
        <v>0</v>
      </c>
      <c r="Y256" s="31"/>
      <c r="Z256" s="30">
        <f t="shared" si="102"/>
        <v>0</v>
      </c>
      <c r="AA256" s="34">
        <f>G256-I256-P256-R256-T256</f>
        <v>-13.840000000000003</v>
      </c>
      <c r="AB256" s="41">
        <f t="shared" si="104"/>
        <v>-15583.840000000004</v>
      </c>
      <c r="AC256" s="5"/>
      <c r="AD256" s="35">
        <f t="shared" si="77"/>
        <v>0</v>
      </c>
      <c r="AE256" s="36">
        <f t="shared" si="78"/>
        <v>0</v>
      </c>
      <c r="AF256" s="121">
        <f t="shared" si="80"/>
        <v>0</v>
      </c>
      <c r="AG256" s="37">
        <f t="shared" si="81"/>
        <v>0</v>
      </c>
      <c r="AH256" s="37"/>
    </row>
    <row r="257" spans="1:34" s="38" customFormat="1" ht="16.2">
      <c r="A257" s="26">
        <v>253</v>
      </c>
      <c r="B257" s="27" t="s">
        <v>467</v>
      </c>
      <c r="C257" s="28" t="s">
        <v>468</v>
      </c>
      <c r="D257" s="29" t="s">
        <v>3</v>
      </c>
      <c r="E257" s="29" t="s">
        <v>791</v>
      </c>
      <c r="F257" s="46">
        <v>2348</v>
      </c>
      <c r="G257" s="47">
        <v>35.299999999999997</v>
      </c>
      <c r="H257" s="40">
        <f t="shared" si="100"/>
        <v>82884.399999999994</v>
      </c>
      <c r="I257" s="48">
        <v>0</v>
      </c>
      <c r="J257" s="48">
        <f t="shared" si="101"/>
        <v>0</v>
      </c>
      <c r="K257" s="48"/>
      <c r="L257" s="48"/>
      <c r="M257" s="42">
        <v>0</v>
      </c>
      <c r="N257" s="42"/>
      <c r="O257" s="42">
        <f t="shared" si="105"/>
        <v>0</v>
      </c>
      <c r="P257" s="42"/>
      <c r="Q257" s="43"/>
      <c r="R257" s="43"/>
      <c r="S257" s="44"/>
      <c r="T257" s="44"/>
      <c r="U257" s="41"/>
      <c r="V257" s="30"/>
      <c r="W257" s="30"/>
      <c r="X257" s="31">
        <f t="shared" si="79"/>
        <v>0</v>
      </c>
      <c r="Y257" s="31"/>
      <c r="Z257" s="30">
        <f t="shared" si="102"/>
        <v>0</v>
      </c>
      <c r="AA257" s="34">
        <f>G257-I257-P257-R257-T257</f>
        <v>35.299999999999997</v>
      </c>
      <c r="AB257" s="41">
        <f t="shared" si="104"/>
        <v>82884.399999999994</v>
      </c>
      <c r="AC257" s="5"/>
      <c r="AD257" s="35">
        <f t="shared" si="77"/>
        <v>0</v>
      </c>
      <c r="AE257" s="36">
        <f t="shared" si="78"/>
        <v>0</v>
      </c>
      <c r="AF257" s="121">
        <f t="shared" si="80"/>
        <v>0</v>
      </c>
      <c r="AG257" s="37">
        <f t="shared" si="81"/>
        <v>0</v>
      </c>
      <c r="AH257" s="37"/>
    </row>
    <row r="258" spans="1:34" s="38" customFormat="1" ht="16.2">
      <c r="A258" s="26">
        <v>254</v>
      </c>
      <c r="B258" s="27" t="s">
        <v>469</v>
      </c>
      <c r="C258" s="28" t="s">
        <v>470</v>
      </c>
      <c r="D258" s="29" t="s">
        <v>3</v>
      </c>
      <c r="E258" s="29" t="s">
        <v>791</v>
      </c>
      <c r="F258" s="46">
        <v>3416</v>
      </c>
      <c r="G258" s="47">
        <v>0.61</v>
      </c>
      <c r="H258" s="40">
        <f t="shared" si="100"/>
        <v>2083.7599999999998</v>
      </c>
      <c r="I258" s="48">
        <v>0</v>
      </c>
      <c r="J258" s="48">
        <f t="shared" si="101"/>
        <v>0</v>
      </c>
      <c r="K258" s="48"/>
      <c r="L258" s="48"/>
      <c r="M258" s="42">
        <v>0</v>
      </c>
      <c r="N258" s="42"/>
      <c r="O258" s="42">
        <f t="shared" si="105"/>
        <v>0</v>
      </c>
      <c r="P258" s="42"/>
      <c r="Q258" s="43"/>
      <c r="R258" s="43"/>
      <c r="S258" s="44"/>
      <c r="T258" s="44"/>
      <c r="U258" s="41"/>
      <c r="V258" s="30"/>
      <c r="W258" s="30"/>
      <c r="X258" s="31">
        <f t="shared" si="79"/>
        <v>0</v>
      </c>
      <c r="Y258" s="31"/>
      <c r="Z258" s="30">
        <f t="shared" si="102"/>
        <v>0</v>
      </c>
      <c r="AA258" s="34">
        <f>G258-I258-P258-R258-T258</f>
        <v>0.61</v>
      </c>
      <c r="AB258" s="41">
        <f t="shared" si="104"/>
        <v>2083.7599999999998</v>
      </c>
      <c r="AC258" s="5"/>
      <c r="AD258" s="35">
        <f t="shared" si="77"/>
        <v>0</v>
      </c>
      <c r="AE258" s="36">
        <f t="shared" si="78"/>
        <v>0</v>
      </c>
      <c r="AF258" s="121">
        <f t="shared" si="80"/>
        <v>0</v>
      </c>
      <c r="AG258" s="37">
        <f t="shared" si="81"/>
        <v>0</v>
      </c>
      <c r="AH258" s="37"/>
    </row>
    <row r="259" spans="1:34" s="38" customFormat="1" ht="16.2">
      <c r="A259" s="26">
        <v>255</v>
      </c>
      <c r="B259" s="27">
        <v>4.2</v>
      </c>
      <c r="C259" s="28" t="s">
        <v>59</v>
      </c>
      <c r="D259" s="29"/>
      <c r="E259" s="29"/>
      <c r="F259" s="50"/>
      <c r="G259" s="51"/>
      <c r="H259" s="51"/>
      <c r="I259" s="54"/>
      <c r="J259" s="54"/>
      <c r="K259" s="54"/>
      <c r="L259" s="54"/>
      <c r="M259" s="31"/>
      <c r="N259" s="31"/>
      <c r="O259" s="42"/>
      <c r="P259" s="31"/>
      <c r="Q259" s="43"/>
      <c r="R259" s="32"/>
      <c r="S259" s="44"/>
      <c r="T259" s="33"/>
      <c r="U259" s="51"/>
      <c r="V259" s="30"/>
      <c r="W259" s="30"/>
      <c r="X259" s="31"/>
      <c r="Y259" s="31"/>
      <c r="Z259" s="30"/>
      <c r="AA259" s="34"/>
      <c r="AB259" s="41"/>
      <c r="AC259" s="5"/>
      <c r="AD259" s="35">
        <f t="shared" si="77"/>
        <v>0</v>
      </c>
      <c r="AE259" s="36">
        <f t="shared" si="78"/>
        <v>0</v>
      </c>
      <c r="AF259" s="121">
        <f t="shared" si="80"/>
        <v>0</v>
      </c>
      <c r="AG259" s="37">
        <f t="shared" si="81"/>
        <v>0</v>
      </c>
      <c r="AH259" s="37"/>
    </row>
    <row r="260" spans="1:34" s="38" customFormat="1" ht="16.2">
      <c r="A260" s="26">
        <v>256</v>
      </c>
      <c r="B260" s="27" t="s">
        <v>471</v>
      </c>
      <c r="C260" s="28" t="s">
        <v>472</v>
      </c>
      <c r="D260" s="29" t="s">
        <v>62</v>
      </c>
      <c r="E260" s="29" t="s">
        <v>791</v>
      </c>
      <c r="F260" s="46">
        <v>235</v>
      </c>
      <c r="G260" s="50">
        <v>1</v>
      </c>
      <c r="H260" s="40">
        <f t="shared" ref="H260:H274" si="106">F260*G260</f>
        <v>235</v>
      </c>
      <c r="I260" s="48">
        <v>0</v>
      </c>
      <c r="J260" s="48">
        <f t="shared" ref="J260:J274" si="107">F260*I260</f>
        <v>0</v>
      </c>
      <c r="K260" s="48"/>
      <c r="L260" s="48"/>
      <c r="M260" s="42">
        <v>0</v>
      </c>
      <c r="N260" s="42"/>
      <c r="O260" s="42">
        <f t="shared" ref="O260:O274" si="108">F260*M260</f>
        <v>0</v>
      </c>
      <c r="P260" s="42"/>
      <c r="Q260" s="43"/>
      <c r="R260" s="43"/>
      <c r="S260" s="44"/>
      <c r="T260" s="44"/>
      <c r="U260" s="41"/>
      <c r="V260" s="30"/>
      <c r="W260" s="30"/>
      <c r="X260" s="31">
        <f t="shared" si="79"/>
        <v>0</v>
      </c>
      <c r="Y260" s="31"/>
      <c r="Z260" s="30">
        <f t="shared" ref="Z260:Z274" si="109">F260*X260</f>
        <v>0</v>
      </c>
      <c r="AA260" s="34">
        <f t="shared" ref="AA260:AA274" si="110">G260-I260-P260-R260-T260</f>
        <v>1</v>
      </c>
      <c r="AB260" s="41">
        <f t="shared" ref="AB260:AB274" si="111">AA260*F260</f>
        <v>235</v>
      </c>
      <c r="AC260" s="5"/>
      <c r="AD260" s="35">
        <f t="shared" si="77"/>
        <v>0</v>
      </c>
      <c r="AE260" s="36">
        <f t="shared" si="78"/>
        <v>0</v>
      </c>
      <c r="AF260" s="121">
        <f t="shared" si="80"/>
        <v>0</v>
      </c>
      <c r="AG260" s="37">
        <f t="shared" si="81"/>
        <v>0</v>
      </c>
      <c r="AH260" s="37"/>
    </row>
    <row r="261" spans="1:34" s="38" customFormat="1" ht="16.2">
      <c r="A261" s="26">
        <v>257</v>
      </c>
      <c r="B261" s="27" t="s">
        <v>473</v>
      </c>
      <c r="C261" s="28" t="s">
        <v>474</v>
      </c>
      <c r="D261" s="29" t="s">
        <v>62</v>
      </c>
      <c r="E261" s="29" t="s">
        <v>791</v>
      </c>
      <c r="F261" s="46">
        <v>253</v>
      </c>
      <c r="G261" s="50">
        <v>49</v>
      </c>
      <c r="H261" s="40">
        <f t="shared" si="106"/>
        <v>12397</v>
      </c>
      <c r="I261" s="48">
        <v>17</v>
      </c>
      <c r="J261" s="48">
        <f t="shared" si="107"/>
        <v>4301</v>
      </c>
      <c r="K261" s="48"/>
      <c r="L261" s="48"/>
      <c r="M261" s="42">
        <v>27</v>
      </c>
      <c r="N261" s="42"/>
      <c r="O261" s="42">
        <f t="shared" si="108"/>
        <v>6831</v>
      </c>
      <c r="P261" s="42">
        <v>16</v>
      </c>
      <c r="Q261" s="43">
        <f>P261*F261</f>
        <v>4048</v>
      </c>
      <c r="R261" s="43">
        <v>4</v>
      </c>
      <c r="S261" s="44">
        <f>R261*F261</f>
        <v>1012</v>
      </c>
      <c r="T261" s="44"/>
      <c r="U261" s="41"/>
      <c r="V261" s="30"/>
      <c r="W261" s="30"/>
      <c r="X261" s="31">
        <f t="shared" si="79"/>
        <v>20</v>
      </c>
      <c r="Y261" s="31"/>
      <c r="Z261" s="30">
        <f t="shared" si="109"/>
        <v>5060</v>
      </c>
      <c r="AA261" s="34">
        <f t="shared" si="110"/>
        <v>12</v>
      </c>
      <c r="AB261" s="41">
        <f t="shared" si="111"/>
        <v>3036</v>
      </c>
      <c r="AC261" s="5"/>
      <c r="AD261" s="35">
        <f t="shared" si="77"/>
        <v>20</v>
      </c>
      <c r="AE261" s="36">
        <f t="shared" si="78"/>
        <v>5060</v>
      </c>
      <c r="AF261" s="121">
        <f t="shared" si="80"/>
        <v>5060</v>
      </c>
      <c r="AG261" s="37">
        <f t="shared" si="81"/>
        <v>5060</v>
      </c>
      <c r="AH261" s="37"/>
    </row>
    <row r="262" spans="1:34" s="38" customFormat="1" ht="32.4">
      <c r="A262" s="26">
        <v>258</v>
      </c>
      <c r="B262" s="27" t="s">
        <v>475</v>
      </c>
      <c r="C262" s="28" t="s">
        <v>476</v>
      </c>
      <c r="D262" s="29" t="s">
        <v>62</v>
      </c>
      <c r="E262" s="29" t="s">
        <v>791</v>
      </c>
      <c r="F262" s="46">
        <v>379</v>
      </c>
      <c r="G262" s="50">
        <v>7</v>
      </c>
      <c r="H262" s="40">
        <f t="shared" si="106"/>
        <v>2653</v>
      </c>
      <c r="I262" s="48">
        <v>3</v>
      </c>
      <c r="J262" s="48">
        <f t="shared" si="107"/>
        <v>1137</v>
      </c>
      <c r="K262" s="48"/>
      <c r="L262" s="48"/>
      <c r="M262" s="42">
        <v>14</v>
      </c>
      <c r="N262" s="42"/>
      <c r="O262" s="42">
        <f t="shared" si="108"/>
        <v>5306</v>
      </c>
      <c r="P262" s="42">
        <v>4</v>
      </c>
      <c r="Q262" s="43">
        <f>P262*F262</f>
        <v>1516</v>
      </c>
      <c r="R262" s="43"/>
      <c r="S262" s="44"/>
      <c r="T262" s="44"/>
      <c r="U262" s="41"/>
      <c r="V262" s="30"/>
      <c r="W262" s="30"/>
      <c r="X262" s="31">
        <f t="shared" si="79"/>
        <v>4</v>
      </c>
      <c r="Y262" s="31"/>
      <c r="Z262" s="30">
        <f t="shared" si="109"/>
        <v>1516</v>
      </c>
      <c r="AA262" s="34">
        <f t="shared" si="110"/>
        <v>0</v>
      </c>
      <c r="AB262" s="41">
        <f t="shared" si="111"/>
        <v>0</v>
      </c>
      <c r="AC262" s="5"/>
      <c r="AD262" s="35">
        <f t="shared" si="77"/>
        <v>4</v>
      </c>
      <c r="AE262" s="36">
        <f t="shared" si="78"/>
        <v>1516</v>
      </c>
      <c r="AF262" s="121">
        <f t="shared" si="80"/>
        <v>1516</v>
      </c>
      <c r="AG262" s="37">
        <f t="shared" si="81"/>
        <v>1516</v>
      </c>
      <c r="AH262" s="37"/>
    </row>
    <row r="263" spans="1:34" s="38" customFormat="1" ht="16.2">
      <c r="A263" s="26">
        <v>259</v>
      </c>
      <c r="B263" s="27" t="s">
        <v>477</v>
      </c>
      <c r="C263" s="28" t="s">
        <v>478</v>
      </c>
      <c r="D263" s="29" t="s">
        <v>62</v>
      </c>
      <c r="E263" s="29" t="s">
        <v>791</v>
      </c>
      <c r="F263" s="46">
        <v>460</v>
      </c>
      <c r="G263" s="50">
        <v>3</v>
      </c>
      <c r="H263" s="40">
        <f t="shared" si="106"/>
        <v>1380</v>
      </c>
      <c r="I263" s="48">
        <v>0</v>
      </c>
      <c r="J263" s="48">
        <f t="shared" si="107"/>
        <v>0</v>
      </c>
      <c r="K263" s="48"/>
      <c r="L263" s="48"/>
      <c r="M263" s="42">
        <v>4</v>
      </c>
      <c r="N263" s="42"/>
      <c r="O263" s="42">
        <f t="shared" si="108"/>
        <v>1840</v>
      </c>
      <c r="P263" s="42"/>
      <c r="Q263" s="43"/>
      <c r="R263" s="43">
        <v>2</v>
      </c>
      <c r="S263" s="44">
        <f>R263*F263</f>
        <v>920</v>
      </c>
      <c r="T263" s="44"/>
      <c r="U263" s="41"/>
      <c r="V263" s="30"/>
      <c r="W263" s="30"/>
      <c r="X263" s="31">
        <f t="shared" si="79"/>
        <v>2</v>
      </c>
      <c r="Y263" s="31"/>
      <c r="Z263" s="30">
        <f t="shared" si="109"/>
        <v>920</v>
      </c>
      <c r="AA263" s="34">
        <f t="shared" si="110"/>
        <v>1</v>
      </c>
      <c r="AB263" s="41">
        <f t="shared" si="111"/>
        <v>460</v>
      </c>
      <c r="AC263" s="5"/>
      <c r="AD263" s="35">
        <f t="shared" ref="AD263:AD326" si="112">IF(M263=X263,M263,X263)</f>
        <v>2</v>
      </c>
      <c r="AE263" s="36">
        <f t="shared" ref="AE263:AE326" si="113">ROUND(AD263*F263,0)</f>
        <v>920</v>
      </c>
      <c r="AF263" s="121">
        <f t="shared" si="80"/>
        <v>920</v>
      </c>
      <c r="AG263" s="37">
        <f t="shared" si="81"/>
        <v>920</v>
      </c>
      <c r="AH263" s="37"/>
    </row>
    <row r="264" spans="1:34" s="38" customFormat="1" ht="16.2">
      <c r="A264" s="26">
        <v>260</v>
      </c>
      <c r="B264" s="27" t="s">
        <v>479</v>
      </c>
      <c r="C264" s="28" t="s">
        <v>480</v>
      </c>
      <c r="D264" s="29" t="s">
        <v>62</v>
      </c>
      <c r="E264" s="29" t="s">
        <v>791</v>
      </c>
      <c r="F264" s="46">
        <v>711</v>
      </c>
      <c r="G264" s="50">
        <v>1</v>
      </c>
      <c r="H264" s="40">
        <f t="shared" si="106"/>
        <v>711</v>
      </c>
      <c r="I264" s="48">
        <v>0</v>
      </c>
      <c r="J264" s="48">
        <f t="shared" si="107"/>
        <v>0</v>
      </c>
      <c r="K264" s="48"/>
      <c r="L264" s="48"/>
      <c r="M264" s="42">
        <v>0</v>
      </c>
      <c r="N264" s="42"/>
      <c r="O264" s="42">
        <f t="shared" si="108"/>
        <v>0</v>
      </c>
      <c r="P264" s="42"/>
      <c r="Q264" s="43"/>
      <c r="R264" s="43"/>
      <c r="S264" s="44"/>
      <c r="T264" s="44"/>
      <c r="U264" s="41"/>
      <c r="V264" s="30"/>
      <c r="W264" s="30"/>
      <c r="X264" s="31">
        <f t="shared" ref="X264:X327" si="114">P264+R264+T264</f>
        <v>0</v>
      </c>
      <c r="Y264" s="31"/>
      <c r="Z264" s="30">
        <f t="shared" si="109"/>
        <v>0</v>
      </c>
      <c r="AA264" s="34">
        <f t="shared" si="110"/>
        <v>1</v>
      </c>
      <c r="AB264" s="41">
        <f t="shared" si="111"/>
        <v>711</v>
      </c>
      <c r="AC264" s="5"/>
      <c r="AD264" s="35">
        <f t="shared" si="112"/>
        <v>0</v>
      </c>
      <c r="AE264" s="36">
        <f t="shared" si="113"/>
        <v>0</v>
      </c>
      <c r="AF264" s="121">
        <f t="shared" ref="AF264:AF327" si="115">F264*AD264</f>
        <v>0</v>
      </c>
      <c r="AG264" s="37">
        <f t="shared" si="81"/>
        <v>0</v>
      </c>
      <c r="AH264" s="37"/>
    </row>
    <row r="265" spans="1:34" s="38" customFormat="1" ht="16.2">
      <c r="A265" s="26">
        <v>261</v>
      </c>
      <c r="B265" s="27" t="s">
        <v>783</v>
      </c>
      <c r="C265" s="28" t="s">
        <v>481</v>
      </c>
      <c r="D265" s="29" t="s">
        <v>62</v>
      </c>
      <c r="E265" s="29" t="s">
        <v>791</v>
      </c>
      <c r="F265" s="46">
        <v>614</v>
      </c>
      <c r="G265" s="50">
        <v>9</v>
      </c>
      <c r="H265" s="40">
        <f t="shared" si="106"/>
        <v>5526</v>
      </c>
      <c r="I265" s="48">
        <v>2</v>
      </c>
      <c r="J265" s="48">
        <f t="shared" si="107"/>
        <v>1228</v>
      </c>
      <c r="K265" s="48"/>
      <c r="L265" s="48"/>
      <c r="M265" s="42">
        <v>11</v>
      </c>
      <c r="N265" s="42"/>
      <c r="O265" s="42">
        <f t="shared" si="108"/>
        <v>6754</v>
      </c>
      <c r="P265" s="42">
        <v>2</v>
      </c>
      <c r="Q265" s="43">
        <f>P265*F265</f>
        <v>1228</v>
      </c>
      <c r="R265" s="43"/>
      <c r="S265" s="44"/>
      <c r="T265" s="44">
        <v>3</v>
      </c>
      <c r="U265" s="41">
        <f>T265*F265</f>
        <v>1842</v>
      </c>
      <c r="V265" s="30"/>
      <c r="W265" s="30"/>
      <c r="X265" s="31">
        <f t="shared" si="114"/>
        <v>5</v>
      </c>
      <c r="Y265" s="31"/>
      <c r="Z265" s="30">
        <f t="shared" si="109"/>
        <v>3070</v>
      </c>
      <c r="AA265" s="34">
        <f t="shared" si="110"/>
        <v>2</v>
      </c>
      <c r="AB265" s="41">
        <f t="shared" si="111"/>
        <v>1228</v>
      </c>
      <c r="AC265" s="5"/>
      <c r="AD265" s="35">
        <f t="shared" si="112"/>
        <v>5</v>
      </c>
      <c r="AE265" s="36">
        <f t="shared" si="113"/>
        <v>3070</v>
      </c>
      <c r="AF265" s="121">
        <f t="shared" si="115"/>
        <v>3070</v>
      </c>
      <c r="AG265" s="37">
        <f t="shared" si="81"/>
        <v>3070</v>
      </c>
      <c r="AH265" s="37"/>
    </row>
    <row r="266" spans="1:34" s="38" customFormat="1" ht="16.2">
      <c r="A266" s="26">
        <v>262</v>
      </c>
      <c r="B266" s="27" t="s">
        <v>482</v>
      </c>
      <c r="C266" s="28" t="s">
        <v>483</v>
      </c>
      <c r="D266" s="29" t="s">
        <v>62</v>
      </c>
      <c r="E266" s="29" t="s">
        <v>791</v>
      </c>
      <c r="F266" s="46">
        <v>948</v>
      </c>
      <c r="G266" s="50">
        <v>2</v>
      </c>
      <c r="H266" s="40">
        <f t="shared" si="106"/>
        <v>1896</v>
      </c>
      <c r="I266" s="48">
        <v>0</v>
      </c>
      <c r="J266" s="48">
        <f t="shared" si="107"/>
        <v>0</v>
      </c>
      <c r="K266" s="48"/>
      <c r="L266" s="48"/>
      <c r="M266" s="42">
        <v>3</v>
      </c>
      <c r="N266" s="42"/>
      <c r="O266" s="42">
        <f t="shared" si="108"/>
        <v>2844</v>
      </c>
      <c r="P266" s="42"/>
      <c r="Q266" s="43"/>
      <c r="R266" s="43">
        <v>1</v>
      </c>
      <c r="S266" s="44">
        <f>R266*F266</f>
        <v>948</v>
      </c>
      <c r="T266" s="44"/>
      <c r="U266" s="41"/>
      <c r="V266" s="30"/>
      <c r="W266" s="30"/>
      <c r="X266" s="31">
        <f t="shared" si="114"/>
        <v>1</v>
      </c>
      <c r="Y266" s="31"/>
      <c r="Z266" s="30">
        <f t="shared" si="109"/>
        <v>948</v>
      </c>
      <c r="AA266" s="34">
        <f t="shared" si="110"/>
        <v>1</v>
      </c>
      <c r="AB266" s="41">
        <f t="shared" si="111"/>
        <v>948</v>
      </c>
      <c r="AC266" s="5"/>
      <c r="AD266" s="35">
        <f t="shared" si="112"/>
        <v>1</v>
      </c>
      <c r="AE266" s="36">
        <f t="shared" si="113"/>
        <v>948</v>
      </c>
      <c r="AF266" s="121">
        <f t="shared" si="115"/>
        <v>948</v>
      </c>
      <c r="AG266" s="37">
        <f t="shared" si="81"/>
        <v>948</v>
      </c>
      <c r="AH266" s="37"/>
    </row>
    <row r="267" spans="1:34" s="38" customFormat="1" ht="16.2">
      <c r="A267" s="26">
        <v>263</v>
      </c>
      <c r="B267" s="27" t="s">
        <v>484</v>
      </c>
      <c r="C267" s="28" t="s">
        <v>485</v>
      </c>
      <c r="D267" s="29" t="s">
        <v>62</v>
      </c>
      <c r="E267" s="29" t="s">
        <v>791</v>
      </c>
      <c r="F267" s="46">
        <v>983</v>
      </c>
      <c r="G267" s="50">
        <v>3</v>
      </c>
      <c r="H267" s="40">
        <f t="shared" si="106"/>
        <v>2949</v>
      </c>
      <c r="I267" s="48">
        <v>0</v>
      </c>
      <c r="J267" s="48">
        <f t="shared" si="107"/>
        <v>0</v>
      </c>
      <c r="K267" s="48"/>
      <c r="L267" s="48"/>
      <c r="M267" s="42">
        <v>0</v>
      </c>
      <c r="N267" s="42"/>
      <c r="O267" s="42">
        <f t="shared" si="108"/>
        <v>0</v>
      </c>
      <c r="P267" s="42"/>
      <c r="Q267" s="43"/>
      <c r="R267" s="43"/>
      <c r="S267" s="44"/>
      <c r="T267" s="44"/>
      <c r="U267" s="41"/>
      <c r="V267" s="30"/>
      <c r="W267" s="30"/>
      <c r="X267" s="31">
        <f t="shared" si="114"/>
        <v>0</v>
      </c>
      <c r="Y267" s="31"/>
      <c r="Z267" s="30">
        <f t="shared" si="109"/>
        <v>0</v>
      </c>
      <c r="AA267" s="34">
        <f t="shared" si="110"/>
        <v>3</v>
      </c>
      <c r="AB267" s="41">
        <f t="shared" si="111"/>
        <v>2949</v>
      </c>
      <c r="AC267" s="5"/>
      <c r="AD267" s="35">
        <f t="shared" si="112"/>
        <v>0</v>
      </c>
      <c r="AE267" s="36">
        <f t="shared" si="113"/>
        <v>0</v>
      </c>
      <c r="AF267" s="121">
        <f t="shared" si="115"/>
        <v>0</v>
      </c>
      <c r="AG267" s="37">
        <f t="shared" si="81"/>
        <v>0</v>
      </c>
      <c r="AH267" s="37"/>
    </row>
    <row r="268" spans="1:34" s="38" customFormat="1" ht="16.2">
      <c r="A268" s="26">
        <v>264</v>
      </c>
      <c r="B268" s="27" t="s">
        <v>486</v>
      </c>
      <c r="C268" s="28" t="s">
        <v>487</v>
      </c>
      <c r="D268" s="29" t="s">
        <v>62</v>
      </c>
      <c r="E268" s="29" t="s">
        <v>791</v>
      </c>
      <c r="F268" s="46">
        <v>1053</v>
      </c>
      <c r="G268" s="50">
        <v>4</v>
      </c>
      <c r="H268" s="40">
        <f t="shared" si="106"/>
        <v>4212</v>
      </c>
      <c r="I268" s="48">
        <v>0</v>
      </c>
      <c r="J268" s="48">
        <f t="shared" si="107"/>
        <v>0</v>
      </c>
      <c r="K268" s="48"/>
      <c r="L268" s="48"/>
      <c r="M268" s="42">
        <v>0</v>
      </c>
      <c r="N268" s="42"/>
      <c r="O268" s="42">
        <f t="shared" si="108"/>
        <v>0</v>
      </c>
      <c r="P268" s="42"/>
      <c r="Q268" s="43"/>
      <c r="R268" s="43"/>
      <c r="S268" s="44"/>
      <c r="T268" s="44"/>
      <c r="U268" s="41"/>
      <c r="V268" s="30"/>
      <c r="W268" s="30"/>
      <c r="X268" s="31">
        <f t="shared" si="114"/>
        <v>0</v>
      </c>
      <c r="Y268" s="31"/>
      <c r="Z268" s="30">
        <f t="shared" si="109"/>
        <v>0</v>
      </c>
      <c r="AA268" s="34">
        <f t="shared" si="110"/>
        <v>4</v>
      </c>
      <c r="AB268" s="41">
        <f t="shared" si="111"/>
        <v>4212</v>
      </c>
      <c r="AC268" s="5"/>
      <c r="AD268" s="35">
        <f t="shared" si="112"/>
        <v>0</v>
      </c>
      <c r="AE268" s="36">
        <f t="shared" si="113"/>
        <v>0</v>
      </c>
      <c r="AF268" s="121">
        <f t="shared" si="115"/>
        <v>0</v>
      </c>
      <c r="AG268" s="37">
        <f t="shared" ref="AG268:AG331" si="116">F268*AD268</f>
        <v>0</v>
      </c>
      <c r="AH268" s="37"/>
    </row>
    <row r="269" spans="1:34" s="38" customFormat="1" ht="16.2">
      <c r="A269" s="26">
        <v>265</v>
      </c>
      <c r="B269" s="27" t="s">
        <v>488</v>
      </c>
      <c r="C269" s="28" t="s">
        <v>489</v>
      </c>
      <c r="D269" s="29" t="s">
        <v>62</v>
      </c>
      <c r="E269" s="29" t="s">
        <v>791</v>
      </c>
      <c r="F269" s="46">
        <v>1195</v>
      </c>
      <c r="G269" s="50">
        <v>1</v>
      </c>
      <c r="H269" s="40">
        <f t="shared" si="106"/>
        <v>1195</v>
      </c>
      <c r="I269" s="48">
        <v>0</v>
      </c>
      <c r="J269" s="48">
        <f t="shared" si="107"/>
        <v>0</v>
      </c>
      <c r="K269" s="48"/>
      <c r="L269" s="48"/>
      <c r="M269" s="42">
        <v>0</v>
      </c>
      <c r="N269" s="42"/>
      <c r="O269" s="42">
        <f t="shared" si="108"/>
        <v>0</v>
      </c>
      <c r="P269" s="42"/>
      <c r="Q269" s="43"/>
      <c r="R269" s="43"/>
      <c r="S269" s="44"/>
      <c r="T269" s="44"/>
      <c r="U269" s="41"/>
      <c r="V269" s="30"/>
      <c r="W269" s="30"/>
      <c r="X269" s="31">
        <f t="shared" si="114"/>
        <v>0</v>
      </c>
      <c r="Y269" s="31"/>
      <c r="Z269" s="30">
        <f t="shared" si="109"/>
        <v>0</v>
      </c>
      <c r="AA269" s="34">
        <f t="shared" si="110"/>
        <v>1</v>
      </c>
      <c r="AB269" s="41">
        <f t="shared" si="111"/>
        <v>1195</v>
      </c>
      <c r="AC269" s="5"/>
      <c r="AD269" s="35">
        <f t="shared" si="112"/>
        <v>0</v>
      </c>
      <c r="AE269" s="36">
        <f t="shared" si="113"/>
        <v>0</v>
      </c>
      <c r="AF269" s="121">
        <f t="shared" si="115"/>
        <v>0</v>
      </c>
      <c r="AG269" s="37">
        <f t="shared" si="116"/>
        <v>0</v>
      </c>
      <c r="AH269" s="37"/>
    </row>
    <row r="270" spans="1:34" s="38" customFormat="1" ht="16.2">
      <c r="A270" s="26">
        <v>266</v>
      </c>
      <c r="B270" s="27" t="s">
        <v>490</v>
      </c>
      <c r="C270" s="28" t="s">
        <v>491</v>
      </c>
      <c r="D270" s="29" t="s">
        <v>62</v>
      </c>
      <c r="E270" s="29" t="s">
        <v>791</v>
      </c>
      <c r="F270" s="46">
        <v>1281</v>
      </c>
      <c r="G270" s="50">
        <v>6</v>
      </c>
      <c r="H270" s="40">
        <f t="shared" si="106"/>
        <v>7686</v>
      </c>
      <c r="I270" s="48">
        <v>2</v>
      </c>
      <c r="J270" s="48">
        <f t="shared" si="107"/>
        <v>2562</v>
      </c>
      <c r="K270" s="48"/>
      <c r="L270" s="48"/>
      <c r="M270" s="42">
        <v>9</v>
      </c>
      <c r="N270" s="42"/>
      <c r="O270" s="42">
        <f t="shared" si="108"/>
        <v>11529</v>
      </c>
      <c r="P270" s="42">
        <v>2</v>
      </c>
      <c r="Q270" s="43">
        <f>P270*F270</f>
        <v>2562</v>
      </c>
      <c r="R270" s="43">
        <v>2</v>
      </c>
      <c r="S270" s="44">
        <f>R270*F270</f>
        <v>2562</v>
      </c>
      <c r="T270" s="44"/>
      <c r="U270" s="41"/>
      <c r="V270" s="30"/>
      <c r="W270" s="30"/>
      <c r="X270" s="31">
        <f t="shared" si="114"/>
        <v>4</v>
      </c>
      <c r="Y270" s="31"/>
      <c r="Z270" s="30">
        <f t="shared" si="109"/>
        <v>5124</v>
      </c>
      <c r="AA270" s="34">
        <f t="shared" si="110"/>
        <v>0</v>
      </c>
      <c r="AB270" s="41">
        <f t="shared" si="111"/>
        <v>0</v>
      </c>
      <c r="AC270" s="5"/>
      <c r="AD270" s="35">
        <f t="shared" si="112"/>
        <v>4</v>
      </c>
      <c r="AE270" s="36">
        <f t="shared" si="113"/>
        <v>5124</v>
      </c>
      <c r="AF270" s="121">
        <f t="shared" si="115"/>
        <v>5124</v>
      </c>
      <c r="AG270" s="37">
        <f t="shared" si="116"/>
        <v>5124</v>
      </c>
      <c r="AH270" s="37"/>
    </row>
    <row r="271" spans="1:34" s="38" customFormat="1" ht="16.2">
      <c r="A271" s="26">
        <v>267</v>
      </c>
      <c r="B271" s="27" t="s">
        <v>492</v>
      </c>
      <c r="C271" s="28" t="s">
        <v>493</v>
      </c>
      <c r="D271" s="29" t="s">
        <v>62</v>
      </c>
      <c r="E271" s="29" t="s">
        <v>791</v>
      </c>
      <c r="F271" s="46">
        <v>1330</v>
      </c>
      <c r="G271" s="50">
        <v>2</v>
      </c>
      <c r="H271" s="40">
        <f t="shared" si="106"/>
        <v>2660</v>
      </c>
      <c r="I271" s="48">
        <v>2</v>
      </c>
      <c r="J271" s="48">
        <f t="shared" si="107"/>
        <v>2660</v>
      </c>
      <c r="K271" s="48"/>
      <c r="L271" s="48"/>
      <c r="M271" s="42">
        <v>4</v>
      </c>
      <c r="N271" s="42"/>
      <c r="O271" s="42">
        <f t="shared" si="108"/>
        <v>5320</v>
      </c>
      <c r="P271" s="42"/>
      <c r="Q271" s="43"/>
      <c r="R271" s="43"/>
      <c r="S271" s="44"/>
      <c r="T271" s="44"/>
      <c r="U271" s="41"/>
      <c r="V271" s="30"/>
      <c r="W271" s="30"/>
      <c r="X271" s="31">
        <f t="shared" si="114"/>
        <v>0</v>
      </c>
      <c r="Y271" s="31"/>
      <c r="Z271" s="30">
        <f t="shared" si="109"/>
        <v>0</v>
      </c>
      <c r="AA271" s="34">
        <f t="shared" si="110"/>
        <v>0</v>
      </c>
      <c r="AB271" s="41">
        <f t="shared" si="111"/>
        <v>0</v>
      </c>
      <c r="AC271" s="5"/>
      <c r="AD271" s="35">
        <f t="shared" si="112"/>
        <v>0</v>
      </c>
      <c r="AE271" s="36">
        <f t="shared" si="113"/>
        <v>0</v>
      </c>
      <c r="AF271" s="121">
        <f t="shared" si="115"/>
        <v>0</v>
      </c>
      <c r="AG271" s="37">
        <f t="shared" si="116"/>
        <v>0</v>
      </c>
      <c r="AH271" s="37"/>
    </row>
    <row r="272" spans="1:34" s="38" customFormat="1" ht="16.2">
      <c r="A272" s="26">
        <v>268</v>
      </c>
      <c r="B272" s="27" t="s">
        <v>494</v>
      </c>
      <c r="C272" s="28" t="s">
        <v>495</v>
      </c>
      <c r="D272" s="29" t="s">
        <v>62</v>
      </c>
      <c r="E272" s="29" t="s">
        <v>791</v>
      </c>
      <c r="F272" s="46">
        <v>1456</v>
      </c>
      <c r="G272" s="50">
        <v>3</v>
      </c>
      <c r="H272" s="40">
        <f t="shared" si="106"/>
        <v>4368</v>
      </c>
      <c r="I272" s="48">
        <v>2</v>
      </c>
      <c r="J272" s="48">
        <f t="shared" si="107"/>
        <v>2912</v>
      </c>
      <c r="K272" s="48"/>
      <c r="L272" s="48"/>
      <c r="M272" s="42">
        <v>2</v>
      </c>
      <c r="N272" s="42"/>
      <c r="O272" s="42">
        <f t="shared" si="108"/>
        <v>2912</v>
      </c>
      <c r="P272" s="42">
        <v>1</v>
      </c>
      <c r="Q272" s="43">
        <f>P272*F272</f>
        <v>1456</v>
      </c>
      <c r="R272" s="43"/>
      <c r="S272" s="44"/>
      <c r="T272" s="44"/>
      <c r="U272" s="41"/>
      <c r="V272" s="30"/>
      <c r="W272" s="30"/>
      <c r="X272" s="31">
        <f t="shared" si="114"/>
        <v>1</v>
      </c>
      <c r="Y272" s="31"/>
      <c r="Z272" s="30">
        <f t="shared" si="109"/>
        <v>1456</v>
      </c>
      <c r="AA272" s="34">
        <f t="shared" si="110"/>
        <v>0</v>
      </c>
      <c r="AB272" s="41">
        <f t="shared" si="111"/>
        <v>0</v>
      </c>
      <c r="AC272" s="5"/>
      <c r="AD272" s="35">
        <f t="shared" si="112"/>
        <v>1</v>
      </c>
      <c r="AE272" s="36">
        <f t="shared" si="113"/>
        <v>1456</v>
      </c>
      <c r="AF272" s="121">
        <f t="shared" si="115"/>
        <v>1456</v>
      </c>
      <c r="AG272" s="37">
        <f t="shared" si="116"/>
        <v>1456</v>
      </c>
      <c r="AH272" s="37"/>
    </row>
    <row r="273" spans="1:34" s="38" customFormat="1" ht="16.2">
      <c r="A273" s="26">
        <v>269</v>
      </c>
      <c r="B273" s="27" t="s">
        <v>496</v>
      </c>
      <c r="C273" s="28" t="s">
        <v>497</v>
      </c>
      <c r="D273" s="29" t="s">
        <v>62</v>
      </c>
      <c r="E273" s="29" t="s">
        <v>791</v>
      </c>
      <c r="F273" s="46">
        <v>1668</v>
      </c>
      <c r="G273" s="50">
        <v>2</v>
      </c>
      <c r="H273" s="40">
        <f t="shared" si="106"/>
        <v>3336</v>
      </c>
      <c r="I273" s="48">
        <v>2</v>
      </c>
      <c r="J273" s="48">
        <f t="shared" si="107"/>
        <v>3336</v>
      </c>
      <c r="K273" s="48"/>
      <c r="L273" s="48"/>
      <c r="M273" s="42">
        <v>8</v>
      </c>
      <c r="N273" s="42"/>
      <c r="O273" s="42">
        <f t="shared" si="108"/>
        <v>13344</v>
      </c>
      <c r="P273" s="42"/>
      <c r="Q273" s="43"/>
      <c r="R273" s="43"/>
      <c r="S273" s="44"/>
      <c r="T273" s="44"/>
      <c r="U273" s="41"/>
      <c r="V273" s="30"/>
      <c r="W273" s="30"/>
      <c r="X273" s="31">
        <f t="shared" si="114"/>
        <v>0</v>
      </c>
      <c r="Y273" s="31"/>
      <c r="Z273" s="30">
        <f t="shared" si="109"/>
        <v>0</v>
      </c>
      <c r="AA273" s="34">
        <f t="shared" si="110"/>
        <v>0</v>
      </c>
      <c r="AB273" s="41">
        <f t="shared" si="111"/>
        <v>0</v>
      </c>
      <c r="AC273" s="5"/>
      <c r="AD273" s="35">
        <f t="shared" si="112"/>
        <v>0</v>
      </c>
      <c r="AE273" s="36">
        <f t="shared" si="113"/>
        <v>0</v>
      </c>
      <c r="AF273" s="121">
        <f t="shared" si="115"/>
        <v>0</v>
      </c>
      <c r="AG273" s="37">
        <f t="shared" si="116"/>
        <v>0</v>
      </c>
      <c r="AH273" s="37"/>
    </row>
    <row r="274" spans="1:34" s="38" customFormat="1" ht="16.2">
      <c r="A274" s="26">
        <v>270</v>
      </c>
      <c r="B274" s="27" t="s">
        <v>498</v>
      </c>
      <c r="C274" s="28" t="s">
        <v>499</v>
      </c>
      <c r="D274" s="29" t="s">
        <v>62</v>
      </c>
      <c r="E274" s="29" t="s">
        <v>791</v>
      </c>
      <c r="F274" s="46">
        <v>3370</v>
      </c>
      <c r="G274" s="50">
        <v>1</v>
      </c>
      <c r="H274" s="40">
        <f t="shared" si="106"/>
        <v>3370</v>
      </c>
      <c r="I274" s="48">
        <v>0</v>
      </c>
      <c r="J274" s="48">
        <f t="shared" si="107"/>
        <v>0</v>
      </c>
      <c r="K274" s="48"/>
      <c r="L274" s="48"/>
      <c r="M274" s="42">
        <v>0</v>
      </c>
      <c r="N274" s="42"/>
      <c r="O274" s="42">
        <f t="shared" si="108"/>
        <v>0</v>
      </c>
      <c r="P274" s="42"/>
      <c r="Q274" s="43"/>
      <c r="R274" s="43"/>
      <c r="S274" s="44"/>
      <c r="T274" s="44"/>
      <c r="U274" s="41"/>
      <c r="V274" s="30"/>
      <c r="W274" s="30"/>
      <c r="X274" s="31">
        <f t="shared" si="114"/>
        <v>0</v>
      </c>
      <c r="Y274" s="31"/>
      <c r="Z274" s="30">
        <f t="shared" si="109"/>
        <v>0</v>
      </c>
      <c r="AA274" s="34">
        <f t="shared" si="110"/>
        <v>1</v>
      </c>
      <c r="AB274" s="41">
        <f t="shared" si="111"/>
        <v>3370</v>
      </c>
      <c r="AC274" s="5"/>
      <c r="AD274" s="35">
        <f t="shared" si="112"/>
        <v>0</v>
      </c>
      <c r="AE274" s="36">
        <f t="shared" si="113"/>
        <v>0</v>
      </c>
      <c r="AF274" s="121">
        <f t="shared" si="115"/>
        <v>0</v>
      </c>
      <c r="AG274" s="37">
        <f t="shared" si="116"/>
        <v>0</v>
      </c>
      <c r="AH274" s="37"/>
    </row>
    <row r="275" spans="1:34" s="38" customFormat="1" ht="16.2">
      <c r="A275" s="26">
        <v>271</v>
      </c>
      <c r="B275" s="27">
        <v>4.3</v>
      </c>
      <c r="C275" s="28" t="s">
        <v>97</v>
      </c>
      <c r="D275" s="29"/>
      <c r="E275" s="29" t="s">
        <v>791</v>
      </c>
      <c r="F275" s="50"/>
      <c r="G275" s="53"/>
      <c r="H275" s="53"/>
      <c r="I275" s="54"/>
      <c r="J275" s="54"/>
      <c r="K275" s="54"/>
      <c r="L275" s="54"/>
      <c r="M275" s="42"/>
      <c r="N275" s="42"/>
      <c r="O275" s="42"/>
      <c r="P275" s="31"/>
      <c r="Q275" s="43"/>
      <c r="R275" s="32"/>
      <c r="S275" s="44"/>
      <c r="T275" s="33"/>
      <c r="U275" s="53"/>
      <c r="V275" s="30"/>
      <c r="W275" s="30"/>
      <c r="X275" s="31"/>
      <c r="Y275" s="31"/>
      <c r="Z275" s="30"/>
      <c r="AA275" s="34"/>
      <c r="AB275" s="41"/>
      <c r="AC275" s="5"/>
      <c r="AD275" s="35">
        <f t="shared" si="112"/>
        <v>0</v>
      </c>
      <c r="AE275" s="36">
        <f t="shared" si="113"/>
        <v>0</v>
      </c>
      <c r="AF275" s="121">
        <f t="shared" si="115"/>
        <v>0</v>
      </c>
      <c r="AG275" s="37">
        <f t="shared" si="116"/>
        <v>0</v>
      </c>
      <c r="AH275" s="37"/>
    </row>
    <row r="276" spans="1:34" s="38" customFormat="1" ht="16.2">
      <c r="A276" s="26">
        <v>272</v>
      </c>
      <c r="B276" s="27" t="s">
        <v>500</v>
      </c>
      <c r="C276" s="28" t="s">
        <v>501</v>
      </c>
      <c r="D276" s="29" t="s">
        <v>62</v>
      </c>
      <c r="E276" s="29" t="s">
        <v>791</v>
      </c>
      <c r="F276" s="46">
        <v>225</v>
      </c>
      <c r="G276" s="50">
        <v>3</v>
      </c>
      <c r="H276" s="40">
        <f t="shared" ref="H276:H296" si="117">F276*G276</f>
        <v>675</v>
      </c>
      <c r="I276" s="48">
        <v>0</v>
      </c>
      <c r="J276" s="48">
        <f t="shared" ref="J276:J296" si="118">F276*I276</f>
        <v>0</v>
      </c>
      <c r="K276" s="48"/>
      <c r="L276" s="48"/>
      <c r="M276" s="42">
        <v>0</v>
      </c>
      <c r="N276" s="42"/>
      <c r="O276" s="42">
        <f t="shared" ref="O276:O296" si="119">F276*M276</f>
        <v>0</v>
      </c>
      <c r="P276" s="42"/>
      <c r="Q276" s="43"/>
      <c r="R276" s="43"/>
      <c r="S276" s="44"/>
      <c r="T276" s="44"/>
      <c r="U276" s="41"/>
      <c r="V276" s="30"/>
      <c r="W276" s="30"/>
      <c r="X276" s="31">
        <f t="shared" si="114"/>
        <v>0</v>
      </c>
      <c r="Y276" s="31"/>
      <c r="Z276" s="30">
        <f t="shared" ref="Z276:Z296" si="120">F276*X276</f>
        <v>0</v>
      </c>
      <c r="AA276" s="34">
        <f t="shared" ref="AA276:AA296" si="121">G276-I276-P276-R276-T276</f>
        <v>3</v>
      </c>
      <c r="AB276" s="41">
        <f t="shared" ref="AB276:AB296" si="122">AA276*F276</f>
        <v>675</v>
      </c>
      <c r="AC276" s="5"/>
      <c r="AD276" s="35">
        <f t="shared" si="112"/>
        <v>0</v>
      </c>
      <c r="AE276" s="36">
        <f t="shared" si="113"/>
        <v>0</v>
      </c>
      <c r="AF276" s="121">
        <f t="shared" si="115"/>
        <v>0</v>
      </c>
      <c r="AG276" s="37">
        <f t="shared" si="116"/>
        <v>0</v>
      </c>
      <c r="AH276" s="37"/>
    </row>
    <row r="277" spans="1:34" s="38" customFormat="1" ht="16.2">
      <c r="A277" s="26">
        <v>273</v>
      </c>
      <c r="B277" s="27" t="s">
        <v>502</v>
      </c>
      <c r="C277" s="28" t="s">
        <v>503</v>
      </c>
      <c r="D277" s="29" t="s">
        <v>62</v>
      </c>
      <c r="E277" s="29" t="s">
        <v>791</v>
      </c>
      <c r="F277" s="46">
        <v>235</v>
      </c>
      <c r="G277" s="50">
        <v>26</v>
      </c>
      <c r="H277" s="40">
        <f t="shared" si="117"/>
        <v>6110</v>
      </c>
      <c r="I277" s="48">
        <v>0</v>
      </c>
      <c r="J277" s="48">
        <f t="shared" si="118"/>
        <v>0</v>
      </c>
      <c r="K277" s="48"/>
      <c r="L277" s="48"/>
      <c r="M277" s="42">
        <v>0</v>
      </c>
      <c r="N277" s="42"/>
      <c r="O277" s="42">
        <f t="shared" si="119"/>
        <v>0</v>
      </c>
      <c r="P277" s="42"/>
      <c r="Q277" s="43"/>
      <c r="R277" s="43"/>
      <c r="S277" s="44"/>
      <c r="T277" s="44"/>
      <c r="U277" s="41"/>
      <c r="V277" s="30"/>
      <c r="W277" s="30"/>
      <c r="X277" s="31">
        <f t="shared" si="114"/>
        <v>0</v>
      </c>
      <c r="Y277" s="31"/>
      <c r="Z277" s="30">
        <f t="shared" si="120"/>
        <v>0</v>
      </c>
      <c r="AA277" s="34">
        <f t="shared" si="121"/>
        <v>26</v>
      </c>
      <c r="AB277" s="41">
        <f t="shared" si="122"/>
        <v>6110</v>
      </c>
      <c r="AC277" s="5"/>
      <c r="AD277" s="35">
        <f t="shared" si="112"/>
        <v>0</v>
      </c>
      <c r="AE277" s="36">
        <f t="shared" si="113"/>
        <v>0</v>
      </c>
      <c r="AF277" s="121">
        <f t="shared" si="115"/>
        <v>0</v>
      </c>
      <c r="AG277" s="37">
        <f t="shared" si="116"/>
        <v>0</v>
      </c>
      <c r="AH277" s="37"/>
    </row>
    <row r="278" spans="1:34" s="38" customFormat="1" ht="16.2">
      <c r="A278" s="26">
        <v>274</v>
      </c>
      <c r="B278" s="27" t="s">
        <v>504</v>
      </c>
      <c r="C278" s="28" t="s">
        <v>505</v>
      </c>
      <c r="D278" s="29" t="s">
        <v>62</v>
      </c>
      <c r="E278" s="29" t="s">
        <v>791</v>
      </c>
      <c r="F278" s="46">
        <v>253</v>
      </c>
      <c r="G278" s="50">
        <v>534</v>
      </c>
      <c r="H278" s="40">
        <f>F278*G278</f>
        <v>135102</v>
      </c>
      <c r="I278" s="48">
        <v>96</v>
      </c>
      <c r="J278" s="48">
        <f>F278*I278</f>
        <v>24288</v>
      </c>
      <c r="K278" s="48"/>
      <c r="L278" s="48"/>
      <c r="M278" s="42">
        <v>300</v>
      </c>
      <c r="N278" s="42"/>
      <c r="O278" s="42">
        <f t="shared" si="119"/>
        <v>75900</v>
      </c>
      <c r="P278" s="42">
        <v>57</v>
      </c>
      <c r="Q278" s="43">
        <f>P278*F278</f>
        <v>14421</v>
      </c>
      <c r="R278" s="43">
        <v>45</v>
      </c>
      <c r="S278" s="44">
        <f>R278*F278</f>
        <v>11385</v>
      </c>
      <c r="T278" s="44">
        <v>15</v>
      </c>
      <c r="U278" s="41">
        <f>T278*F278</f>
        <v>3795</v>
      </c>
      <c r="V278" s="30"/>
      <c r="W278" s="30"/>
      <c r="X278" s="31">
        <f t="shared" si="114"/>
        <v>117</v>
      </c>
      <c r="Y278" s="31"/>
      <c r="Z278" s="30">
        <f t="shared" si="120"/>
        <v>29601</v>
      </c>
      <c r="AA278" s="34">
        <f t="shared" si="121"/>
        <v>321</v>
      </c>
      <c r="AB278" s="41">
        <f t="shared" si="122"/>
        <v>81213</v>
      </c>
      <c r="AC278" s="5"/>
      <c r="AD278" s="35">
        <f t="shared" si="112"/>
        <v>117</v>
      </c>
      <c r="AE278" s="36">
        <f t="shared" si="113"/>
        <v>29601</v>
      </c>
      <c r="AF278" s="121">
        <f t="shared" si="115"/>
        <v>29601</v>
      </c>
      <c r="AG278" s="37">
        <f t="shared" si="116"/>
        <v>29601</v>
      </c>
      <c r="AH278" s="37"/>
    </row>
    <row r="279" spans="1:34" s="38" customFormat="1" ht="32.4">
      <c r="A279" s="26">
        <v>275</v>
      </c>
      <c r="B279" s="27" t="s">
        <v>506</v>
      </c>
      <c r="C279" s="28" t="s">
        <v>507</v>
      </c>
      <c r="D279" s="29" t="s">
        <v>62</v>
      </c>
      <c r="E279" s="29" t="s">
        <v>791</v>
      </c>
      <c r="F279" s="46">
        <v>368</v>
      </c>
      <c r="G279" s="50">
        <v>59</v>
      </c>
      <c r="H279" s="40">
        <f t="shared" si="117"/>
        <v>21712</v>
      </c>
      <c r="I279" s="48">
        <v>24</v>
      </c>
      <c r="J279" s="48">
        <f t="shared" si="118"/>
        <v>8832</v>
      </c>
      <c r="K279" s="48"/>
      <c r="L279" s="48"/>
      <c r="M279" s="42">
        <v>79</v>
      </c>
      <c r="N279" s="42"/>
      <c r="O279" s="42">
        <f t="shared" si="119"/>
        <v>29072</v>
      </c>
      <c r="P279" s="42">
        <v>4</v>
      </c>
      <c r="Q279" s="43">
        <f>P279*F279</f>
        <v>1472</v>
      </c>
      <c r="R279" s="43"/>
      <c r="S279" s="44"/>
      <c r="T279" s="44"/>
      <c r="U279" s="41"/>
      <c r="V279" s="30"/>
      <c r="W279" s="30"/>
      <c r="X279" s="31">
        <f t="shared" si="114"/>
        <v>4</v>
      </c>
      <c r="Y279" s="31"/>
      <c r="Z279" s="30">
        <f t="shared" si="120"/>
        <v>1472</v>
      </c>
      <c r="AA279" s="34">
        <f t="shared" si="121"/>
        <v>31</v>
      </c>
      <c r="AB279" s="41">
        <f t="shared" si="122"/>
        <v>11408</v>
      </c>
      <c r="AC279" s="5"/>
      <c r="AD279" s="35">
        <f t="shared" si="112"/>
        <v>4</v>
      </c>
      <c r="AE279" s="36">
        <f t="shared" si="113"/>
        <v>1472</v>
      </c>
      <c r="AF279" s="121">
        <f t="shared" si="115"/>
        <v>1472</v>
      </c>
      <c r="AG279" s="37">
        <f t="shared" si="116"/>
        <v>1472</v>
      </c>
      <c r="AH279" s="37"/>
    </row>
    <row r="280" spans="1:34" s="38" customFormat="1" ht="16.2">
      <c r="A280" s="26">
        <v>276</v>
      </c>
      <c r="B280" s="27" t="s">
        <v>508</v>
      </c>
      <c r="C280" s="28" t="s">
        <v>509</v>
      </c>
      <c r="D280" s="29" t="s">
        <v>62</v>
      </c>
      <c r="E280" s="29" t="s">
        <v>791</v>
      </c>
      <c r="F280" s="46">
        <v>460</v>
      </c>
      <c r="G280" s="50">
        <v>71</v>
      </c>
      <c r="H280" s="40">
        <f t="shared" si="117"/>
        <v>32660</v>
      </c>
      <c r="I280" s="48">
        <v>3</v>
      </c>
      <c r="J280" s="48">
        <f t="shared" si="118"/>
        <v>1380</v>
      </c>
      <c r="K280" s="48"/>
      <c r="L280" s="48"/>
      <c r="M280" s="42">
        <v>28</v>
      </c>
      <c r="N280" s="42"/>
      <c r="O280" s="42">
        <f t="shared" si="119"/>
        <v>12880</v>
      </c>
      <c r="P280" s="42"/>
      <c r="Q280" s="43"/>
      <c r="R280" s="43">
        <v>11</v>
      </c>
      <c r="S280" s="44">
        <f>R280*F280</f>
        <v>5060</v>
      </c>
      <c r="T280" s="44"/>
      <c r="U280" s="41"/>
      <c r="V280" s="30"/>
      <c r="W280" s="30"/>
      <c r="X280" s="31">
        <f t="shared" si="114"/>
        <v>11</v>
      </c>
      <c r="Y280" s="31"/>
      <c r="Z280" s="30">
        <f t="shared" si="120"/>
        <v>5060</v>
      </c>
      <c r="AA280" s="34">
        <f t="shared" si="121"/>
        <v>57</v>
      </c>
      <c r="AB280" s="41">
        <f t="shared" si="122"/>
        <v>26220</v>
      </c>
      <c r="AC280" s="5"/>
      <c r="AD280" s="35">
        <f t="shared" si="112"/>
        <v>11</v>
      </c>
      <c r="AE280" s="36">
        <f t="shared" si="113"/>
        <v>5060</v>
      </c>
      <c r="AF280" s="121">
        <f t="shared" si="115"/>
        <v>5060</v>
      </c>
      <c r="AG280" s="37">
        <f t="shared" si="116"/>
        <v>5060</v>
      </c>
      <c r="AH280" s="37"/>
    </row>
    <row r="281" spans="1:34" s="38" customFormat="1" ht="16.2">
      <c r="A281" s="26">
        <v>277</v>
      </c>
      <c r="B281" s="27" t="s">
        <v>510</v>
      </c>
      <c r="C281" s="28" t="s">
        <v>511</v>
      </c>
      <c r="D281" s="29" t="s">
        <v>62</v>
      </c>
      <c r="E281" s="29" t="s">
        <v>791</v>
      </c>
      <c r="F281" s="46">
        <v>711</v>
      </c>
      <c r="G281" s="50">
        <v>30</v>
      </c>
      <c r="H281" s="40">
        <f t="shared" si="117"/>
        <v>21330</v>
      </c>
      <c r="I281" s="48">
        <v>0</v>
      </c>
      <c r="J281" s="48">
        <f t="shared" si="118"/>
        <v>0</v>
      </c>
      <c r="K281" s="48"/>
      <c r="L281" s="48"/>
      <c r="M281" s="42">
        <v>0</v>
      </c>
      <c r="N281" s="42"/>
      <c r="O281" s="42">
        <f t="shared" si="119"/>
        <v>0</v>
      </c>
      <c r="P281" s="42"/>
      <c r="Q281" s="43"/>
      <c r="R281" s="43"/>
      <c r="S281" s="44"/>
      <c r="T281" s="44"/>
      <c r="U281" s="41"/>
      <c r="V281" s="30"/>
      <c r="W281" s="30"/>
      <c r="X281" s="31">
        <f t="shared" si="114"/>
        <v>0</v>
      </c>
      <c r="Y281" s="31"/>
      <c r="Z281" s="30">
        <f t="shared" si="120"/>
        <v>0</v>
      </c>
      <c r="AA281" s="34">
        <f t="shared" si="121"/>
        <v>30</v>
      </c>
      <c r="AB281" s="41">
        <f t="shared" si="122"/>
        <v>21330</v>
      </c>
      <c r="AC281" s="5"/>
      <c r="AD281" s="35">
        <f t="shared" si="112"/>
        <v>0</v>
      </c>
      <c r="AE281" s="36">
        <f t="shared" si="113"/>
        <v>0</v>
      </c>
      <c r="AF281" s="121">
        <f t="shared" si="115"/>
        <v>0</v>
      </c>
      <c r="AG281" s="37">
        <f t="shared" si="116"/>
        <v>0</v>
      </c>
      <c r="AH281" s="37"/>
    </row>
    <row r="282" spans="1:34" s="38" customFormat="1" ht="16.2">
      <c r="A282" s="26">
        <v>278</v>
      </c>
      <c r="B282" s="27" t="s">
        <v>512</v>
      </c>
      <c r="C282" s="28" t="s">
        <v>513</v>
      </c>
      <c r="D282" s="29" t="s">
        <v>62</v>
      </c>
      <c r="E282" s="29" t="s">
        <v>791</v>
      </c>
      <c r="F282" s="46">
        <v>398</v>
      </c>
      <c r="G282" s="50">
        <v>4</v>
      </c>
      <c r="H282" s="40">
        <f t="shared" si="117"/>
        <v>1592</v>
      </c>
      <c r="I282" s="48">
        <v>0</v>
      </c>
      <c r="J282" s="48">
        <f t="shared" si="118"/>
        <v>0</v>
      </c>
      <c r="K282" s="48"/>
      <c r="L282" s="48"/>
      <c r="M282" s="42">
        <v>18</v>
      </c>
      <c r="N282" s="42"/>
      <c r="O282" s="42">
        <f t="shared" si="119"/>
        <v>7164</v>
      </c>
      <c r="P282" s="42"/>
      <c r="Q282" s="43"/>
      <c r="R282" s="43">
        <v>4</v>
      </c>
      <c r="S282" s="44">
        <f>R282*F282</f>
        <v>1592</v>
      </c>
      <c r="T282" s="44"/>
      <c r="U282" s="41"/>
      <c r="V282" s="30"/>
      <c r="W282" s="30"/>
      <c r="X282" s="31">
        <f t="shared" si="114"/>
        <v>4</v>
      </c>
      <c r="Y282" s="31"/>
      <c r="Z282" s="30">
        <f t="shared" si="120"/>
        <v>1592</v>
      </c>
      <c r="AA282" s="34">
        <f t="shared" si="121"/>
        <v>0</v>
      </c>
      <c r="AB282" s="41">
        <f t="shared" si="122"/>
        <v>0</v>
      </c>
      <c r="AC282" s="5"/>
      <c r="AD282" s="35">
        <f t="shared" si="112"/>
        <v>4</v>
      </c>
      <c r="AE282" s="36">
        <f t="shared" si="113"/>
        <v>1592</v>
      </c>
      <c r="AF282" s="121">
        <f t="shared" si="115"/>
        <v>1592</v>
      </c>
      <c r="AG282" s="37">
        <f t="shared" si="116"/>
        <v>1592</v>
      </c>
      <c r="AH282" s="37"/>
    </row>
    <row r="283" spans="1:34" s="38" customFormat="1" ht="32.4">
      <c r="A283" s="26">
        <v>279</v>
      </c>
      <c r="B283" s="27" t="s">
        <v>514</v>
      </c>
      <c r="C283" s="28" t="s">
        <v>515</v>
      </c>
      <c r="D283" s="29" t="s">
        <v>62</v>
      </c>
      <c r="E283" s="29" t="s">
        <v>791</v>
      </c>
      <c r="F283" s="46">
        <v>506</v>
      </c>
      <c r="G283" s="50">
        <v>3</v>
      </c>
      <c r="H283" s="40">
        <f t="shared" si="117"/>
        <v>1518</v>
      </c>
      <c r="I283" s="48">
        <v>0</v>
      </c>
      <c r="J283" s="48">
        <f t="shared" si="118"/>
        <v>0</v>
      </c>
      <c r="K283" s="48"/>
      <c r="L283" s="48"/>
      <c r="M283" s="42">
        <v>0</v>
      </c>
      <c r="N283" s="42"/>
      <c r="O283" s="42">
        <f t="shared" si="119"/>
        <v>0</v>
      </c>
      <c r="P283" s="42"/>
      <c r="Q283" s="43"/>
      <c r="R283" s="43"/>
      <c r="S283" s="44"/>
      <c r="T283" s="44"/>
      <c r="U283" s="41"/>
      <c r="V283" s="30"/>
      <c r="W283" s="30"/>
      <c r="X283" s="31">
        <f t="shared" si="114"/>
        <v>0</v>
      </c>
      <c r="Y283" s="31"/>
      <c r="Z283" s="30">
        <f t="shared" si="120"/>
        <v>0</v>
      </c>
      <c r="AA283" s="34">
        <f t="shared" si="121"/>
        <v>3</v>
      </c>
      <c r="AB283" s="41">
        <f t="shared" si="122"/>
        <v>1518</v>
      </c>
      <c r="AC283" s="5"/>
      <c r="AD283" s="35">
        <f t="shared" si="112"/>
        <v>0</v>
      </c>
      <c r="AE283" s="36">
        <f t="shared" si="113"/>
        <v>0</v>
      </c>
      <c r="AF283" s="121">
        <f t="shared" si="115"/>
        <v>0</v>
      </c>
      <c r="AG283" s="37">
        <f t="shared" si="116"/>
        <v>0</v>
      </c>
      <c r="AH283" s="37"/>
    </row>
    <row r="284" spans="1:34" s="38" customFormat="1" ht="16.2">
      <c r="A284" s="26">
        <v>280</v>
      </c>
      <c r="B284" s="27" t="s">
        <v>516</v>
      </c>
      <c r="C284" s="28" t="s">
        <v>517</v>
      </c>
      <c r="D284" s="29" t="s">
        <v>62</v>
      </c>
      <c r="E284" s="29" t="s">
        <v>791</v>
      </c>
      <c r="F284" s="46">
        <v>511</v>
      </c>
      <c r="G284" s="50">
        <v>119</v>
      </c>
      <c r="H284" s="40">
        <f>F284*G284</f>
        <v>60809</v>
      </c>
      <c r="I284" s="48">
        <v>38</v>
      </c>
      <c r="J284" s="48">
        <f>F284*I284</f>
        <v>19418</v>
      </c>
      <c r="K284" s="48"/>
      <c r="L284" s="48"/>
      <c r="M284" s="42">
        <v>78</v>
      </c>
      <c r="N284" s="42"/>
      <c r="O284" s="42">
        <f t="shared" si="119"/>
        <v>39858</v>
      </c>
      <c r="P284" s="42">
        <v>35</v>
      </c>
      <c r="Q284" s="43">
        <f>P284*F284</f>
        <v>17885</v>
      </c>
      <c r="R284" s="43">
        <v>7</v>
      </c>
      <c r="S284" s="44">
        <f>R284*F284</f>
        <v>3577</v>
      </c>
      <c r="T284" s="44"/>
      <c r="U284" s="41"/>
      <c r="V284" s="30"/>
      <c r="W284" s="30"/>
      <c r="X284" s="31">
        <f t="shared" si="114"/>
        <v>42</v>
      </c>
      <c r="Y284" s="31"/>
      <c r="Z284" s="30">
        <f t="shared" si="120"/>
        <v>21462</v>
      </c>
      <c r="AA284" s="34">
        <f t="shared" si="121"/>
        <v>39</v>
      </c>
      <c r="AB284" s="41">
        <f t="shared" si="122"/>
        <v>19929</v>
      </c>
      <c r="AC284" s="5"/>
      <c r="AD284" s="35">
        <f t="shared" si="112"/>
        <v>42</v>
      </c>
      <c r="AE284" s="36">
        <f t="shared" si="113"/>
        <v>21462</v>
      </c>
      <c r="AF284" s="121">
        <f t="shared" si="115"/>
        <v>21462</v>
      </c>
      <c r="AG284" s="37">
        <f t="shared" si="116"/>
        <v>21462</v>
      </c>
      <c r="AH284" s="37"/>
    </row>
    <row r="285" spans="1:34" s="38" customFormat="1" ht="16.2">
      <c r="A285" s="26">
        <v>281</v>
      </c>
      <c r="B285" s="27" t="s">
        <v>518</v>
      </c>
      <c r="C285" s="28" t="s">
        <v>519</v>
      </c>
      <c r="D285" s="29" t="s">
        <v>62</v>
      </c>
      <c r="E285" s="29" t="s">
        <v>791</v>
      </c>
      <c r="F285" s="46">
        <v>847</v>
      </c>
      <c r="G285" s="50">
        <v>66</v>
      </c>
      <c r="H285" s="40">
        <f t="shared" si="117"/>
        <v>55902</v>
      </c>
      <c r="I285" s="48">
        <v>18</v>
      </c>
      <c r="J285" s="48">
        <f t="shared" si="118"/>
        <v>15246</v>
      </c>
      <c r="K285" s="48"/>
      <c r="L285" s="48"/>
      <c r="M285" s="42">
        <v>92</v>
      </c>
      <c r="N285" s="42"/>
      <c r="O285" s="42">
        <f t="shared" si="119"/>
        <v>77924</v>
      </c>
      <c r="P285" s="42">
        <v>15</v>
      </c>
      <c r="Q285" s="43">
        <f>P285*F285</f>
        <v>12705</v>
      </c>
      <c r="R285" s="43">
        <v>30</v>
      </c>
      <c r="S285" s="44">
        <f>R285*F285</f>
        <v>25410</v>
      </c>
      <c r="T285" s="44"/>
      <c r="U285" s="41"/>
      <c r="V285" s="30"/>
      <c r="W285" s="30"/>
      <c r="X285" s="31">
        <f t="shared" si="114"/>
        <v>45</v>
      </c>
      <c r="Y285" s="31"/>
      <c r="Z285" s="30">
        <f t="shared" si="120"/>
        <v>38115</v>
      </c>
      <c r="AA285" s="34">
        <f t="shared" si="121"/>
        <v>3</v>
      </c>
      <c r="AB285" s="41">
        <f t="shared" si="122"/>
        <v>2541</v>
      </c>
      <c r="AC285" s="5"/>
      <c r="AD285" s="35">
        <f t="shared" si="112"/>
        <v>45</v>
      </c>
      <c r="AE285" s="36">
        <f t="shared" si="113"/>
        <v>38115</v>
      </c>
      <c r="AF285" s="121">
        <f t="shared" si="115"/>
        <v>38115</v>
      </c>
      <c r="AG285" s="37">
        <f t="shared" si="116"/>
        <v>38115</v>
      </c>
      <c r="AH285" s="37"/>
    </row>
    <row r="286" spans="1:34" s="38" customFormat="1" ht="16.2">
      <c r="A286" s="26">
        <v>282</v>
      </c>
      <c r="B286" s="27" t="s">
        <v>520</v>
      </c>
      <c r="C286" s="28" t="s">
        <v>521</v>
      </c>
      <c r="D286" s="29" t="s">
        <v>62</v>
      </c>
      <c r="E286" s="29" t="s">
        <v>791</v>
      </c>
      <c r="F286" s="46">
        <v>982</v>
      </c>
      <c r="G286" s="50">
        <v>28</v>
      </c>
      <c r="H286" s="40">
        <f t="shared" si="117"/>
        <v>27496</v>
      </c>
      <c r="I286" s="48">
        <v>0</v>
      </c>
      <c r="J286" s="48">
        <f t="shared" si="118"/>
        <v>0</v>
      </c>
      <c r="K286" s="48"/>
      <c r="L286" s="48"/>
      <c r="M286" s="42">
        <v>0</v>
      </c>
      <c r="N286" s="42"/>
      <c r="O286" s="42">
        <f t="shared" si="119"/>
        <v>0</v>
      </c>
      <c r="P286" s="42"/>
      <c r="Q286" s="43"/>
      <c r="R286" s="43"/>
      <c r="S286" s="44"/>
      <c r="T286" s="44"/>
      <c r="U286" s="41"/>
      <c r="V286" s="30"/>
      <c r="W286" s="30"/>
      <c r="X286" s="31">
        <f t="shared" si="114"/>
        <v>0</v>
      </c>
      <c r="Y286" s="31"/>
      <c r="Z286" s="30">
        <f t="shared" si="120"/>
        <v>0</v>
      </c>
      <c r="AA286" s="34">
        <f t="shared" si="121"/>
        <v>28</v>
      </c>
      <c r="AB286" s="41">
        <f t="shared" si="122"/>
        <v>27496</v>
      </c>
      <c r="AC286" s="5"/>
      <c r="AD286" s="35">
        <f t="shared" si="112"/>
        <v>0</v>
      </c>
      <c r="AE286" s="36">
        <f t="shared" si="113"/>
        <v>0</v>
      </c>
      <c r="AF286" s="121">
        <f t="shared" si="115"/>
        <v>0</v>
      </c>
      <c r="AG286" s="37">
        <f t="shared" si="116"/>
        <v>0</v>
      </c>
      <c r="AH286" s="37"/>
    </row>
    <row r="287" spans="1:34" s="38" customFormat="1" ht="16.2">
      <c r="A287" s="26">
        <v>283</v>
      </c>
      <c r="B287" s="27" t="s">
        <v>522</v>
      </c>
      <c r="C287" s="28" t="s">
        <v>523</v>
      </c>
      <c r="D287" s="29" t="s">
        <v>62</v>
      </c>
      <c r="E287" s="29" t="s">
        <v>791</v>
      </c>
      <c r="F287" s="46">
        <v>1052</v>
      </c>
      <c r="G287" s="50">
        <v>20</v>
      </c>
      <c r="H287" s="40">
        <f t="shared" si="117"/>
        <v>21040</v>
      </c>
      <c r="I287" s="48">
        <v>0</v>
      </c>
      <c r="J287" s="48">
        <f t="shared" si="118"/>
        <v>0</v>
      </c>
      <c r="K287" s="48"/>
      <c r="L287" s="48"/>
      <c r="M287" s="42">
        <v>0</v>
      </c>
      <c r="N287" s="42"/>
      <c r="O287" s="42">
        <f t="shared" si="119"/>
        <v>0</v>
      </c>
      <c r="P287" s="42"/>
      <c r="Q287" s="43"/>
      <c r="R287" s="43"/>
      <c r="S287" s="44"/>
      <c r="T287" s="44"/>
      <c r="U287" s="41"/>
      <c r="V287" s="30"/>
      <c r="W287" s="30"/>
      <c r="X287" s="31">
        <f t="shared" si="114"/>
        <v>0</v>
      </c>
      <c r="Y287" s="31"/>
      <c r="Z287" s="30">
        <f t="shared" si="120"/>
        <v>0</v>
      </c>
      <c r="AA287" s="34">
        <f t="shared" si="121"/>
        <v>20</v>
      </c>
      <c r="AB287" s="41">
        <f t="shared" si="122"/>
        <v>21040</v>
      </c>
      <c r="AC287" s="5"/>
      <c r="AD287" s="35">
        <f t="shared" si="112"/>
        <v>0</v>
      </c>
      <c r="AE287" s="36">
        <f t="shared" si="113"/>
        <v>0</v>
      </c>
      <c r="AF287" s="121">
        <f t="shared" si="115"/>
        <v>0</v>
      </c>
      <c r="AG287" s="37">
        <f t="shared" si="116"/>
        <v>0</v>
      </c>
      <c r="AH287" s="37"/>
    </row>
    <row r="288" spans="1:34" s="38" customFormat="1" ht="16.2">
      <c r="A288" s="26">
        <v>284</v>
      </c>
      <c r="B288" s="27" t="s">
        <v>524</v>
      </c>
      <c r="C288" s="28" t="s">
        <v>525</v>
      </c>
      <c r="D288" s="29" t="s">
        <v>62</v>
      </c>
      <c r="E288" s="29" t="s">
        <v>791</v>
      </c>
      <c r="F288" s="46">
        <v>1094</v>
      </c>
      <c r="G288" s="50">
        <v>4</v>
      </c>
      <c r="H288" s="40">
        <f t="shared" si="117"/>
        <v>4376</v>
      </c>
      <c r="I288" s="48">
        <v>0</v>
      </c>
      <c r="J288" s="48">
        <f t="shared" si="118"/>
        <v>0</v>
      </c>
      <c r="K288" s="48"/>
      <c r="L288" s="48"/>
      <c r="M288" s="42">
        <v>0</v>
      </c>
      <c r="N288" s="42"/>
      <c r="O288" s="42">
        <f t="shared" si="119"/>
        <v>0</v>
      </c>
      <c r="P288" s="42"/>
      <c r="Q288" s="43"/>
      <c r="R288" s="43"/>
      <c r="S288" s="44"/>
      <c r="T288" s="44"/>
      <c r="U288" s="41"/>
      <c r="V288" s="30"/>
      <c r="W288" s="30"/>
      <c r="X288" s="31">
        <f t="shared" si="114"/>
        <v>0</v>
      </c>
      <c r="Y288" s="31"/>
      <c r="Z288" s="30">
        <f t="shared" si="120"/>
        <v>0</v>
      </c>
      <c r="AA288" s="34">
        <f t="shared" si="121"/>
        <v>4</v>
      </c>
      <c r="AB288" s="41">
        <f t="shared" si="122"/>
        <v>4376</v>
      </c>
      <c r="AC288" s="5"/>
      <c r="AD288" s="35">
        <f t="shared" si="112"/>
        <v>0</v>
      </c>
      <c r="AE288" s="36">
        <f t="shared" si="113"/>
        <v>0</v>
      </c>
      <c r="AF288" s="121">
        <f t="shared" si="115"/>
        <v>0</v>
      </c>
      <c r="AG288" s="37">
        <f t="shared" si="116"/>
        <v>0</v>
      </c>
      <c r="AH288" s="37"/>
    </row>
    <row r="289" spans="1:34" s="38" customFormat="1" ht="16.2">
      <c r="A289" s="26">
        <v>285</v>
      </c>
      <c r="B289" s="27" t="s">
        <v>526</v>
      </c>
      <c r="C289" s="28" t="s">
        <v>527</v>
      </c>
      <c r="D289" s="29" t="s">
        <v>62</v>
      </c>
      <c r="E289" s="29" t="s">
        <v>791</v>
      </c>
      <c r="F289" s="46">
        <v>1195</v>
      </c>
      <c r="G289" s="50">
        <v>48</v>
      </c>
      <c r="H289" s="40">
        <f t="shared" si="117"/>
        <v>57360</v>
      </c>
      <c r="I289" s="48">
        <v>0</v>
      </c>
      <c r="J289" s="48">
        <f t="shared" si="118"/>
        <v>0</v>
      </c>
      <c r="K289" s="48"/>
      <c r="L289" s="48"/>
      <c r="M289" s="42">
        <v>7</v>
      </c>
      <c r="N289" s="42"/>
      <c r="O289" s="42">
        <f t="shared" si="119"/>
        <v>8365</v>
      </c>
      <c r="P289" s="42"/>
      <c r="Q289" s="43"/>
      <c r="R289" s="43"/>
      <c r="S289" s="44"/>
      <c r="T289" s="44"/>
      <c r="U289" s="41"/>
      <c r="V289" s="30"/>
      <c r="W289" s="30"/>
      <c r="X289" s="31">
        <f t="shared" si="114"/>
        <v>0</v>
      </c>
      <c r="Y289" s="31"/>
      <c r="Z289" s="30">
        <f t="shared" si="120"/>
        <v>0</v>
      </c>
      <c r="AA289" s="34">
        <f t="shared" si="121"/>
        <v>48</v>
      </c>
      <c r="AB289" s="41">
        <f t="shared" si="122"/>
        <v>57360</v>
      </c>
      <c r="AC289" s="5"/>
      <c r="AD289" s="35">
        <f t="shared" si="112"/>
        <v>0</v>
      </c>
      <c r="AE289" s="36">
        <f t="shared" si="113"/>
        <v>0</v>
      </c>
      <c r="AF289" s="121">
        <f t="shared" si="115"/>
        <v>0</v>
      </c>
      <c r="AG289" s="37">
        <f t="shared" si="116"/>
        <v>0</v>
      </c>
      <c r="AH289" s="37"/>
    </row>
    <row r="290" spans="1:34" s="38" customFormat="1" ht="16.2">
      <c r="A290" s="26">
        <v>286</v>
      </c>
      <c r="B290" s="27" t="s">
        <v>528</v>
      </c>
      <c r="C290" s="28" t="s">
        <v>529</v>
      </c>
      <c r="D290" s="29" t="s">
        <v>62</v>
      </c>
      <c r="E290" s="29" t="s">
        <v>791</v>
      </c>
      <c r="F290" s="46">
        <v>1200</v>
      </c>
      <c r="G290" s="50">
        <v>103</v>
      </c>
      <c r="H290" s="40">
        <f t="shared" si="117"/>
        <v>123600</v>
      </c>
      <c r="I290" s="48">
        <v>17</v>
      </c>
      <c r="J290" s="48">
        <f t="shared" si="118"/>
        <v>20400</v>
      </c>
      <c r="K290" s="48"/>
      <c r="L290" s="48"/>
      <c r="M290" s="42">
        <v>179</v>
      </c>
      <c r="N290" s="42"/>
      <c r="O290" s="42">
        <f t="shared" si="119"/>
        <v>214800</v>
      </c>
      <c r="P290" s="42">
        <v>11</v>
      </c>
      <c r="Q290" s="43">
        <f>P290*F290</f>
        <v>13200</v>
      </c>
      <c r="R290" s="43">
        <v>45</v>
      </c>
      <c r="S290" s="44">
        <f>R290*F290</f>
        <v>54000</v>
      </c>
      <c r="T290" s="44"/>
      <c r="U290" s="41"/>
      <c r="V290" s="30"/>
      <c r="W290" s="30"/>
      <c r="X290" s="31">
        <f t="shared" si="114"/>
        <v>56</v>
      </c>
      <c r="Y290" s="31"/>
      <c r="Z290" s="30">
        <f t="shared" si="120"/>
        <v>67200</v>
      </c>
      <c r="AA290" s="34">
        <f t="shared" si="121"/>
        <v>30</v>
      </c>
      <c r="AB290" s="41">
        <f t="shared" si="122"/>
        <v>36000</v>
      </c>
      <c r="AC290" s="5"/>
      <c r="AD290" s="35">
        <f t="shared" si="112"/>
        <v>56</v>
      </c>
      <c r="AE290" s="36">
        <f t="shared" si="113"/>
        <v>67200</v>
      </c>
      <c r="AF290" s="121">
        <f t="shared" si="115"/>
        <v>67200</v>
      </c>
      <c r="AG290" s="37">
        <f t="shared" si="116"/>
        <v>67200</v>
      </c>
      <c r="AH290" s="37"/>
    </row>
    <row r="291" spans="1:34" s="38" customFormat="1" ht="16.2">
      <c r="A291" s="26">
        <v>287</v>
      </c>
      <c r="B291" s="27" t="s">
        <v>530</v>
      </c>
      <c r="C291" s="28" t="s">
        <v>531</v>
      </c>
      <c r="D291" s="29" t="s">
        <v>62</v>
      </c>
      <c r="E291" s="29" t="s">
        <v>791</v>
      </c>
      <c r="F291" s="46">
        <v>1330</v>
      </c>
      <c r="G291" s="50">
        <v>19</v>
      </c>
      <c r="H291" s="40">
        <f t="shared" si="117"/>
        <v>25270</v>
      </c>
      <c r="I291" s="48">
        <v>13</v>
      </c>
      <c r="J291" s="48">
        <f t="shared" si="118"/>
        <v>17290</v>
      </c>
      <c r="K291" s="48"/>
      <c r="L291" s="48"/>
      <c r="M291" s="42">
        <v>24</v>
      </c>
      <c r="N291" s="42"/>
      <c r="O291" s="42">
        <f t="shared" si="119"/>
        <v>31920</v>
      </c>
      <c r="P291" s="42">
        <v>6</v>
      </c>
      <c r="Q291" s="43">
        <f>P291*F291</f>
        <v>7980</v>
      </c>
      <c r="R291" s="43"/>
      <c r="S291" s="44"/>
      <c r="T291" s="44"/>
      <c r="U291" s="41"/>
      <c r="V291" s="30"/>
      <c r="W291" s="30"/>
      <c r="X291" s="31">
        <f t="shared" si="114"/>
        <v>6</v>
      </c>
      <c r="Y291" s="31"/>
      <c r="Z291" s="30">
        <f t="shared" si="120"/>
        <v>7980</v>
      </c>
      <c r="AA291" s="34">
        <f t="shared" si="121"/>
        <v>0</v>
      </c>
      <c r="AB291" s="41">
        <f t="shared" si="122"/>
        <v>0</v>
      </c>
      <c r="AC291" s="5"/>
      <c r="AD291" s="35">
        <f t="shared" si="112"/>
        <v>6</v>
      </c>
      <c r="AE291" s="36">
        <f t="shared" si="113"/>
        <v>7980</v>
      </c>
      <c r="AF291" s="121">
        <f t="shared" si="115"/>
        <v>7980</v>
      </c>
      <c r="AG291" s="37">
        <f t="shared" si="116"/>
        <v>7980</v>
      </c>
      <c r="AH291" s="37"/>
    </row>
    <row r="292" spans="1:34" s="38" customFormat="1" ht="16.2">
      <c r="A292" s="26">
        <v>288</v>
      </c>
      <c r="B292" s="27" t="s">
        <v>532</v>
      </c>
      <c r="C292" s="28" t="s">
        <v>533</v>
      </c>
      <c r="D292" s="29" t="s">
        <v>62</v>
      </c>
      <c r="E292" s="29" t="s">
        <v>791</v>
      </c>
      <c r="F292" s="46">
        <v>1403</v>
      </c>
      <c r="G292" s="50">
        <v>4</v>
      </c>
      <c r="H292" s="40">
        <f t="shared" si="117"/>
        <v>5612</v>
      </c>
      <c r="I292" s="48">
        <v>0</v>
      </c>
      <c r="J292" s="48">
        <f t="shared" si="118"/>
        <v>0</v>
      </c>
      <c r="K292" s="48"/>
      <c r="L292" s="48"/>
      <c r="M292" s="42">
        <v>0</v>
      </c>
      <c r="N292" s="42"/>
      <c r="O292" s="42">
        <f t="shared" si="119"/>
        <v>0</v>
      </c>
      <c r="P292" s="42"/>
      <c r="Q292" s="43"/>
      <c r="R292" s="43"/>
      <c r="S292" s="44"/>
      <c r="T292" s="44"/>
      <c r="U292" s="41"/>
      <c r="V292" s="30"/>
      <c r="W292" s="30"/>
      <c r="X292" s="31">
        <f t="shared" si="114"/>
        <v>0</v>
      </c>
      <c r="Y292" s="31"/>
      <c r="Z292" s="30">
        <f t="shared" si="120"/>
        <v>0</v>
      </c>
      <c r="AA292" s="34">
        <f t="shared" si="121"/>
        <v>4</v>
      </c>
      <c r="AB292" s="41">
        <f t="shared" si="122"/>
        <v>5612</v>
      </c>
      <c r="AC292" s="5"/>
      <c r="AD292" s="35">
        <f t="shared" si="112"/>
        <v>0</v>
      </c>
      <c r="AE292" s="36">
        <f t="shared" si="113"/>
        <v>0</v>
      </c>
      <c r="AF292" s="121">
        <f t="shared" si="115"/>
        <v>0</v>
      </c>
      <c r="AG292" s="37">
        <f t="shared" si="116"/>
        <v>0</v>
      </c>
      <c r="AH292" s="37"/>
    </row>
    <row r="293" spans="1:34" s="38" customFormat="1" ht="16.2">
      <c r="A293" s="26">
        <v>289</v>
      </c>
      <c r="B293" s="27" t="s">
        <v>534</v>
      </c>
      <c r="C293" s="28" t="s">
        <v>535</v>
      </c>
      <c r="D293" s="29" t="s">
        <v>62</v>
      </c>
      <c r="E293" s="29" t="s">
        <v>791</v>
      </c>
      <c r="F293" s="46">
        <v>1456</v>
      </c>
      <c r="G293" s="50">
        <v>19</v>
      </c>
      <c r="H293" s="40">
        <f t="shared" si="117"/>
        <v>27664</v>
      </c>
      <c r="I293" s="48">
        <v>10</v>
      </c>
      <c r="J293" s="48">
        <f t="shared" si="118"/>
        <v>14560</v>
      </c>
      <c r="K293" s="48"/>
      <c r="L293" s="48"/>
      <c r="M293" s="42">
        <v>22</v>
      </c>
      <c r="N293" s="42"/>
      <c r="O293" s="42">
        <f t="shared" si="119"/>
        <v>32032</v>
      </c>
      <c r="P293" s="42">
        <v>3</v>
      </c>
      <c r="Q293" s="43">
        <f>P293*F293</f>
        <v>4368</v>
      </c>
      <c r="R293" s="43">
        <v>6</v>
      </c>
      <c r="S293" s="44">
        <f>R293*F293</f>
        <v>8736</v>
      </c>
      <c r="T293" s="44"/>
      <c r="U293" s="41"/>
      <c r="V293" s="30"/>
      <c r="W293" s="30"/>
      <c r="X293" s="31">
        <f t="shared" si="114"/>
        <v>9</v>
      </c>
      <c r="Y293" s="31"/>
      <c r="Z293" s="30">
        <f t="shared" si="120"/>
        <v>13104</v>
      </c>
      <c r="AA293" s="34">
        <f t="shared" si="121"/>
        <v>0</v>
      </c>
      <c r="AB293" s="41">
        <f t="shared" si="122"/>
        <v>0</v>
      </c>
      <c r="AC293" s="5"/>
      <c r="AD293" s="35">
        <f t="shared" si="112"/>
        <v>9</v>
      </c>
      <c r="AE293" s="36">
        <f t="shared" si="113"/>
        <v>13104</v>
      </c>
      <c r="AF293" s="121">
        <f t="shared" si="115"/>
        <v>13104</v>
      </c>
      <c r="AG293" s="37">
        <f t="shared" si="116"/>
        <v>13104</v>
      </c>
      <c r="AH293" s="37"/>
    </row>
    <row r="294" spans="1:34" s="38" customFormat="1" ht="16.2">
      <c r="A294" s="26">
        <v>209</v>
      </c>
      <c r="B294" s="27" t="s">
        <v>536</v>
      </c>
      <c r="C294" s="28" t="s">
        <v>537</v>
      </c>
      <c r="D294" s="29" t="s">
        <v>62</v>
      </c>
      <c r="E294" s="29" t="s">
        <v>791</v>
      </c>
      <c r="F294" s="46">
        <v>1652</v>
      </c>
      <c r="G294" s="50">
        <v>3</v>
      </c>
      <c r="H294" s="40">
        <f t="shared" si="117"/>
        <v>4956</v>
      </c>
      <c r="I294" s="48">
        <v>0</v>
      </c>
      <c r="J294" s="48">
        <f t="shared" si="118"/>
        <v>0</v>
      </c>
      <c r="K294" s="48"/>
      <c r="L294" s="48"/>
      <c r="M294" s="42">
        <v>0</v>
      </c>
      <c r="N294" s="42"/>
      <c r="O294" s="42">
        <f t="shared" si="119"/>
        <v>0</v>
      </c>
      <c r="P294" s="42"/>
      <c r="Q294" s="43"/>
      <c r="R294" s="43"/>
      <c r="S294" s="44">
        <f>R294*F294</f>
        <v>0</v>
      </c>
      <c r="T294" s="44"/>
      <c r="U294" s="41"/>
      <c r="V294" s="30"/>
      <c r="W294" s="30"/>
      <c r="X294" s="31">
        <f t="shared" si="114"/>
        <v>0</v>
      </c>
      <c r="Y294" s="31"/>
      <c r="Z294" s="30">
        <f t="shared" si="120"/>
        <v>0</v>
      </c>
      <c r="AA294" s="34">
        <f t="shared" si="121"/>
        <v>3</v>
      </c>
      <c r="AB294" s="41">
        <f t="shared" si="122"/>
        <v>4956</v>
      </c>
      <c r="AC294" s="5"/>
      <c r="AD294" s="35">
        <f t="shared" si="112"/>
        <v>0</v>
      </c>
      <c r="AE294" s="36">
        <f t="shared" si="113"/>
        <v>0</v>
      </c>
      <c r="AF294" s="121">
        <f t="shared" si="115"/>
        <v>0</v>
      </c>
      <c r="AG294" s="37">
        <f t="shared" si="116"/>
        <v>0</v>
      </c>
      <c r="AH294" s="37"/>
    </row>
    <row r="295" spans="1:34" s="38" customFormat="1" ht="16.2">
      <c r="A295" s="26">
        <v>291</v>
      </c>
      <c r="B295" s="27" t="s">
        <v>538</v>
      </c>
      <c r="C295" s="28" t="s">
        <v>539</v>
      </c>
      <c r="D295" s="29" t="s">
        <v>62</v>
      </c>
      <c r="E295" s="29" t="s">
        <v>791</v>
      </c>
      <c r="F295" s="46">
        <v>1668</v>
      </c>
      <c r="G295" s="50">
        <v>16</v>
      </c>
      <c r="H295" s="40">
        <f t="shared" si="117"/>
        <v>26688</v>
      </c>
      <c r="I295" s="48">
        <v>15</v>
      </c>
      <c r="J295" s="48">
        <f t="shared" si="118"/>
        <v>25020</v>
      </c>
      <c r="K295" s="48"/>
      <c r="L295" s="48"/>
      <c r="M295" s="42">
        <v>35</v>
      </c>
      <c r="N295" s="42"/>
      <c r="O295" s="42">
        <f t="shared" si="119"/>
        <v>58380</v>
      </c>
      <c r="P295" s="42">
        <v>1</v>
      </c>
      <c r="Q295" s="43">
        <f>P295*F295</f>
        <v>1668</v>
      </c>
      <c r="R295" s="43">
        <v>0</v>
      </c>
      <c r="S295" s="44"/>
      <c r="T295" s="44"/>
      <c r="U295" s="41"/>
      <c r="V295" s="30"/>
      <c r="W295" s="30"/>
      <c r="X295" s="31">
        <f t="shared" si="114"/>
        <v>1</v>
      </c>
      <c r="Y295" s="31"/>
      <c r="Z295" s="30">
        <f t="shared" si="120"/>
        <v>1668</v>
      </c>
      <c r="AA295" s="34">
        <f t="shared" si="121"/>
        <v>0</v>
      </c>
      <c r="AB295" s="41">
        <f t="shared" si="122"/>
        <v>0</v>
      </c>
      <c r="AC295" s="5"/>
      <c r="AD295" s="35">
        <f t="shared" si="112"/>
        <v>1</v>
      </c>
      <c r="AE295" s="36">
        <f t="shared" si="113"/>
        <v>1668</v>
      </c>
      <c r="AF295" s="121">
        <f t="shared" si="115"/>
        <v>1668</v>
      </c>
      <c r="AG295" s="37">
        <f t="shared" si="116"/>
        <v>1668</v>
      </c>
      <c r="AH295" s="37"/>
    </row>
    <row r="296" spans="1:34" s="38" customFormat="1" ht="16.2">
      <c r="A296" s="26">
        <v>292</v>
      </c>
      <c r="B296" s="27" t="s">
        <v>540</v>
      </c>
      <c r="C296" s="28" t="s">
        <v>541</v>
      </c>
      <c r="D296" s="29" t="s">
        <v>62</v>
      </c>
      <c r="E296" s="29" t="s">
        <v>791</v>
      </c>
      <c r="F296" s="46">
        <v>3370</v>
      </c>
      <c r="G296" s="50">
        <v>4</v>
      </c>
      <c r="H296" s="40">
        <f t="shared" si="117"/>
        <v>13480</v>
      </c>
      <c r="I296" s="48">
        <v>0</v>
      </c>
      <c r="J296" s="48">
        <f t="shared" si="118"/>
        <v>0</v>
      </c>
      <c r="K296" s="48"/>
      <c r="L296" s="48"/>
      <c r="M296" s="42">
        <v>0</v>
      </c>
      <c r="N296" s="42"/>
      <c r="O296" s="42">
        <f t="shared" si="119"/>
        <v>0</v>
      </c>
      <c r="P296" s="42"/>
      <c r="Q296" s="43">
        <f>P296*F296</f>
        <v>0</v>
      </c>
      <c r="R296" s="43"/>
      <c r="S296" s="44">
        <f>R296*F296</f>
        <v>0</v>
      </c>
      <c r="T296" s="44"/>
      <c r="U296" s="41"/>
      <c r="V296" s="30"/>
      <c r="W296" s="30"/>
      <c r="X296" s="31">
        <f t="shared" si="114"/>
        <v>0</v>
      </c>
      <c r="Y296" s="31"/>
      <c r="Z296" s="30">
        <f t="shared" si="120"/>
        <v>0</v>
      </c>
      <c r="AA296" s="34">
        <f t="shared" si="121"/>
        <v>4</v>
      </c>
      <c r="AB296" s="41">
        <f t="shared" si="122"/>
        <v>13480</v>
      </c>
      <c r="AC296" s="5"/>
      <c r="AD296" s="35">
        <f t="shared" si="112"/>
        <v>0</v>
      </c>
      <c r="AE296" s="36">
        <f t="shared" si="113"/>
        <v>0</v>
      </c>
      <c r="AF296" s="121">
        <f t="shared" si="115"/>
        <v>0</v>
      </c>
      <c r="AG296" s="37">
        <f t="shared" si="116"/>
        <v>0</v>
      </c>
      <c r="AH296" s="37"/>
    </row>
    <row r="297" spans="1:34" s="38" customFormat="1" ht="16.2">
      <c r="A297" s="26">
        <v>293</v>
      </c>
      <c r="B297" s="27">
        <v>4.7</v>
      </c>
      <c r="C297" s="28" t="s">
        <v>150</v>
      </c>
      <c r="D297" s="29"/>
      <c r="E297" s="29"/>
      <c r="F297" s="50"/>
      <c r="G297" s="53"/>
      <c r="H297" s="53"/>
      <c r="I297" s="54"/>
      <c r="J297" s="54"/>
      <c r="K297" s="54"/>
      <c r="L297" s="54"/>
      <c r="M297" s="31"/>
      <c r="N297" s="31"/>
      <c r="O297" s="42"/>
      <c r="P297" s="31"/>
      <c r="Q297" s="43"/>
      <c r="R297" s="32"/>
      <c r="S297" s="44"/>
      <c r="T297" s="33"/>
      <c r="U297" s="53"/>
      <c r="V297" s="30"/>
      <c r="W297" s="30"/>
      <c r="X297" s="31"/>
      <c r="Y297" s="31"/>
      <c r="Z297" s="30"/>
      <c r="AA297" s="34"/>
      <c r="AB297" s="41"/>
      <c r="AC297" s="5"/>
      <c r="AD297" s="35">
        <f t="shared" si="112"/>
        <v>0</v>
      </c>
      <c r="AE297" s="36">
        <f t="shared" si="113"/>
        <v>0</v>
      </c>
      <c r="AF297" s="121">
        <f t="shared" si="115"/>
        <v>0</v>
      </c>
      <c r="AG297" s="37">
        <f t="shared" si="116"/>
        <v>0</v>
      </c>
      <c r="AH297" s="37"/>
    </row>
    <row r="298" spans="1:34" s="38" customFormat="1" ht="16.2">
      <c r="A298" s="26">
        <v>294</v>
      </c>
      <c r="B298" s="27" t="s">
        <v>542</v>
      </c>
      <c r="C298" s="28" t="s">
        <v>543</v>
      </c>
      <c r="D298" s="29" t="s">
        <v>62</v>
      </c>
      <c r="E298" s="29" t="s">
        <v>791</v>
      </c>
      <c r="F298" s="46">
        <v>266</v>
      </c>
      <c r="G298" s="50">
        <v>10</v>
      </c>
      <c r="H298" s="40">
        <f t="shared" ref="H298:H323" si="123">F298*G298</f>
        <v>2660</v>
      </c>
      <c r="I298" s="48">
        <v>0</v>
      </c>
      <c r="J298" s="48">
        <f t="shared" ref="J298:J323" si="124">F298*I298</f>
        <v>0</v>
      </c>
      <c r="K298" s="48"/>
      <c r="L298" s="48"/>
      <c r="M298" s="42">
        <v>0</v>
      </c>
      <c r="N298" s="42"/>
      <c r="O298" s="42">
        <f t="shared" ref="O298:O323" si="125">F298*M298</f>
        <v>0</v>
      </c>
      <c r="P298" s="42"/>
      <c r="Q298" s="43"/>
      <c r="R298" s="43"/>
      <c r="S298" s="44"/>
      <c r="T298" s="44"/>
      <c r="U298" s="41"/>
      <c r="V298" s="30"/>
      <c r="W298" s="30"/>
      <c r="X298" s="31">
        <f t="shared" si="114"/>
        <v>0</v>
      </c>
      <c r="Y298" s="31"/>
      <c r="Z298" s="30">
        <f t="shared" ref="Z298:Z323" si="126">F298*X298</f>
        <v>0</v>
      </c>
      <c r="AA298" s="34">
        <f t="shared" ref="AA298:AA323" si="127">G298-I298-P298-R298-T298</f>
        <v>10</v>
      </c>
      <c r="AB298" s="41">
        <f t="shared" ref="AB298:AB323" si="128">AA298*F298</f>
        <v>2660</v>
      </c>
      <c r="AC298" s="5"/>
      <c r="AD298" s="35">
        <f t="shared" si="112"/>
        <v>0</v>
      </c>
      <c r="AE298" s="36">
        <f t="shared" si="113"/>
        <v>0</v>
      </c>
      <c r="AF298" s="121">
        <f t="shared" si="115"/>
        <v>0</v>
      </c>
      <c r="AG298" s="37">
        <f t="shared" si="116"/>
        <v>0</v>
      </c>
      <c r="AH298" s="37"/>
    </row>
    <row r="299" spans="1:34" s="38" customFormat="1" ht="16.2">
      <c r="A299" s="26">
        <v>295</v>
      </c>
      <c r="B299" s="27" t="s">
        <v>544</v>
      </c>
      <c r="C299" s="28" t="s">
        <v>545</v>
      </c>
      <c r="D299" s="29" t="s">
        <v>62</v>
      </c>
      <c r="E299" s="29" t="s">
        <v>791</v>
      </c>
      <c r="F299" s="46">
        <v>274</v>
      </c>
      <c r="G299" s="50">
        <v>8</v>
      </c>
      <c r="H299" s="40">
        <f t="shared" si="123"/>
        <v>2192</v>
      </c>
      <c r="I299" s="48">
        <v>0</v>
      </c>
      <c r="J299" s="48">
        <f t="shared" si="124"/>
        <v>0</v>
      </c>
      <c r="K299" s="48"/>
      <c r="L299" s="48"/>
      <c r="M299" s="42">
        <v>0</v>
      </c>
      <c r="N299" s="42"/>
      <c r="O299" s="42">
        <f t="shared" si="125"/>
        <v>0</v>
      </c>
      <c r="P299" s="42"/>
      <c r="Q299" s="43"/>
      <c r="R299" s="43"/>
      <c r="S299" s="44"/>
      <c r="T299" s="44"/>
      <c r="U299" s="41"/>
      <c r="V299" s="30"/>
      <c r="W299" s="30"/>
      <c r="X299" s="31">
        <f t="shared" si="114"/>
        <v>0</v>
      </c>
      <c r="Y299" s="31"/>
      <c r="Z299" s="30">
        <f t="shared" si="126"/>
        <v>0</v>
      </c>
      <c r="AA299" s="34">
        <f t="shared" si="127"/>
        <v>8</v>
      </c>
      <c r="AB299" s="41">
        <f t="shared" si="128"/>
        <v>2192</v>
      </c>
      <c r="AC299" s="5"/>
      <c r="AD299" s="35">
        <f t="shared" si="112"/>
        <v>0</v>
      </c>
      <c r="AE299" s="36">
        <f t="shared" si="113"/>
        <v>0</v>
      </c>
      <c r="AF299" s="121">
        <f t="shared" si="115"/>
        <v>0</v>
      </c>
      <c r="AG299" s="37">
        <f t="shared" si="116"/>
        <v>0</v>
      </c>
      <c r="AH299" s="37"/>
    </row>
    <row r="300" spans="1:34" s="38" customFormat="1" ht="16.2">
      <c r="A300" s="26">
        <v>296</v>
      </c>
      <c r="B300" s="27" t="s">
        <v>546</v>
      </c>
      <c r="C300" s="28" t="s">
        <v>547</v>
      </c>
      <c r="D300" s="29" t="s">
        <v>62</v>
      </c>
      <c r="E300" s="29" t="s">
        <v>791</v>
      </c>
      <c r="F300" s="46">
        <v>280</v>
      </c>
      <c r="G300" s="50">
        <v>46</v>
      </c>
      <c r="H300" s="40">
        <f t="shared" si="123"/>
        <v>12880</v>
      </c>
      <c r="I300" s="48">
        <v>0</v>
      </c>
      <c r="J300" s="48">
        <f t="shared" si="124"/>
        <v>0</v>
      </c>
      <c r="K300" s="48"/>
      <c r="L300" s="48"/>
      <c r="M300" s="42">
        <v>0</v>
      </c>
      <c r="N300" s="42"/>
      <c r="O300" s="42">
        <f t="shared" si="125"/>
        <v>0</v>
      </c>
      <c r="P300" s="42"/>
      <c r="Q300" s="43"/>
      <c r="R300" s="43"/>
      <c r="S300" s="44"/>
      <c r="T300" s="44"/>
      <c r="U300" s="41"/>
      <c r="V300" s="30"/>
      <c r="W300" s="30"/>
      <c r="X300" s="31">
        <f t="shared" si="114"/>
        <v>0</v>
      </c>
      <c r="Y300" s="31"/>
      <c r="Z300" s="30">
        <f t="shared" si="126"/>
        <v>0</v>
      </c>
      <c r="AA300" s="34">
        <f t="shared" si="127"/>
        <v>46</v>
      </c>
      <c r="AB300" s="41">
        <f t="shared" si="128"/>
        <v>12880</v>
      </c>
      <c r="AC300" s="5"/>
      <c r="AD300" s="35">
        <f t="shared" si="112"/>
        <v>0</v>
      </c>
      <c r="AE300" s="36">
        <f t="shared" si="113"/>
        <v>0</v>
      </c>
      <c r="AF300" s="121">
        <f t="shared" si="115"/>
        <v>0</v>
      </c>
      <c r="AG300" s="37">
        <f t="shared" si="116"/>
        <v>0</v>
      </c>
      <c r="AH300" s="37"/>
    </row>
    <row r="301" spans="1:34" s="38" customFormat="1" ht="16.2">
      <c r="A301" s="26">
        <v>297</v>
      </c>
      <c r="B301" s="27" t="s">
        <v>548</v>
      </c>
      <c r="C301" s="28" t="s">
        <v>549</v>
      </c>
      <c r="D301" s="29" t="s">
        <v>62</v>
      </c>
      <c r="E301" s="29" t="s">
        <v>791</v>
      </c>
      <c r="F301" s="46">
        <v>290</v>
      </c>
      <c r="G301" s="50">
        <v>49</v>
      </c>
      <c r="H301" s="40">
        <f t="shared" si="123"/>
        <v>14210</v>
      </c>
      <c r="I301" s="48">
        <v>0</v>
      </c>
      <c r="J301" s="48">
        <f t="shared" si="124"/>
        <v>0</v>
      </c>
      <c r="K301" s="48"/>
      <c r="L301" s="48"/>
      <c r="M301" s="42">
        <v>0</v>
      </c>
      <c r="N301" s="42"/>
      <c r="O301" s="42">
        <f t="shared" si="125"/>
        <v>0</v>
      </c>
      <c r="P301" s="42"/>
      <c r="Q301" s="43"/>
      <c r="R301" s="43"/>
      <c r="S301" s="44"/>
      <c r="T301" s="44"/>
      <c r="U301" s="41"/>
      <c r="V301" s="30"/>
      <c r="W301" s="30"/>
      <c r="X301" s="31">
        <f t="shared" si="114"/>
        <v>0</v>
      </c>
      <c r="Y301" s="31"/>
      <c r="Z301" s="30">
        <f t="shared" si="126"/>
        <v>0</v>
      </c>
      <c r="AA301" s="34">
        <f t="shared" si="127"/>
        <v>49</v>
      </c>
      <c r="AB301" s="41">
        <f t="shared" si="128"/>
        <v>14210</v>
      </c>
      <c r="AC301" s="5"/>
      <c r="AD301" s="35">
        <f t="shared" si="112"/>
        <v>0</v>
      </c>
      <c r="AE301" s="36">
        <f t="shared" si="113"/>
        <v>0</v>
      </c>
      <c r="AF301" s="121">
        <f t="shared" si="115"/>
        <v>0</v>
      </c>
      <c r="AG301" s="37">
        <f t="shared" si="116"/>
        <v>0</v>
      </c>
      <c r="AH301" s="37"/>
    </row>
    <row r="302" spans="1:34" s="38" customFormat="1" ht="16.2">
      <c r="A302" s="26">
        <v>298</v>
      </c>
      <c r="B302" s="27" t="s">
        <v>550</v>
      </c>
      <c r="C302" s="28" t="s">
        <v>551</v>
      </c>
      <c r="D302" s="29" t="s">
        <v>62</v>
      </c>
      <c r="E302" s="29" t="s">
        <v>791</v>
      </c>
      <c r="F302" s="46">
        <v>300</v>
      </c>
      <c r="G302" s="50">
        <v>243</v>
      </c>
      <c r="H302" s="40">
        <f t="shared" si="123"/>
        <v>72900</v>
      </c>
      <c r="I302" s="48">
        <v>0</v>
      </c>
      <c r="J302" s="48">
        <f t="shared" si="124"/>
        <v>0</v>
      </c>
      <c r="K302" s="48"/>
      <c r="L302" s="48"/>
      <c r="M302" s="42">
        <v>0</v>
      </c>
      <c r="N302" s="42"/>
      <c r="O302" s="42">
        <f t="shared" si="125"/>
        <v>0</v>
      </c>
      <c r="P302" s="42"/>
      <c r="Q302" s="43"/>
      <c r="R302" s="43"/>
      <c r="S302" s="44"/>
      <c r="T302" s="44"/>
      <c r="U302" s="41"/>
      <c r="V302" s="30"/>
      <c r="W302" s="30"/>
      <c r="X302" s="31">
        <f t="shared" si="114"/>
        <v>0</v>
      </c>
      <c r="Y302" s="31"/>
      <c r="Z302" s="30">
        <f t="shared" si="126"/>
        <v>0</v>
      </c>
      <c r="AA302" s="34">
        <f t="shared" si="127"/>
        <v>243</v>
      </c>
      <c r="AB302" s="41">
        <f t="shared" si="128"/>
        <v>72900</v>
      </c>
      <c r="AC302" s="5"/>
      <c r="AD302" s="35">
        <f t="shared" si="112"/>
        <v>0</v>
      </c>
      <c r="AE302" s="36">
        <f t="shared" si="113"/>
        <v>0</v>
      </c>
      <c r="AF302" s="121">
        <f t="shared" si="115"/>
        <v>0</v>
      </c>
      <c r="AG302" s="37">
        <f t="shared" si="116"/>
        <v>0</v>
      </c>
      <c r="AH302" s="37"/>
    </row>
    <row r="303" spans="1:34" s="38" customFormat="1" ht="16.2">
      <c r="A303" s="26">
        <v>299</v>
      </c>
      <c r="B303" s="27" t="s">
        <v>552</v>
      </c>
      <c r="C303" s="28" t="s">
        <v>553</v>
      </c>
      <c r="D303" s="29" t="s">
        <v>62</v>
      </c>
      <c r="E303" s="29" t="s">
        <v>791</v>
      </c>
      <c r="F303" s="46">
        <v>338</v>
      </c>
      <c r="G303" s="50">
        <v>43</v>
      </c>
      <c r="H303" s="40">
        <f t="shared" si="123"/>
        <v>14534</v>
      </c>
      <c r="I303" s="48">
        <v>0</v>
      </c>
      <c r="J303" s="48">
        <f t="shared" si="124"/>
        <v>0</v>
      </c>
      <c r="K303" s="48"/>
      <c r="L303" s="48"/>
      <c r="M303" s="42">
        <v>0</v>
      </c>
      <c r="N303" s="42"/>
      <c r="O303" s="42">
        <f t="shared" si="125"/>
        <v>0</v>
      </c>
      <c r="P303" s="42"/>
      <c r="Q303" s="43"/>
      <c r="R303" s="43"/>
      <c r="S303" s="44"/>
      <c r="T303" s="44"/>
      <c r="U303" s="41"/>
      <c r="V303" s="30"/>
      <c r="W303" s="30"/>
      <c r="X303" s="31">
        <f t="shared" si="114"/>
        <v>0</v>
      </c>
      <c r="Y303" s="31"/>
      <c r="Z303" s="30">
        <f t="shared" si="126"/>
        <v>0</v>
      </c>
      <c r="AA303" s="34">
        <f t="shared" si="127"/>
        <v>43</v>
      </c>
      <c r="AB303" s="41">
        <f t="shared" si="128"/>
        <v>14534</v>
      </c>
      <c r="AC303" s="5"/>
      <c r="AD303" s="35">
        <f t="shared" si="112"/>
        <v>0</v>
      </c>
      <c r="AE303" s="36">
        <f t="shared" si="113"/>
        <v>0</v>
      </c>
      <c r="AF303" s="121">
        <f t="shared" si="115"/>
        <v>0</v>
      </c>
      <c r="AG303" s="37">
        <f t="shared" si="116"/>
        <v>0</v>
      </c>
      <c r="AH303" s="37"/>
    </row>
    <row r="304" spans="1:34" s="38" customFormat="1" ht="16.2">
      <c r="A304" s="26">
        <v>300</v>
      </c>
      <c r="B304" s="27" t="s">
        <v>554</v>
      </c>
      <c r="C304" s="28" t="s">
        <v>555</v>
      </c>
      <c r="D304" s="29" t="s">
        <v>62</v>
      </c>
      <c r="E304" s="29" t="s">
        <v>791</v>
      </c>
      <c r="F304" s="46">
        <v>361</v>
      </c>
      <c r="G304" s="50">
        <v>45</v>
      </c>
      <c r="H304" s="40">
        <f t="shared" si="123"/>
        <v>16245</v>
      </c>
      <c r="I304" s="48">
        <v>0</v>
      </c>
      <c r="J304" s="48">
        <f t="shared" si="124"/>
        <v>0</v>
      </c>
      <c r="K304" s="48"/>
      <c r="L304" s="48"/>
      <c r="M304" s="42">
        <v>0</v>
      </c>
      <c r="N304" s="42"/>
      <c r="O304" s="42">
        <f t="shared" si="125"/>
        <v>0</v>
      </c>
      <c r="P304" s="42"/>
      <c r="Q304" s="43"/>
      <c r="R304" s="43"/>
      <c r="S304" s="44"/>
      <c r="T304" s="44"/>
      <c r="U304" s="41"/>
      <c r="V304" s="30"/>
      <c r="W304" s="30"/>
      <c r="X304" s="31">
        <f t="shared" si="114"/>
        <v>0</v>
      </c>
      <c r="Y304" s="31"/>
      <c r="Z304" s="30">
        <f t="shared" si="126"/>
        <v>0</v>
      </c>
      <c r="AA304" s="34">
        <f t="shared" si="127"/>
        <v>45</v>
      </c>
      <c r="AB304" s="41">
        <f t="shared" si="128"/>
        <v>16245</v>
      </c>
      <c r="AC304" s="5"/>
      <c r="AD304" s="35">
        <f t="shared" si="112"/>
        <v>0</v>
      </c>
      <c r="AE304" s="36">
        <f t="shared" si="113"/>
        <v>0</v>
      </c>
      <c r="AF304" s="121">
        <f t="shared" si="115"/>
        <v>0</v>
      </c>
      <c r="AG304" s="37">
        <f t="shared" si="116"/>
        <v>0</v>
      </c>
      <c r="AH304" s="37"/>
    </row>
    <row r="305" spans="1:34" s="38" customFormat="1" ht="16.2">
      <c r="A305" s="26">
        <v>301</v>
      </c>
      <c r="B305" s="27" t="s">
        <v>556</v>
      </c>
      <c r="C305" s="28" t="s">
        <v>557</v>
      </c>
      <c r="D305" s="29" t="s">
        <v>62</v>
      </c>
      <c r="E305" s="29" t="s">
        <v>791</v>
      </c>
      <c r="F305" s="46">
        <v>415</v>
      </c>
      <c r="G305" s="50">
        <v>33</v>
      </c>
      <c r="H305" s="40">
        <f t="shared" si="123"/>
        <v>13695</v>
      </c>
      <c r="I305" s="48">
        <v>0</v>
      </c>
      <c r="J305" s="48">
        <f t="shared" si="124"/>
        <v>0</v>
      </c>
      <c r="K305" s="48"/>
      <c r="L305" s="48"/>
      <c r="M305" s="42">
        <v>0</v>
      </c>
      <c r="N305" s="42"/>
      <c r="O305" s="42">
        <f t="shared" si="125"/>
        <v>0</v>
      </c>
      <c r="P305" s="42"/>
      <c r="Q305" s="43"/>
      <c r="R305" s="43"/>
      <c r="S305" s="44"/>
      <c r="T305" s="44"/>
      <c r="U305" s="41"/>
      <c r="V305" s="30"/>
      <c r="W305" s="30"/>
      <c r="X305" s="31">
        <f t="shared" si="114"/>
        <v>0</v>
      </c>
      <c r="Y305" s="31"/>
      <c r="Z305" s="30">
        <f t="shared" si="126"/>
        <v>0</v>
      </c>
      <c r="AA305" s="34">
        <f t="shared" si="127"/>
        <v>33</v>
      </c>
      <c r="AB305" s="41">
        <f t="shared" si="128"/>
        <v>13695</v>
      </c>
      <c r="AC305" s="5"/>
      <c r="AD305" s="35">
        <f t="shared" si="112"/>
        <v>0</v>
      </c>
      <c r="AE305" s="36">
        <f t="shared" si="113"/>
        <v>0</v>
      </c>
      <c r="AF305" s="121">
        <f t="shared" si="115"/>
        <v>0</v>
      </c>
      <c r="AG305" s="37">
        <f t="shared" si="116"/>
        <v>0</v>
      </c>
      <c r="AH305" s="37"/>
    </row>
    <row r="306" spans="1:34" s="38" customFormat="1" ht="16.2">
      <c r="A306" s="26">
        <v>302</v>
      </c>
      <c r="B306" s="27" t="s">
        <v>558</v>
      </c>
      <c r="C306" s="28" t="s">
        <v>559</v>
      </c>
      <c r="D306" s="29" t="s">
        <v>62</v>
      </c>
      <c r="E306" s="29" t="s">
        <v>791</v>
      </c>
      <c r="F306" s="46">
        <v>399</v>
      </c>
      <c r="G306" s="50">
        <v>1</v>
      </c>
      <c r="H306" s="40">
        <f t="shared" si="123"/>
        <v>399</v>
      </c>
      <c r="I306" s="48">
        <v>0</v>
      </c>
      <c r="J306" s="48">
        <f t="shared" si="124"/>
        <v>0</v>
      </c>
      <c r="K306" s="48"/>
      <c r="L306" s="48"/>
      <c r="M306" s="42">
        <v>0</v>
      </c>
      <c r="N306" s="42"/>
      <c r="O306" s="42">
        <f t="shared" si="125"/>
        <v>0</v>
      </c>
      <c r="P306" s="42"/>
      <c r="Q306" s="43"/>
      <c r="R306" s="43"/>
      <c r="S306" s="44"/>
      <c r="T306" s="44"/>
      <c r="U306" s="41"/>
      <c r="V306" s="30"/>
      <c r="W306" s="30"/>
      <c r="X306" s="31">
        <f t="shared" si="114"/>
        <v>0</v>
      </c>
      <c r="Y306" s="31"/>
      <c r="Z306" s="30">
        <f t="shared" si="126"/>
        <v>0</v>
      </c>
      <c r="AA306" s="34">
        <f t="shared" si="127"/>
        <v>1</v>
      </c>
      <c r="AB306" s="41">
        <f t="shared" si="128"/>
        <v>399</v>
      </c>
      <c r="AC306" s="5"/>
      <c r="AD306" s="35">
        <f t="shared" si="112"/>
        <v>0</v>
      </c>
      <c r="AE306" s="36">
        <f t="shared" si="113"/>
        <v>0</v>
      </c>
      <c r="AF306" s="121">
        <f t="shared" si="115"/>
        <v>0</v>
      </c>
      <c r="AG306" s="37">
        <f t="shared" si="116"/>
        <v>0</v>
      </c>
      <c r="AH306" s="37"/>
    </row>
    <row r="307" spans="1:34" s="38" customFormat="1" ht="16.2">
      <c r="A307" s="26">
        <v>303</v>
      </c>
      <c r="B307" s="27" t="s">
        <v>560</v>
      </c>
      <c r="C307" s="28" t="s">
        <v>561</v>
      </c>
      <c r="D307" s="29" t="s">
        <v>62</v>
      </c>
      <c r="E307" s="29" t="s">
        <v>791</v>
      </c>
      <c r="F307" s="46">
        <v>411</v>
      </c>
      <c r="G307" s="50">
        <v>14</v>
      </c>
      <c r="H307" s="40">
        <f t="shared" si="123"/>
        <v>5754</v>
      </c>
      <c r="I307" s="48">
        <v>0</v>
      </c>
      <c r="J307" s="48">
        <f t="shared" si="124"/>
        <v>0</v>
      </c>
      <c r="K307" s="48"/>
      <c r="L307" s="48"/>
      <c r="M307" s="42">
        <v>0</v>
      </c>
      <c r="N307" s="42"/>
      <c r="O307" s="42">
        <f t="shared" si="125"/>
        <v>0</v>
      </c>
      <c r="P307" s="42"/>
      <c r="Q307" s="43"/>
      <c r="R307" s="43"/>
      <c r="S307" s="44"/>
      <c r="T307" s="44"/>
      <c r="U307" s="41"/>
      <c r="V307" s="30"/>
      <c r="W307" s="30"/>
      <c r="X307" s="31">
        <f t="shared" si="114"/>
        <v>0</v>
      </c>
      <c r="Y307" s="31"/>
      <c r="Z307" s="30">
        <f t="shared" si="126"/>
        <v>0</v>
      </c>
      <c r="AA307" s="34">
        <f t="shared" si="127"/>
        <v>14</v>
      </c>
      <c r="AB307" s="41">
        <f t="shared" si="128"/>
        <v>5754</v>
      </c>
      <c r="AC307" s="5"/>
      <c r="AD307" s="35">
        <f t="shared" si="112"/>
        <v>0</v>
      </c>
      <c r="AE307" s="36">
        <f t="shared" si="113"/>
        <v>0</v>
      </c>
      <c r="AF307" s="121">
        <f t="shared" si="115"/>
        <v>0</v>
      </c>
      <c r="AG307" s="37">
        <f t="shared" si="116"/>
        <v>0</v>
      </c>
      <c r="AH307" s="37"/>
    </row>
    <row r="308" spans="1:34" s="38" customFormat="1" ht="16.2">
      <c r="A308" s="26">
        <v>304</v>
      </c>
      <c r="B308" s="27" t="s">
        <v>562</v>
      </c>
      <c r="C308" s="28" t="s">
        <v>563</v>
      </c>
      <c r="D308" s="29" t="s">
        <v>62</v>
      </c>
      <c r="E308" s="29" t="s">
        <v>791</v>
      </c>
      <c r="F308" s="46">
        <v>415</v>
      </c>
      <c r="G308" s="50">
        <v>113</v>
      </c>
      <c r="H308" s="40">
        <f t="shared" si="123"/>
        <v>46895</v>
      </c>
      <c r="I308" s="48">
        <v>0</v>
      </c>
      <c r="J308" s="48">
        <f t="shared" si="124"/>
        <v>0</v>
      </c>
      <c r="K308" s="48"/>
      <c r="L308" s="48"/>
      <c r="M308" s="42">
        <v>0</v>
      </c>
      <c r="N308" s="42"/>
      <c r="O308" s="42">
        <f t="shared" si="125"/>
        <v>0</v>
      </c>
      <c r="P308" s="42"/>
      <c r="Q308" s="43"/>
      <c r="R308" s="43"/>
      <c r="S308" s="44"/>
      <c r="T308" s="44"/>
      <c r="U308" s="41"/>
      <c r="V308" s="30"/>
      <c r="W308" s="30"/>
      <c r="X308" s="31">
        <f t="shared" si="114"/>
        <v>0</v>
      </c>
      <c r="Y308" s="31"/>
      <c r="Z308" s="30">
        <f t="shared" si="126"/>
        <v>0</v>
      </c>
      <c r="AA308" s="34">
        <f t="shared" si="127"/>
        <v>113</v>
      </c>
      <c r="AB308" s="41">
        <f t="shared" si="128"/>
        <v>46895</v>
      </c>
      <c r="AC308" s="5"/>
      <c r="AD308" s="35">
        <f t="shared" si="112"/>
        <v>0</v>
      </c>
      <c r="AE308" s="36">
        <f t="shared" si="113"/>
        <v>0</v>
      </c>
      <c r="AF308" s="121">
        <f t="shared" si="115"/>
        <v>0</v>
      </c>
      <c r="AG308" s="37">
        <f t="shared" si="116"/>
        <v>0</v>
      </c>
      <c r="AH308" s="37"/>
    </row>
    <row r="309" spans="1:34" s="38" customFormat="1" ht="16.2">
      <c r="A309" s="26">
        <v>305</v>
      </c>
      <c r="B309" s="27" t="s">
        <v>564</v>
      </c>
      <c r="C309" s="28" t="s">
        <v>565</v>
      </c>
      <c r="D309" s="29" t="s">
        <v>62</v>
      </c>
      <c r="E309" s="29" t="s">
        <v>791</v>
      </c>
      <c r="F309" s="46">
        <v>432</v>
      </c>
      <c r="G309" s="50">
        <v>57</v>
      </c>
      <c r="H309" s="40">
        <f t="shared" si="123"/>
        <v>24624</v>
      </c>
      <c r="I309" s="48">
        <v>0</v>
      </c>
      <c r="J309" s="48">
        <f t="shared" si="124"/>
        <v>0</v>
      </c>
      <c r="K309" s="48"/>
      <c r="L309" s="48"/>
      <c r="M309" s="42">
        <v>0</v>
      </c>
      <c r="N309" s="42"/>
      <c r="O309" s="42">
        <f t="shared" si="125"/>
        <v>0</v>
      </c>
      <c r="P309" s="42"/>
      <c r="Q309" s="43"/>
      <c r="R309" s="43"/>
      <c r="S309" s="44"/>
      <c r="T309" s="44"/>
      <c r="U309" s="41"/>
      <c r="V309" s="30"/>
      <c r="W309" s="30"/>
      <c r="X309" s="31">
        <f t="shared" si="114"/>
        <v>0</v>
      </c>
      <c r="Y309" s="31"/>
      <c r="Z309" s="30">
        <f t="shared" si="126"/>
        <v>0</v>
      </c>
      <c r="AA309" s="34">
        <f t="shared" si="127"/>
        <v>57</v>
      </c>
      <c r="AB309" s="41">
        <f t="shared" si="128"/>
        <v>24624</v>
      </c>
      <c r="AC309" s="5"/>
      <c r="AD309" s="35">
        <f t="shared" si="112"/>
        <v>0</v>
      </c>
      <c r="AE309" s="36">
        <f t="shared" si="113"/>
        <v>0</v>
      </c>
      <c r="AF309" s="121">
        <f t="shared" si="115"/>
        <v>0</v>
      </c>
      <c r="AG309" s="37">
        <f t="shared" si="116"/>
        <v>0</v>
      </c>
      <c r="AH309" s="37"/>
    </row>
    <row r="310" spans="1:34" s="38" customFormat="1" ht="16.2">
      <c r="A310" s="26">
        <v>306</v>
      </c>
      <c r="B310" s="27" t="s">
        <v>566</v>
      </c>
      <c r="C310" s="28" t="s">
        <v>567</v>
      </c>
      <c r="D310" s="29" t="s">
        <v>62</v>
      </c>
      <c r="E310" s="29" t="s">
        <v>791</v>
      </c>
      <c r="F310" s="46">
        <v>566</v>
      </c>
      <c r="G310" s="50">
        <v>33</v>
      </c>
      <c r="H310" s="40">
        <f t="shared" si="123"/>
        <v>18678</v>
      </c>
      <c r="I310" s="48">
        <v>0</v>
      </c>
      <c r="J310" s="48">
        <f t="shared" si="124"/>
        <v>0</v>
      </c>
      <c r="K310" s="48"/>
      <c r="L310" s="48"/>
      <c r="M310" s="42">
        <v>0</v>
      </c>
      <c r="N310" s="42"/>
      <c r="O310" s="42">
        <f t="shared" si="125"/>
        <v>0</v>
      </c>
      <c r="P310" s="42"/>
      <c r="Q310" s="43"/>
      <c r="R310" s="43"/>
      <c r="S310" s="44"/>
      <c r="T310" s="44"/>
      <c r="U310" s="41"/>
      <c r="V310" s="30"/>
      <c r="W310" s="30"/>
      <c r="X310" s="31">
        <f t="shared" si="114"/>
        <v>0</v>
      </c>
      <c r="Y310" s="31"/>
      <c r="Z310" s="30">
        <f t="shared" si="126"/>
        <v>0</v>
      </c>
      <c r="AA310" s="34">
        <f t="shared" si="127"/>
        <v>33</v>
      </c>
      <c r="AB310" s="41">
        <f t="shared" si="128"/>
        <v>18678</v>
      </c>
      <c r="AC310" s="5"/>
      <c r="AD310" s="35">
        <f t="shared" si="112"/>
        <v>0</v>
      </c>
      <c r="AE310" s="36">
        <f t="shared" si="113"/>
        <v>0</v>
      </c>
      <c r="AF310" s="121">
        <f t="shared" si="115"/>
        <v>0</v>
      </c>
      <c r="AG310" s="37">
        <f t="shared" si="116"/>
        <v>0</v>
      </c>
      <c r="AH310" s="37"/>
    </row>
    <row r="311" spans="1:34" s="38" customFormat="1" ht="16.2">
      <c r="A311" s="26">
        <v>307</v>
      </c>
      <c r="B311" s="27" t="s">
        <v>568</v>
      </c>
      <c r="C311" s="28" t="s">
        <v>569</v>
      </c>
      <c r="D311" s="29" t="s">
        <v>62</v>
      </c>
      <c r="E311" s="29" t="s">
        <v>791</v>
      </c>
      <c r="F311" s="46">
        <v>702</v>
      </c>
      <c r="G311" s="50">
        <v>35</v>
      </c>
      <c r="H311" s="40">
        <f t="shared" si="123"/>
        <v>24570</v>
      </c>
      <c r="I311" s="48">
        <v>0</v>
      </c>
      <c r="J311" s="48">
        <f t="shared" si="124"/>
        <v>0</v>
      </c>
      <c r="K311" s="48"/>
      <c r="L311" s="48"/>
      <c r="M311" s="42">
        <v>0</v>
      </c>
      <c r="N311" s="42"/>
      <c r="O311" s="42">
        <f t="shared" si="125"/>
        <v>0</v>
      </c>
      <c r="P311" s="42"/>
      <c r="Q311" s="43"/>
      <c r="R311" s="43"/>
      <c r="S311" s="44"/>
      <c r="T311" s="44"/>
      <c r="U311" s="41"/>
      <c r="V311" s="30"/>
      <c r="W311" s="30"/>
      <c r="X311" s="31">
        <f t="shared" si="114"/>
        <v>0</v>
      </c>
      <c r="Y311" s="31"/>
      <c r="Z311" s="30">
        <f t="shared" si="126"/>
        <v>0</v>
      </c>
      <c r="AA311" s="34">
        <f t="shared" si="127"/>
        <v>35</v>
      </c>
      <c r="AB311" s="41">
        <f t="shared" si="128"/>
        <v>24570</v>
      </c>
      <c r="AC311" s="5"/>
      <c r="AD311" s="35">
        <f t="shared" si="112"/>
        <v>0</v>
      </c>
      <c r="AE311" s="36">
        <f t="shared" si="113"/>
        <v>0</v>
      </c>
      <c r="AF311" s="121">
        <f t="shared" si="115"/>
        <v>0</v>
      </c>
      <c r="AG311" s="37">
        <f t="shared" si="116"/>
        <v>0</v>
      </c>
      <c r="AH311" s="37"/>
    </row>
    <row r="312" spans="1:34" s="38" customFormat="1" ht="16.2">
      <c r="A312" s="26">
        <v>308</v>
      </c>
      <c r="B312" s="27" t="s">
        <v>570</v>
      </c>
      <c r="C312" s="28" t="s">
        <v>571</v>
      </c>
      <c r="D312" s="29" t="s">
        <v>62</v>
      </c>
      <c r="E312" s="29" t="s">
        <v>791</v>
      </c>
      <c r="F312" s="46">
        <v>994</v>
      </c>
      <c r="G312" s="50">
        <v>5</v>
      </c>
      <c r="H312" s="40">
        <f t="shared" si="123"/>
        <v>4970</v>
      </c>
      <c r="I312" s="48">
        <v>0</v>
      </c>
      <c r="J312" s="48">
        <f t="shared" si="124"/>
        <v>0</v>
      </c>
      <c r="K312" s="48"/>
      <c r="L312" s="48"/>
      <c r="M312" s="42">
        <v>0</v>
      </c>
      <c r="N312" s="42"/>
      <c r="O312" s="42">
        <f t="shared" si="125"/>
        <v>0</v>
      </c>
      <c r="P312" s="42"/>
      <c r="Q312" s="43"/>
      <c r="R312" s="43"/>
      <c r="S312" s="44"/>
      <c r="T312" s="44"/>
      <c r="U312" s="41"/>
      <c r="V312" s="30"/>
      <c r="W312" s="30"/>
      <c r="X312" s="31">
        <f t="shared" si="114"/>
        <v>0</v>
      </c>
      <c r="Y312" s="31"/>
      <c r="Z312" s="30">
        <f t="shared" si="126"/>
        <v>0</v>
      </c>
      <c r="AA312" s="34">
        <f t="shared" si="127"/>
        <v>5</v>
      </c>
      <c r="AB312" s="41">
        <f t="shared" si="128"/>
        <v>4970</v>
      </c>
      <c r="AC312" s="5"/>
      <c r="AD312" s="35">
        <f t="shared" si="112"/>
        <v>0</v>
      </c>
      <c r="AE312" s="36">
        <f t="shared" si="113"/>
        <v>0</v>
      </c>
      <c r="AF312" s="121">
        <f t="shared" si="115"/>
        <v>0</v>
      </c>
      <c r="AG312" s="37">
        <f t="shared" si="116"/>
        <v>0</v>
      </c>
      <c r="AH312" s="37"/>
    </row>
    <row r="313" spans="1:34" s="38" customFormat="1" ht="16.2">
      <c r="A313" s="26">
        <v>309</v>
      </c>
      <c r="B313" s="27" t="s">
        <v>572</v>
      </c>
      <c r="C313" s="28" t="s">
        <v>573</v>
      </c>
      <c r="D313" s="29" t="s">
        <v>62</v>
      </c>
      <c r="E313" s="29" t="s">
        <v>791</v>
      </c>
      <c r="F313" s="46">
        <v>462</v>
      </c>
      <c r="G313" s="50">
        <v>1</v>
      </c>
      <c r="H313" s="40">
        <f t="shared" si="123"/>
        <v>462</v>
      </c>
      <c r="I313" s="48">
        <v>0</v>
      </c>
      <c r="J313" s="48">
        <f t="shared" si="124"/>
        <v>0</v>
      </c>
      <c r="K313" s="48"/>
      <c r="L313" s="48"/>
      <c r="M313" s="42">
        <v>0</v>
      </c>
      <c r="N313" s="42"/>
      <c r="O313" s="42">
        <f t="shared" si="125"/>
        <v>0</v>
      </c>
      <c r="P313" s="42"/>
      <c r="Q313" s="43"/>
      <c r="R313" s="43"/>
      <c r="S313" s="44"/>
      <c r="T313" s="44"/>
      <c r="U313" s="41"/>
      <c r="V313" s="30"/>
      <c r="W313" s="30"/>
      <c r="X313" s="31">
        <f t="shared" si="114"/>
        <v>0</v>
      </c>
      <c r="Y313" s="31"/>
      <c r="Z313" s="30">
        <f t="shared" si="126"/>
        <v>0</v>
      </c>
      <c r="AA313" s="34">
        <f t="shared" si="127"/>
        <v>1</v>
      </c>
      <c r="AB313" s="41">
        <f t="shared" si="128"/>
        <v>462</v>
      </c>
      <c r="AC313" s="5"/>
      <c r="AD313" s="35">
        <f t="shared" si="112"/>
        <v>0</v>
      </c>
      <c r="AE313" s="36">
        <f t="shared" si="113"/>
        <v>0</v>
      </c>
      <c r="AF313" s="121">
        <f t="shared" si="115"/>
        <v>0</v>
      </c>
      <c r="AG313" s="37">
        <f t="shared" si="116"/>
        <v>0</v>
      </c>
      <c r="AH313" s="37"/>
    </row>
    <row r="314" spans="1:34" s="38" customFormat="1" ht="16.2">
      <c r="A314" s="26">
        <v>310</v>
      </c>
      <c r="B314" s="27" t="s">
        <v>574</v>
      </c>
      <c r="C314" s="28" t="s">
        <v>575</v>
      </c>
      <c r="D314" s="29" t="s">
        <v>62</v>
      </c>
      <c r="E314" s="29" t="s">
        <v>791</v>
      </c>
      <c r="F314" s="46">
        <v>531</v>
      </c>
      <c r="G314" s="50">
        <v>2</v>
      </c>
      <c r="H314" s="40">
        <f t="shared" si="123"/>
        <v>1062</v>
      </c>
      <c r="I314" s="48">
        <v>0</v>
      </c>
      <c r="J314" s="48">
        <f t="shared" si="124"/>
        <v>0</v>
      </c>
      <c r="K314" s="48"/>
      <c r="L314" s="48"/>
      <c r="M314" s="42">
        <v>0</v>
      </c>
      <c r="N314" s="42"/>
      <c r="O314" s="42">
        <f t="shared" si="125"/>
        <v>0</v>
      </c>
      <c r="P314" s="42"/>
      <c r="Q314" s="43"/>
      <c r="R314" s="43"/>
      <c r="S314" s="44"/>
      <c r="T314" s="44"/>
      <c r="U314" s="41"/>
      <c r="V314" s="30"/>
      <c r="W314" s="30"/>
      <c r="X314" s="31">
        <f t="shared" si="114"/>
        <v>0</v>
      </c>
      <c r="Y314" s="31"/>
      <c r="Z314" s="30">
        <f t="shared" si="126"/>
        <v>0</v>
      </c>
      <c r="AA314" s="34">
        <f t="shared" si="127"/>
        <v>2</v>
      </c>
      <c r="AB314" s="41">
        <f t="shared" si="128"/>
        <v>1062</v>
      </c>
      <c r="AC314" s="5"/>
      <c r="AD314" s="35">
        <f t="shared" si="112"/>
        <v>0</v>
      </c>
      <c r="AE314" s="36">
        <f t="shared" si="113"/>
        <v>0</v>
      </c>
      <c r="AF314" s="121">
        <f t="shared" si="115"/>
        <v>0</v>
      </c>
      <c r="AG314" s="37">
        <f t="shared" si="116"/>
        <v>0</v>
      </c>
      <c r="AH314" s="37"/>
    </row>
    <row r="315" spans="1:34" s="38" customFormat="1" ht="16.2">
      <c r="A315" s="26">
        <v>311</v>
      </c>
      <c r="B315" s="27" t="s">
        <v>576</v>
      </c>
      <c r="C315" s="28" t="s">
        <v>577</v>
      </c>
      <c r="D315" s="29" t="s">
        <v>62</v>
      </c>
      <c r="E315" s="29" t="s">
        <v>791</v>
      </c>
      <c r="F315" s="46">
        <v>541</v>
      </c>
      <c r="G315" s="50">
        <v>56</v>
      </c>
      <c r="H315" s="40">
        <f t="shared" si="123"/>
        <v>30296</v>
      </c>
      <c r="I315" s="48">
        <v>0</v>
      </c>
      <c r="J315" s="48">
        <f t="shared" si="124"/>
        <v>0</v>
      </c>
      <c r="K315" s="48"/>
      <c r="L315" s="48"/>
      <c r="M315" s="42">
        <v>0</v>
      </c>
      <c r="N315" s="42"/>
      <c r="O315" s="42">
        <f t="shared" si="125"/>
        <v>0</v>
      </c>
      <c r="P315" s="42"/>
      <c r="Q315" s="43"/>
      <c r="R315" s="43"/>
      <c r="S315" s="44"/>
      <c r="T315" s="44"/>
      <c r="U315" s="41"/>
      <c r="V315" s="30"/>
      <c r="W315" s="30"/>
      <c r="X315" s="31">
        <f t="shared" si="114"/>
        <v>0</v>
      </c>
      <c r="Y315" s="31"/>
      <c r="Z315" s="30">
        <f t="shared" si="126"/>
        <v>0</v>
      </c>
      <c r="AA315" s="34">
        <f t="shared" si="127"/>
        <v>56</v>
      </c>
      <c r="AB315" s="41">
        <f t="shared" si="128"/>
        <v>30296</v>
      </c>
      <c r="AC315" s="5"/>
      <c r="AD315" s="35">
        <f t="shared" si="112"/>
        <v>0</v>
      </c>
      <c r="AE315" s="36">
        <f t="shared" si="113"/>
        <v>0</v>
      </c>
      <c r="AF315" s="121">
        <f t="shared" si="115"/>
        <v>0</v>
      </c>
      <c r="AG315" s="37">
        <f t="shared" si="116"/>
        <v>0</v>
      </c>
      <c r="AH315" s="37"/>
    </row>
    <row r="316" spans="1:34" s="38" customFormat="1" ht="16.2">
      <c r="A316" s="26">
        <v>312</v>
      </c>
      <c r="B316" s="27" t="s">
        <v>578</v>
      </c>
      <c r="C316" s="28" t="s">
        <v>579</v>
      </c>
      <c r="D316" s="29" t="s">
        <v>62</v>
      </c>
      <c r="E316" s="29" t="s">
        <v>791</v>
      </c>
      <c r="F316" s="46">
        <v>555</v>
      </c>
      <c r="G316" s="50">
        <v>122</v>
      </c>
      <c r="H316" s="40">
        <f t="shared" si="123"/>
        <v>67710</v>
      </c>
      <c r="I316" s="48">
        <v>0</v>
      </c>
      <c r="J316" s="48">
        <f t="shared" si="124"/>
        <v>0</v>
      </c>
      <c r="K316" s="48"/>
      <c r="L316" s="48"/>
      <c r="M316" s="42">
        <v>0</v>
      </c>
      <c r="N316" s="42"/>
      <c r="O316" s="42">
        <f t="shared" si="125"/>
        <v>0</v>
      </c>
      <c r="P316" s="42"/>
      <c r="Q316" s="43"/>
      <c r="R316" s="43"/>
      <c r="S316" s="44"/>
      <c r="T316" s="44"/>
      <c r="U316" s="41"/>
      <c r="V316" s="30"/>
      <c r="W316" s="30"/>
      <c r="X316" s="31">
        <f t="shared" si="114"/>
        <v>0</v>
      </c>
      <c r="Y316" s="31"/>
      <c r="Z316" s="30">
        <f t="shared" si="126"/>
        <v>0</v>
      </c>
      <c r="AA316" s="34">
        <f t="shared" si="127"/>
        <v>122</v>
      </c>
      <c r="AB316" s="41">
        <f t="shared" si="128"/>
        <v>67710</v>
      </c>
      <c r="AC316" s="5"/>
      <c r="AD316" s="35">
        <f t="shared" si="112"/>
        <v>0</v>
      </c>
      <c r="AE316" s="36">
        <f t="shared" si="113"/>
        <v>0</v>
      </c>
      <c r="AF316" s="121">
        <f t="shared" si="115"/>
        <v>0</v>
      </c>
      <c r="AG316" s="37">
        <f t="shared" si="116"/>
        <v>0</v>
      </c>
      <c r="AH316" s="37"/>
    </row>
    <row r="317" spans="1:34" s="38" customFormat="1" ht="16.2">
      <c r="A317" s="26">
        <v>313</v>
      </c>
      <c r="B317" s="27" t="s">
        <v>580</v>
      </c>
      <c r="C317" s="28" t="s">
        <v>581</v>
      </c>
      <c r="D317" s="29" t="s">
        <v>62</v>
      </c>
      <c r="E317" s="29" t="s">
        <v>791</v>
      </c>
      <c r="F317" s="46">
        <v>847</v>
      </c>
      <c r="G317" s="50">
        <v>4</v>
      </c>
      <c r="H317" s="40">
        <f t="shared" si="123"/>
        <v>3388</v>
      </c>
      <c r="I317" s="48">
        <v>0</v>
      </c>
      <c r="J317" s="48">
        <f t="shared" si="124"/>
        <v>0</v>
      </c>
      <c r="K317" s="48"/>
      <c r="L317" s="48"/>
      <c r="M317" s="42">
        <v>0</v>
      </c>
      <c r="N317" s="42"/>
      <c r="O317" s="42">
        <f t="shared" si="125"/>
        <v>0</v>
      </c>
      <c r="P317" s="42"/>
      <c r="Q317" s="43"/>
      <c r="R317" s="43"/>
      <c r="S317" s="44"/>
      <c r="T317" s="44"/>
      <c r="U317" s="41"/>
      <c r="V317" s="30"/>
      <c r="W317" s="30"/>
      <c r="X317" s="31">
        <f t="shared" si="114"/>
        <v>0</v>
      </c>
      <c r="Y317" s="31"/>
      <c r="Z317" s="30">
        <f t="shared" si="126"/>
        <v>0</v>
      </c>
      <c r="AA317" s="34">
        <f t="shared" si="127"/>
        <v>4</v>
      </c>
      <c r="AB317" s="41">
        <f t="shared" si="128"/>
        <v>3388</v>
      </c>
      <c r="AC317" s="5"/>
      <c r="AD317" s="35">
        <f t="shared" si="112"/>
        <v>0</v>
      </c>
      <c r="AE317" s="36">
        <f t="shared" si="113"/>
        <v>0</v>
      </c>
      <c r="AF317" s="121">
        <f t="shared" si="115"/>
        <v>0</v>
      </c>
      <c r="AG317" s="37">
        <f t="shared" si="116"/>
        <v>0</v>
      </c>
      <c r="AH317" s="37"/>
    </row>
    <row r="318" spans="1:34" s="38" customFormat="1" ht="16.2">
      <c r="A318" s="26">
        <v>314</v>
      </c>
      <c r="B318" s="27" t="s">
        <v>582</v>
      </c>
      <c r="C318" s="28" t="s">
        <v>583</v>
      </c>
      <c r="D318" s="29" t="s">
        <v>62</v>
      </c>
      <c r="E318" s="29" t="s">
        <v>791</v>
      </c>
      <c r="F318" s="46">
        <v>727</v>
      </c>
      <c r="G318" s="50">
        <v>3</v>
      </c>
      <c r="H318" s="40">
        <f t="shared" si="123"/>
        <v>2181</v>
      </c>
      <c r="I318" s="48">
        <v>0</v>
      </c>
      <c r="J318" s="48">
        <f t="shared" si="124"/>
        <v>0</v>
      </c>
      <c r="K318" s="48"/>
      <c r="L318" s="48"/>
      <c r="M318" s="42">
        <v>0</v>
      </c>
      <c r="N318" s="42"/>
      <c r="O318" s="42">
        <f t="shared" si="125"/>
        <v>0</v>
      </c>
      <c r="P318" s="42"/>
      <c r="Q318" s="43"/>
      <c r="R318" s="43"/>
      <c r="S318" s="44"/>
      <c r="T318" s="44"/>
      <c r="U318" s="41"/>
      <c r="V318" s="30"/>
      <c r="W318" s="30"/>
      <c r="X318" s="31">
        <f t="shared" si="114"/>
        <v>0</v>
      </c>
      <c r="Y318" s="31"/>
      <c r="Z318" s="30">
        <f t="shared" si="126"/>
        <v>0</v>
      </c>
      <c r="AA318" s="34">
        <f t="shared" si="127"/>
        <v>3</v>
      </c>
      <c r="AB318" s="41">
        <f t="shared" si="128"/>
        <v>2181</v>
      </c>
      <c r="AC318" s="5"/>
      <c r="AD318" s="35">
        <f t="shared" si="112"/>
        <v>0</v>
      </c>
      <c r="AE318" s="36">
        <f t="shared" si="113"/>
        <v>0</v>
      </c>
      <c r="AF318" s="121">
        <f t="shared" si="115"/>
        <v>0</v>
      </c>
      <c r="AG318" s="37">
        <f t="shared" si="116"/>
        <v>0</v>
      </c>
      <c r="AH318" s="37"/>
    </row>
    <row r="319" spans="1:34" s="38" customFormat="1" ht="16.2">
      <c r="A319" s="26">
        <v>315</v>
      </c>
      <c r="B319" s="27" t="s">
        <v>584</v>
      </c>
      <c r="C319" s="28" t="s">
        <v>585</v>
      </c>
      <c r="D319" s="29" t="s">
        <v>62</v>
      </c>
      <c r="E319" s="29" t="s">
        <v>791</v>
      </c>
      <c r="F319" s="46">
        <v>901</v>
      </c>
      <c r="G319" s="50">
        <v>10</v>
      </c>
      <c r="H319" s="40">
        <f t="shared" si="123"/>
        <v>9010</v>
      </c>
      <c r="I319" s="48">
        <v>0</v>
      </c>
      <c r="J319" s="48">
        <f t="shared" si="124"/>
        <v>0</v>
      </c>
      <c r="K319" s="48"/>
      <c r="L319" s="48"/>
      <c r="M319" s="42">
        <v>0</v>
      </c>
      <c r="N319" s="42"/>
      <c r="O319" s="42">
        <f t="shared" si="125"/>
        <v>0</v>
      </c>
      <c r="P319" s="42"/>
      <c r="Q319" s="43"/>
      <c r="R319" s="43"/>
      <c r="S319" s="44"/>
      <c r="T319" s="44"/>
      <c r="U319" s="41"/>
      <c r="V319" s="30"/>
      <c r="W319" s="30"/>
      <c r="X319" s="31">
        <f t="shared" si="114"/>
        <v>0</v>
      </c>
      <c r="Y319" s="31"/>
      <c r="Z319" s="30">
        <f t="shared" si="126"/>
        <v>0</v>
      </c>
      <c r="AA319" s="34">
        <f t="shared" si="127"/>
        <v>10</v>
      </c>
      <c r="AB319" s="41">
        <f t="shared" si="128"/>
        <v>9010</v>
      </c>
      <c r="AC319" s="5"/>
      <c r="AD319" s="35">
        <f t="shared" si="112"/>
        <v>0</v>
      </c>
      <c r="AE319" s="36">
        <f t="shared" si="113"/>
        <v>0</v>
      </c>
      <c r="AF319" s="121">
        <f t="shared" si="115"/>
        <v>0</v>
      </c>
      <c r="AG319" s="37">
        <f t="shared" si="116"/>
        <v>0</v>
      </c>
      <c r="AH319" s="37"/>
    </row>
    <row r="320" spans="1:34" s="38" customFormat="1" ht="16.2">
      <c r="A320" s="26">
        <v>316</v>
      </c>
      <c r="B320" s="27" t="s">
        <v>586</v>
      </c>
      <c r="C320" s="28" t="s">
        <v>587</v>
      </c>
      <c r="D320" s="29" t="s">
        <v>62</v>
      </c>
      <c r="E320" s="29" t="s">
        <v>791</v>
      </c>
      <c r="F320" s="46">
        <v>951</v>
      </c>
      <c r="G320" s="50">
        <v>5</v>
      </c>
      <c r="H320" s="40">
        <f t="shared" si="123"/>
        <v>4755</v>
      </c>
      <c r="I320" s="48">
        <v>0</v>
      </c>
      <c r="J320" s="48">
        <f t="shared" si="124"/>
        <v>0</v>
      </c>
      <c r="K320" s="48"/>
      <c r="L320" s="48"/>
      <c r="M320" s="42">
        <v>0</v>
      </c>
      <c r="N320" s="42"/>
      <c r="O320" s="42">
        <f t="shared" si="125"/>
        <v>0</v>
      </c>
      <c r="P320" s="42"/>
      <c r="Q320" s="43"/>
      <c r="R320" s="43"/>
      <c r="S320" s="44"/>
      <c r="T320" s="44"/>
      <c r="U320" s="41"/>
      <c r="V320" s="30"/>
      <c r="W320" s="30"/>
      <c r="X320" s="31">
        <f t="shared" si="114"/>
        <v>0</v>
      </c>
      <c r="Y320" s="31"/>
      <c r="Z320" s="30">
        <f t="shared" si="126"/>
        <v>0</v>
      </c>
      <c r="AA320" s="34">
        <f t="shared" si="127"/>
        <v>5</v>
      </c>
      <c r="AB320" s="41">
        <f t="shared" si="128"/>
        <v>4755</v>
      </c>
      <c r="AC320" s="5"/>
      <c r="AD320" s="35">
        <f t="shared" si="112"/>
        <v>0</v>
      </c>
      <c r="AE320" s="36">
        <f t="shared" si="113"/>
        <v>0</v>
      </c>
      <c r="AF320" s="121">
        <f t="shared" si="115"/>
        <v>0</v>
      </c>
      <c r="AG320" s="37">
        <f t="shared" si="116"/>
        <v>0</v>
      </c>
      <c r="AH320" s="37"/>
    </row>
    <row r="321" spans="1:34" s="38" customFormat="1" ht="16.2">
      <c r="A321" s="26">
        <v>317</v>
      </c>
      <c r="B321" s="27" t="s">
        <v>588</v>
      </c>
      <c r="C321" s="28" t="s">
        <v>589</v>
      </c>
      <c r="D321" s="29" t="s">
        <v>62</v>
      </c>
      <c r="E321" s="29" t="s">
        <v>791</v>
      </c>
      <c r="F321" s="46">
        <v>1076</v>
      </c>
      <c r="G321" s="50">
        <v>6</v>
      </c>
      <c r="H321" s="40">
        <f t="shared" si="123"/>
        <v>6456</v>
      </c>
      <c r="I321" s="48">
        <v>0</v>
      </c>
      <c r="J321" s="48">
        <f t="shared" si="124"/>
        <v>0</v>
      </c>
      <c r="K321" s="48"/>
      <c r="L321" s="48"/>
      <c r="M321" s="42">
        <v>0</v>
      </c>
      <c r="N321" s="42"/>
      <c r="O321" s="42">
        <f t="shared" si="125"/>
        <v>0</v>
      </c>
      <c r="P321" s="42"/>
      <c r="Q321" s="43"/>
      <c r="R321" s="43"/>
      <c r="S321" s="44"/>
      <c r="T321" s="44"/>
      <c r="U321" s="41"/>
      <c r="V321" s="30"/>
      <c r="W321" s="30"/>
      <c r="X321" s="31">
        <f t="shared" si="114"/>
        <v>0</v>
      </c>
      <c r="Y321" s="31"/>
      <c r="Z321" s="30">
        <f t="shared" si="126"/>
        <v>0</v>
      </c>
      <c r="AA321" s="34">
        <f t="shared" si="127"/>
        <v>6</v>
      </c>
      <c r="AB321" s="41">
        <f t="shared" si="128"/>
        <v>6456</v>
      </c>
      <c r="AC321" s="5"/>
      <c r="AD321" s="35">
        <f t="shared" si="112"/>
        <v>0</v>
      </c>
      <c r="AE321" s="36">
        <f t="shared" si="113"/>
        <v>0</v>
      </c>
      <c r="AF321" s="121">
        <f t="shared" si="115"/>
        <v>0</v>
      </c>
      <c r="AG321" s="37">
        <f t="shared" si="116"/>
        <v>0</v>
      </c>
      <c r="AH321" s="37"/>
    </row>
    <row r="322" spans="1:34" s="38" customFormat="1" ht="16.2">
      <c r="A322" s="26">
        <v>318</v>
      </c>
      <c r="B322" s="27" t="s">
        <v>590</v>
      </c>
      <c r="C322" s="28" t="s">
        <v>591</v>
      </c>
      <c r="D322" s="29" t="s">
        <v>62</v>
      </c>
      <c r="E322" s="29" t="s">
        <v>791</v>
      </c>
      <c r="F322" s="46">
        <v>2540</v>
      </c>
      <c r="G322" s="50">
        <v>3</v>
      </c>
      <c r="H322" s="40">
        <f t="shared" si="123"/>
        <v>7620</v>
      </c>
      <c r="I322" s="48">
        <v>0</v>
      </c>
      <c r="J322" s="48">
        <f t="shared" si="124"/>
        <v>0</v>
      </c>
      <c r="K322" s="48"/>
      <c r="L322" s="48"/>
      <c r="M322" s="42">
        <v>0</v>
      </c>
      <c r="N322" s="42"/>
      <c r="O322" s="42">
        <f t="shared" si="125"/>
        <v>0</v>
      </c>
      <c r="P322" s="42"/>
      <c r="Q322" s="43"/>
      <c r="R322" s="43"/>
      <c r="S322" s="44"/>
      <c r="T322" s="44"/>
      <c r="U322" s="41"/>
      <c r="V322" s="30"/>
      <c r="W322" s="30"/>
      <c r="X322" s="31">
        <f t="shared" si="114"/>
        <v>0</v>
      </c>
      <c r="Y322" s="31"/>
      <c r="Z322" s="30">
        <f t="shared" si="126"/>
        <v>0</v>
      </c>
      <c r="AA322" s="34">
        <f t="shared" si="127"/>
        <v>3</v>
      </c>
      <c r="AB322" s="41">
        <f t="shared" si="128"/>
        <v>7620</v>
      </c>
      <c r="AC322" s="5"/>
      <c r="AD322" s="35">
        <f t="shared" si="112"/>
        <v>0</v>
      </c>
      <c r="AE322" s="36">
        <f t="shared" si="113"/>
        <v>0</v>
      </c>
      <c r="AF322" s="121">
        <f t="shared" si="115"/>
        <v>0</v>
      </c>
      <c r="AG322" s="37">
        <f t="shared" si="116"/>
        <v>0</v>
      </c>
      <c r="AH322" s="37"/>
    </row>
    <row r="323" spans="1:34" s="38" customFormat="1" ht="16.2">
      <c r="A323" s="26">
        <v>319</v>
      </c>
      <c r="B323" s="27" t="s">
        <v>592</v>
      </c>
      <c r="C323" s="28" t="s">
        <v>593</v>
      </c>
      <c r="D323" s="29" t="s">
        <v>62</v>
      </c>
      <c r="E323" s="29" t="s">
        <v>791</v>
      </c>
      <c r="F323" s="46">
        <v>7227</v>
      </c>
      <c r="G323" s="50">
        <v>1</v>
      </c>
      <c r="H323" s="40">
        <f t="shared" si="123"/>
        <v>7227</v>
      </c>
      <c r="I323" s="48">
        <v>0</v>
      </c>
      <c r="J323" s="48">
        <f t="shared" si="124"/>
        <v>0</v>
      </c>
      <c r="K323" s="48"/>
      <c r="L323" s="48"/>
      <c r="M323" s="42">
        <v>0</v>
      </c>
      <c r="N323" s="42"/>
      <c r="O323" s="42">
        <f t="shared" si="125"/>
        <v>0</v>
      </c>
      <c r="P323" s="42"/>
      <c r="Q323" s="43"/>
      <c r="R323" s="43"/>
      <c r="S323" s="44"/>
      <c r="T323" s="44"/>
      <c r="U323" s="41"/>
      <c r="V323" s="30"/>
      <c r="W323" s="30"/>
      <c r="X323" s="31">
        <f t="shared" si="114"/>
        <v>0</v>
      </c>
      <c r="Y323" s="31"/>
      <c r="Z323" s="30">
        <f t="shared" si="126"/>
        <v>0</v>
      </c>
      <c r="AA323" s="34">
        <f t="shared" si="127"/>
        <v>1</v>
      </c>
      <c r="AB323" s="41">
        <f t="shared" si="128"/>
        <v>7227</v>
      </c>
      <c r="AC323" s="5"/>
      <c r="AD323" s="35">
        <f t="shared" si="112"/>
        <v>0</v>
      </c>
      <c r="AE323" s="36">
        <f t="shared" si="113"/>
        <v>0</v>
      </c>
      <c r="AF323" s="121">
        <f t="shared" si="115"/>
        <v>0</v>
      </c>
      <c r="AG323" s="37">
        <f t="shared" si="116"/>
        <v>0</v>
      </c>
      <c r="AH323" s="37"/>
    </row>
    <row r="324" spans="1:34" s="38" customFormat="1" ht="16.2">
      <c r="A324" s="26">
        <v>320</v>
      </c>
      <c r="B324" s="27">
        <v>4.8</v>
      </c>
      <c r="C324" s="28" t="s">
        <v>211</v>
      </c>
      <c r="D324" s="29"/>
      <c r="E324" s="29"/>
      <c r="F324" s="50"/>
      <c r="G324" s="53"/>
      <c r="H324" s="53"/>
      <c r="I324" s="54"/>
      <c r="J324" s="54"/>
      <c r="K324" s="54"/>
      <c r="L324" s="54"/>
      <c r="M324" s="31"/>
      <c r="N324" s="31"/>
      <c r="O324" s="42"/>
      <c r="P324" s="31"/>
      <c r="Q324" s="43"/>
      <c r="R324" s="32"/>
      <c r="S324" s="44"/>
      <c r="T324" s="33"/>
      <c r="U324" s="53"/>
      <c r="V324" s="30"/>
      <c r="W324" s="30"/>
      <c r="X324" s="31"/>
      <c r="Y324" s="31"/>
      <c r="Z324" s="30"/>
      <c r="AA324" s="34"/>
      <c r="AB324" s="41"/>
      <c r="AC324" s="5"/>
      <c r="AD324" s="35">
        <f t="shared" si="112"/>
        <v>0</v>
      </c>
      <c r="AE324" s="36">
        <f t="shared" si="113"/>
        <v>0</v>
      </c>
      <c r="AF324" s="121">
        <f t="shared" si="115"/>
        <v>0</v>
      </c>
      <c r="AG324" s="37">
        <f t="shared" si="116"/>
        <v>0</v>
      </c>
      <c r="AH324" s="37"/>
    </row>
    <row r="325" spans="1:34" s="38" customFormat="1" ht="16.2">
      <c r="A325" s="26">
        <v>321</v>
      </c>
      <c r="B325" s="27" t="s">
        <v>594</v>
      </c>
      <c r="C325" s="28" t="s">
        <v>595</v>
      </c>
      <c r="D325" s="29" t="s">
        <v>62</v>
      </c>
      <c r="E325" s="29" t="s">
        <v>791</v>
      </c>
      <c r="F325" s="46">
        <v>240</v>
      </c>
      <c r="G325" s="50">
        <v>2</v>
      </c>
      <c r="H325" s="40">
        <f t="shared" ref="H325:H346" si="129">F325*G325</f>
        <v>480</v>
      </c>
      <c r="I325" s="48">
        <v>0</v>
      </c>
      <c r="J325" s="48">
        <f t="shared" ref="J325:J346" si="130">F325*I325</f>
        <v>0</v>
      </c>
      <c r="K325" s="48"/>
      <c r="L325" s="48"/>
      <c r="M325" s="42">
        <v>0</v>
      </c>
      <c r="N325" s="42"/>
      <c r="O325" s="42">
        <f t="shared" ref="O325:O346" si="131">F325*M325</f>
        <v>0</v>
      </c>
      <c r="P325" s="42"/>
      <c r="Q325" s="43"/>
      <c r="R325" s="43"/>
      <c r="S325" s="44"/>
      <c r="T325" s="44"/>
      <c r="U325" s="41"/>
      <c r="V325" s="30"/>
      <c r="W325" s="30"/>
      <c r="X325" s="31">
        <f t="shared" si="114"/>
        <v>0</v>
      </c>
      <c r="Y325" s="31"/>
      <c r="Z325" s="30">
        <f t="shared" ref="Z325:Z346" si="132">F325*X325</f>
        <v>0</v>
      </c>
      <c r="AA325" s="34">
        <f t="shared" ref="AA325:AA346" si="133">G325-I325-P325-R325-T325</f>
        <v>2</v>
      </c>
      <c r="AB325" s="41">
        <f t="shared" ref="AB325:AB346" si="134">AA325*F325</f>
        <v>480</v>
      </c>
      <c r="AC325" s="5"/>
      <c r="AD325" s="35">
        <f t="shared" si="112"/>
        <v>0</v>
      </c>
      <c r="AE325" s="36">
        <f t="shared" si="113"/>
        <v>0</v>
      </c>
      <c r="AF325" s="121">
        <f t="shared" si="115"/>
        <v>0</v>
      </c>
      <c r="AG325" s="37">
        <f t="shared" si="116"/>
        <v>0</v>
      </c>
      <c r="AH325" s="37"/>
    </row>
    <row r="326" spans="1:34" s="38" customFormat="1" ht="16.2">
      <c r="A326" s="26">
        <v>322</v>
      </c>
      <c r="B326" s="27" t="s">
        <v>596</v>
      </c>
      <c r="C326" s="28" t="s">
        <v>597</v>
      </c>
      <c r="D326" s="29" t="s">
        <v>62</v>
      </c>
      <c r="E326" s="29" t="s">
        <v>791</v>
      </c>
      <c r="F326" s="46">
        <v>270</v>
      </c>
      <c r="G326" s="50">
        <v>27</v>
      </c>
      <c r="H326" s="40">
        <f t="shared" si="129"/>
        <v>7290</v>
      </c>
      <c r="I326" s="48">
        <v>0</v>
      </c>
      <c r="J326" s="48">
        <f t="shared" si="130"/>
        <v>0</v>
      </c>
      <c r="K326" s="48"/>
      <c r="L326" s="48"/>
      <c r="M326" s="42">
        <v>0</v>
      </c>
      <c r="N326" s="42"/>
      <c r="O326" s="42">
        <f t="shared" si="131"/>
        <v>0</v>
      </c>
      <c r="P326" s="42"/>
      <c r="Q326" s="43"/>
      <c r="R326" s="43"/>
      <c r="S326" s="44"/>
      <c r="T326" s="44"/>
      <c r="U326" s="41"/>
      <c r="V326" s="30"/>
      <c r="W326" s="30"/>
      <c r="X326" s="31">
        <f t="shared" si="114"/>
        <v>0</v>
      </c>
      <c r="Y326" s="31"/>
      <c r="Z326" s="30">
        <f t="shared" si="132"/>
        <v>0</v>
      </c>
      <c r="AA326" s="34">
        <f t="shared" si="133"/>
        <v>27</v>
      </c>
      <c r="AB326" s="41">
        <f t="shared" si="134"/>
        <v>7290</v>
      </c>
      <c r="AC326" s="5"/>
      <c r="AD326" s="35">
        <f t="shared" si="112"/>
        <v>0</v>
      </c>
      <c r="AE326" s="36">
        <f t="shared" si="113"/>
        <v>0</v>
      </c>
      <c r="AF326" s="121">
        <f t="shared" si="115"/>
        <v>0</v>
      </c>
      <c r="AG326" s="37">
        <f t="shared" si="116"/>
        <v>0</v>
      </c>
      <c r="AH326" s="37"/>
    </row>
    <row r="327" spans="1:34" s="38" customFormat="1" ht="16.2">
      <c r="A327" s="26">
        <v>323</v>
      </c>
      <c r="B327" s="27" t="s">
        <v>598</v>
      </c>
      <c r="C327" s="28" t="s">
        <v>599</v>
      </c>
      <c r="D327" s="29" t="s">
        <v>62</v>
      </c>
      <c r="E327" s="29" t="s">
        <v>791</v>
      </c>
      <c r="F327" s="46">
        <v>273</v>
      </c>
      <c r="G327" s="50">
        <v>90</v>
      </c>
      <c r="H327" s="40">
        <f t="shared" si="129"/>
        <v>24570</v>
      </c>
      <c r="I327" s="48">
        <v>0</v>
      </c>
      <c r="J327" s="48">
        <f t="shared" si="130"/>
        <v>0</v>
      </c>
      <c r="K327" s="48"/>
      <c r="L327" s="48"/>
      <c r="M327" s="42">
        <v>0</v>
      </c>
      <c r="N327" s="42"/>
      <c r="O327" s="42">
        <f t="shared" si="131"/>
        <v>0</v>
      </c>
      <c r="P327" s="42"/>
      <c r="Q327" s="43"/>
      <c r="R327" s="43"/>
      <c r="S327" s="44"/>
      <c r="T327" s="44"/>
      <c r="U327" s="41"/>
      <c r="V327" s="30"/>
      <c r="W327" s="30"/>
      <c r="X327" s="31">
        <f t="shared" si="114"/>
        <v>0</v>
      </c>
      <c r="Y327" s="31"/>
      <c r="Z327" s="30">
        <f t="shared" si="132"/>
        <v>0</v>
      </c>
      <c r="AA327" s="34">
        <f t="shared" si="133"/>
        <v>90</v>
      </c>
      <c r="AB327" s="41">
        <f t="shared" si="134"/>
        <v>24570</v>
      </c>
      <c r="AC327" s="5"/>
      <c r="AD327" s="35">
        <f t="shared" ref="AD327:AD390" si="135">IF(M327=X327,M327,X327)</f>
        <v>0</v>
      </c>
      <c r="AE327" s="36">
        <f t="shared" ref="AE327:AE390" si="136">ROUND(AD327*F327,0)</f>
        <v>0</v>
      </c>
      <c r="AF327" s="121">
        <f t="shared" si="115"/>
        <v>0</v>
      </c>
      <c r="AG327" s="37">
        <f t="shared" si="116"/>
        <v>0</v>
      </c>
      <c r="AH327" s="37"/>
    </row>
    <row r="328" spans="1:34" s="38" customFormat="1" ht="16.2">
      <c r="A328" s="26">
        <v>324</v>
      </c>
      <c r="B328" s="27" t="s">
        <v>600</v>
      </c>
      <c r="C328" s="28" t="s">
        <v>601</v>
      </c>
      <c r="D328" s="29" t="s">
        <v>62</v>
      </c>
      <c r="E328" s="29" t="s">
        <v>791</v>
      </c>
      <c r="F328" s="46">
        <v>280</v>
      </c>
      <c r="G328" s="50">
        <v>587</v>
      </c>
      <c r="H328" s="40">
        <f t="shared" si="129"/>
        <v>164360</v>
      </c>
      <c r="I328" s="48">
        <v>0</v>
      </c>
      <c r="J328" s="48">
        <f t="shared" si="130"/>
        <v>0</v>
      </c>
      <c r="K328" s="48"/>
      <c r="L328" s="48"/>
      <c r="M328" s="42">
        <v>0</v>
      </c>
      <c r="N328" s="42"/>
      <c r="O328" s="42">
        <f t="shared" si="131"/>
        <v>0</v>
      </c>
      <c r="P328" s="42"/>
      <c r="Q328" s="43"/>
      <c r="R328" s="43"/>
      <c r="S328" s="44"/>
      <c r="T328" s="44"/>
      <c r="U328" s="41"/>
      <c r="V328" s="30"/>
      <c r="W328" s="30"/>
      <c r="X328" s="31">
        <f t="shared" ref="X328:X391" si="137">P328+R328+T328</f>
        <v>0</v>
      </c>
      <c r="Y328" s="31"/>
      <c r="Z328" s="30">
        <f t="shared" si="132"/>
        <v>0</v>
      </c>
      <c r="AA328" s="34">
        <f t="shared" si="133"/>
        <v>587</v>
      </c>
      <c r="AB328" s="41">
        <f t="shared" si="134"/>
        <v>164360</v>
      </c>
      <c r="AC328" s="5"/>
      <c r="AD328" s="35">
        <f t="shared" si="135"/>
        <v>0</v>
      </c>
      <c r="AE328" s="36">
        <f t="shared" si="136"/>
        <v>0</v>
      </c>
      <c r="AF328" s="121">
        <f t="shared" ref="AF328:AF391" si="138">F328*AD328</f>
        <v>0</v>
      </c>
      <c r="AG328" s="37">
        <f t="shared" si="116"/>
        <v>0</v>
      </c>
      <c r="AH328" s="37"/>
    </row>
    <row r="329" spans="1:34" s="38" customFormat="1" ht="16.2">
      <c r="A329" s="26">
        <v>325</v>
      </c>
      <c r="B329" s="27" t="s">
        <v>602</v>
      </c>
      <c r="C329" s="28" t="s">
        <v>603</v>
      </c>
      <c r="D329" s="29" t="s">
        <v>62</v>
      </c>
      <c r="E329" s="29" t="s">
        <v>791</v>
      </c>
      <c r="F329" s="46">
        <v>288</v>
      </c>
      <c r="G329" s="50">
        <v>26</v>
      </c>
      <c r="H329" s="40">
        <f t="shared" si="129"/>
        <v>7488</v>
      </c>
      <c r="I329" s="48">
        <v>0</v>
      </c>
      <c r="J329" s="48">
        <f t="shared" si="130"/>
        <v>0</v>
      </c>
      <c r="K329" s="48"/>
      <c r="L329" s="48"/>
      <c r="M329" s="42">
        <v>0</v>
      </c>
      <c r="N329" s="42"/>
      <c r="O329" s="42">
        <f t="shared" si="131"/>
        <v>0</v>
      </c>
      <c r="P329" s="42"/>
      <c r="Q329" s="43"/>
      <c r="R329" s="43"/>
      <c r="S329" s="44"/>
      <c r="T329" s="44"/>
      <c r="U329" s="41"/>
      <c r="V329" s="30"/>
      <c r="W329" s="30"/>
      <c r="X329" s="31">
        <f t="shared" si="137"/>
        <v>0</v>
      </c>
      <c r="Y329" s="31"/>
      <c r="Z329" s="30">
        <f t="shared" si="132"/>
        <v>0</v>
      </c>
      <c r="AA329" s="34">
        <f t="shared" si="133"/>
        <v>26</v>
      </c>
      <c r="AB329" s="41">
        <f t="shared" si="134"/>
        <v>7488</v>
      </c>
      <c r="AC329" s="5"/>
      <c r="AD329" s="35">
        <f t="shared" si="135"/>
        <v>0</v>
      </c>
      <c r="AE329" s="36">
        <f t="shared" si="136"/>
        <v>0</v>
      </c>
      <c r="AF329" s="121">
        <f t="shared" si="138"/>
        <v>0</v>
      </c>
      <c r="AG329" s="37">
        <f t="shared" si="116"/>
        <v>0</v>
      </c>
      <c r="AH329" s="37"/>
    </row>
    <row r="330" spans="1:34" s="38" customFormat="1" ht="16.2">
      <c r="A330" s="26">
        <v>326</v>
      </c>
      <c r="B330" s="27" t="s">
        <v>604</v>
      </c>
      <c r="C330" s="28" t="s">
        <v>605</v>
      </c>
      <c r="D330" s="29" t="s">
        <v>62</v>
      </c>
      <c r="E330" s="29" t="s">
        <v>791</v>
      </c>
      <c r="F330" s="46">
        <v>354</v>
      </c>
      <c r="G330" s="50">
        <v>13</v>
      </c>
      <c r="H330" s="40">
        <f t="shared" si="129"/>
        <v>4602</v>
      </c>
      <c r="I330" s="48">
        <v>0</v>
      </c>
      <c r="J330" s="48">
        <f t="shared" si="130"/>
        <v>0</v>
      </c>
      <c r="K330" s="48"/>
      <c r="L330" s="48"/>
      <c r="M330" s="42">
        <v>0</v>
      </c>
      <c r="N330" s="42"/>
      <c r="O330" s="42">
        <f t="shared" si="131"/>
        <v>0</v>
      </c>
      <c r="P330" s="42"/>
      <c r="Q330" s="43"/>
      <c r="R330" s="43"/>
      <c r="S330" s="44"/>
      <c r="T330" s="44"/>
      <c r="U330" s="41"/>
      <c r="V330" s="30"/>
      <c r="W330" s="30"/>
      <c r="X330" s="31">
        <f t="shared" si="137"/>
        <v>0</v>
      </c>
      <c r="Y330" s="31"/>
      <c r="Z330" s="30">
        <f t="shared" si="132"/>
        <v>0</v>
      </c>
      <c r="AA330" s="34">
        <f t="shared" si="133"/>
        <v>13</v>
      </c>
      <c r="AB330" s="41">
        <f t="shared" si="134"/>
        <v>4602</v>
      </c>
      <c r="AC330" s="5"/>
      <c r="AD330" s="35">
        <f t="shared" si="135"/>
        <v>0</v>
      </c>
      <c r="AE330" s="36">
        <f t="shared" si="136"/>
        <v>0</v>
      </c>
      <c r="AF330" s="121">
        <f t="shared" si="138"/>
        <v>0</v>
      </c>
      <c r="AG330" s="37">
        <f t="shared" si="116"/>
        <v>0</v>
      </c>
      <c r="AH330" s="37"/>
    </row>
    <row r="331" spans="1:34" s="38" customFormat="1" ht="16.2">
      <c r="A331" s="26">
        <v>327</v>
      </c>
      <c r="B331" s="27" t="s">
        <v>606</v>
      </c>
      <c r="C331" s="28" t="s">
        <v>607</v>
      </c>
      <c r="D331" s="29" t="s">
        <v>62</v>
      </c>
      <c r="E331" s="29" t="s">
        <v>791</v>
      </c>
      <c r="F331" s="46">
        <v>374</v>
      </c>
      <c r="G331" s="50">
        <v>7</v>
      </c>
      <c r="H331" s="40">
        <f t="shared" si="129"/>
        <v>2618</v>
      </c>
      <c r="I331" s="48">
        <v>0</v>
      </c>
      <c r="J331" s="48">
        <f t="shared" si="130"/>
        <v>0</v>
      </c>
      <c r="K331" s="48"/>
      <c r="L331" s="48"/>
      <c r="M331" s="42">
        <v>0</v>
      </c>
      <c r="N331" s="42"/>
      <c r="O331" s="42">
        <f t="shared" si="131"/>
        <v>0</v>
      </c>
      <c r="P331" s="42"/>
      <c r="Q331" s="43"/>
      <c r="R331" s="43"/>
      <c r="S331" s="44"/>
      <c r="T331" s="44"/>
      <c r="U331" s="41"/>
      <c r="V331" s="30"/>
      <c r="W331" s="30"/>
      <c r="X331" s="31">
        <f t="shared" si="137"/>
        <v>0</v>
      </c>
      <c r="Y331" s="31"/>
      <c r="Z331" s="30">
        <f t="shared" si="132"/>
        <v>0</v>
      </c>
      <c r="AA331" s="34">
        <f t="shared" si="133"/>
        <v>7</v>
      </c>
      <c r="AB331" s="41">
        <f t="shared" si="134"/>
        <v>2618</v>
      </c>
      <c r="AC331" s="5"/>
      <c r="AD331" s="35">
        <f t="shared" si="135"/>
        <v>0</v>
      </c>
      <c r="AE331" s="36">
        <f t="shared" si="136"/>
        <v>0</v>
      </c>
      <c r="AF331" s="121">
        <f t="shared" si="138"/>
        <v>0</v>
      </c>
      <c r="AG331" s="37">
        <f t="shared" si="116"/>
        <v>0</v>
      </c>
      <c r="AH331" s="37"/>
    </row>
    <row r="332" spans="1:34" s="38" customFormat="1" ht="16.2">
      <c r="A332" s="26">
        <v>328</v>
      </c>
      <c r="B332" s="27" t="s">
        <v>608</v>
      </c>
      <c r="C332" s="28" t="s">
        <v>609</v>
      </c>
      <c r="D332" s="29" t="s">
        <v>62</v>
      </c>
      <c r="E332" s="29" t="s">
        <v>791</v>
      </c>
      <c r="F332" s="46">
        <v>545</v>
      </c>
      <c r="G332" s="50">
        <v>2</v>
      </c>
      <c r="H332" s="40">
        <f t="shared" si="129"/>
        <v>1090</v>
      </c>
      <c r="I332" s="48">
        <v>0</v>
      </c>
      <c r="J332" s="48">
        <f t="shared" si="130"/>
        <v>0</v>
      </c>
      <c r="K332" s="48"/>
      <c r="L332" s="48"/>
      <c r="M332" s="42">
        <v>0</v>
      </c>
      <c r="N332" s="42"/>
      <c r="O332" s="42">
        <f t="shared" si="131"/>
        <v>0</v>
      </c>
      <c r="P332" s="42"/>
      <c r="Q332" s="43"/>
      <c r="R332" s="43"/>
      <c r="S332" s="44"/>
      <c r="T332" s="44"/>
      <c r="U332" s="41"/>
      <c r="V332" s="30"/>
      <c r="W332" s="30"/>
      <c r="X332" s="31">
        <f t="shared" si="137"/>
        <v>0</v>
      </c>
      <c r="Y332" s="31"/>
      <c r="Z332" s="30">
        <f t="shared" si="132"/>
        <v>0</v>
      </c>
      <c r="AA332" s="34">
        <f t="shared" si="133"/>
        <v>2</v>
      </c>
      <c r="AB332" s="41">
        <f t="shared" si="134"/>
        <v>1090</v>
      </c>
      <c r="AC332" s="5"/>
      <c r="AD332" s="35">
        <f t="shared" si="135"/>
        <v>0</v>
      </c>
      <c r="AE332" s="36">
        <f t="shared" si="136"/>
        <v>0</v>
      </c>
      <c r="AF332" s="121">
        <f t="shared" si="138"/>
        <v>0</v>
      </c>
      <c r="AG332" s="37">
        <f t="shared" ref="AG332:AG395" si="139">F332*AD332</f>
        <v>0</v>
      </c>
      <c r="AH332" s="37"/>
    </row>
    <row r="333" spans="1:34" s="38" customFormat="1" ht="16.2">
      <c r="A333" s="26">
        <v>329</v>
      </c>
      <c r="B333" s="27" t="s">
        <v>610</v>
      </c>
      <c r="C333" s="28" t="s">
        <v>611</v>
      </c>
      <c r="D333" s="29" t="s">
        <v>62</v>
      </c>
      <c r="E333" s="29" t="s">
        <v>791</v>
      </c>
      <c r="F333" s="46">
        <v>561</v>
      </c>
      <c r="G333" s="50">
        <v>15</v>
      </c>
      <c r="H333" s="40">
        <f t="shared" si="129"/>
        <v>8415</v>
      </c>
      <c r="I333" s="48">
        <v>0</v>
      </c>
      <c r="J333" s="48">
        <f t="shared" si="130"/>
        <v>0</v>
      </c>
      <c r="K333" s="48"/>
      <c r="L333" s="48"/>
      <c r="M333" s="42">
        <v>0</v>
      </c>
      <c r="N333" s="42"/>
      <c r="O333" s="42">
        <f t="shared" si="131"/>
        <v>0</v>
      </c>
      <c r="P333" s="42"/>
      <c r="Q333" s="43"/>
      <c r="R333" s="43"/>
      <c r="S333" s="44"/>
      <c r="T333" s="44"/>
      <c r="U333" s="41"/>
      <c r="V333" s="30"/>
      <c r="W333" s="30"/>
      <c r="X333" s="31">
        <f t="shared" si="137"/>
        <v>0</v>
      </c>
      <c r="Y333" s="31"/>
      <c r="Z333" s="30">
        <f t="shared" si="132"/>
        <v>0</v>
      </c>
      <c r="AA333" s="34">
        <f t="shared" si="133"/>
        <v>15</v>
      </c>
      <c r="AB333" s="41">
        <f t="shared" si="134"/>
        <v>8415</v>
      </c>
      <c r="AC333" s="5"/>
      <c r="AD333" s="35">
        <f t="shared" si="135"/>
        <v>0</v>
      </c>
      <c r="AE333" s="36">
        <f t="shared" si="136"/>
        <v>0</v>
      </c>
      <c r="AF333" s="121">
        <f t="shared" si="138"/>
        <v>0</v>
      </c>
      <c r="AG333" s="37">
        <f t="shared" si="139"/>
        <v>0</v>
      </c>
      <c r="AH333" s="37"/>
    </row>
    <row r="334" spans="1:34" s="38" customFormat="1" ht="16.2">
      <c r="A334" s="26">
        <v>330</v>
      </c>
      <c r="B334" s="27" t="s">
        <v>612</v>
      </c>
      <c r="C334" s="28" t="s">
        <v>613</v>
      </c>
      <c r="D334" s="29" t="s">
        <v>62</v>
      </c>
      <c r="E334" s="29" t="s">
        <v>791</v>
      </c>
      <c r="F334" s="46">
        <v>576</v>
      </c>
      <c r="G334" s="50">
        <v>2</v>
      </c>
      <c r="H334" s="40">
        <f t="shared" si="129"/>
        <v>1152</v>
      </c>
      <c r="I334" s="48">
        <v>0</v>
      </c>
      <c r="J334" s="48">
        <f t="shared" si="130"/>
        <v>0</v>
      </c>
      <c r="K334" s="48"/>
      <c r="L334" s="48"/>
      <c r="M334" s="42">
        <v>0</v>
      </c>
      <c r="N334" s="42"/>
      <c r="O334" s="42">
        <f t="shared" si="131"/>
        <v>0</v>
      </c>
      <c r="P334" s="42"/>
      <c r="Q334" s="43"/>
      <c r="R334" s="43"/>
      <c r="S334" s="44"/>
      <c r="T334" s="44"/>
      <c r="U334" s="41"/>
      <c r="V334" s="30"/>
      <c r="W334" s="30"/>
      <c r="X334" s="31">
        <f t="shared" si="137"/>
        <v>0</v>
      </c>
      <c r="Y334" s="31"/>
      <c r="Z334" s="30">
        <f t="shared" si="132"/>
        <v>0</v>
      </c>
      <c r="AA334" s="34">
        <f t="shared" si="133"/>
        <v>2</v>
      </c>
      <c r="AB334" s="41">
        <f t="shared" si="134"/>
        <v>1152</v>
      </c>
      <c r="AC334" s="5"/>
      <c r="AD334" s="35">
        <f t="shared" si="135"/>
        <v>0</v>
      </c>
      <c r="AE334" s="36">
        <f t="shared" si="136"/>
        <v>0</v>
      </c>
      <c r="AF334" s="121">
        <f t="shared" si="138"/>
        <v>0</v>
      </c>
      <c r="AG334" s="37">
        <f t="shared" si="139"/>
        <v>0</v>
      </c>
      <c r="AH334" s="37"/>
    </row>
    <row r="335" spans="1:34" s="38" customFormat="1" ht="16.2">
      <c r="A335" s="26">
        <v>331</v>
      </c>
      <c r="B335" s="27" t="s">
        <v>614</v>
      </c>
      <c r="C335" s="28" t="s">
        <v>615</v>
      </c>
      <c r="D335" s="29" t="s">
        <v>62</v>
      </c>
      <c r="E335" s="29" t="s">
        <v>791</v>
      </c>
      <c r="F335" s="46">
        <v>589</v>
      </c>
      <c r="G335" s="50">
        <v>39</v>
      </c>
      <c r="H335" s="40">
        <f t="shared" si="129"/>
        <v>22971</v>
      </c>
      <c r="I335" s="48">
        <v>0</v>
      </c>
      <c r="J335" s="48">
        <f t="shared" si="130"/>
        <v>0</v>
      </c>
      <c r="K335" s="48"/>
      <c r="L335" s="48"/>
      <c r="M335" s="42">
        <v>0</v>
      </c>
      <c r="N335" s="42"/>
      <c r="O335" s="42">
        <f t="shared" si="131"/>
        <v>0</v>
      </c>
      <c r="P335" s="42"/>
      <c r="Q335" s="43"/>
      <c r="R335" s="43"/>
      <c r="S335" s="44"/>
      <c r="T335" s="44"/>
      <c r="U335" s="41"/>
      <c r="V335" s="30"/>
      <c r="W335" s="30"/>
      <c r="X335" s="31">
        <f t="shared" si="137"/>
        <v>0</v>
      </c>
      <c r="Y335" s="31"/>
      <c r="Z335" s="30">
        <f t="shared" si="132"/>
        <v>0</v>
      </c>
      <c r="AA335" s="34">
        <f t="shared" si="133"/>
        <v>39</v>
      </c>
      <c r="AB335" s="41">
        <f t="shared" si="134"/>
        <v>22971</v>
      </c>
      <c r="AC335" s="5"/>
      <c r="AD335" s="35">
        <f t="shared" si="135"/>
        <v>0</v>
      </c>
      <c r="AE335" s="36">
        <f t="shared" si="136"/>
        <v>0</v>
      </c>
      <c r="AF335" s="121">
        <f t="shared" si="138"/>
        <v>0</v>
      </c>
      <c r="AG335" s="37">
        <f t="shared" si="139"/>
        <v>0</v>
      </c>
      <c r="AH335" s="37"/>
    </row>
    <row r="336" spans="1:34" s="38" customFormat="1" ht="16.2">
      <c r="A336" s="26">
        <v>332</v>
      </c>
      <c r="B336" s="27" t="s">
        <v>616</v>
      </c>
      <c r="C336" s="28" t="s">
        <v>617</v>
      </c>
      <c r="D336" s="29" t="s">
        <v>62</v>
      </c>
      <c r="E336" s="29" t="s">
        <v>791</v>
      </c>
      <c r="F336" s="46">
        <v>622</v>
      </c>
      <c r="G336" s="50">
        <v>21</v>
      </c>
      <c r="H336" s="40">
        <f t="shared" si="129"/>
        <v>13062</v>
      </c>
      <c r="I336" s="48">
        <v>0</v>
      </c>
      <c r="J336" s="48">
        <f t="shared" si="130"/>
        <v>0</v>
      </c>
      <c r="K336" s="48"/>
      <c r="L336" s="48"/>
      <c r="M336" s="42">
        <v>0</v>
      </c>
      <c r="N336" s="42"/>
      <c r="O336" s="42">
        <f t="shared" si="131"/>
        <v>0</v>
      </c>
      <c r="P336" s="42"/>
      <c r="Q336" s="43"/>
      <c r="R336" s="43"/>
      <c r="S336" s="44"/>
      <c r="T336" s="44"/>
      <c r="U336" s="41"/>
      <c r="V336" s="30"/>
      <c r="W336" s="30"/>
      <c r="X336" s="31">
        <f t="shared" si="137"/>
        <v>0</v>
      </c>
      <c r="Y336" s="31"/>
      <c r="Z336" s="30">
        <f t="shared" si="132"/>
        <v>0</v>
      </c>
      <c r="AA336" s="34">
        <f t="shared" si="133"/>
        <v>21</v>
      </c>
      <c r="AB336" s="41">
        <f t="shared" si="134"/>
        <v>13062</v>
      </c>
      <c r="AC336" s="5"/>
      <c r="AD336" s="35">
        <f t="shared" si="135"/>
        <v>0</v>
      </c>
      <c r="AE336" s="36">
        <f t="shared" si="136"/>
        <v>0</v>
      </c>
      <c r="AF336" s="121">
        <f t="shared" si="138"/>
        <v>0</v>
      </c>
      <c r="AG336" s="37">
        <f t="shared" si="139"/>
        <v>0</v>
      </c>
      <c r="AH336" s="37"/>
    </row>
    <row r="337" spans="1:34" s="38" customFormat="1" ht="16.2">
      <c r="A337" s="26">
        <v>333</v>
      </c>
      <c r="B337" s="27" t="s">
        <v>618</v>
      </c>
      <c r="C337" s="28" t="s">
        <v>619</v>
      </c>
      <c r="D337" s="29" t="s">
        <v>62</v>
      </c>
      <c r="E337" s="29" t="s">
        <v>791</v>
      </c>
      <c r="F337" s="46">
        <v>713</v>
      </c>
      <c r="G337" s="50">
        <v>8</v>
      </c>
      <c r="H337" s="40">
        <f t="shared" si="129"/>
        <v>5704</v>
      </c>
      <c r="I337" s="48">
        <v>0</v>
      </c>
      <c r="J337" s="48">
        <f t="shared" si="130"/>
        <v>0</v>
      </c>
      <c r="K337" s="48"/>
      <c r="L337" s="48"/>
      <c r="M337" s="42">
        <v>0</v>
      </c>
      <c r="N337" s="42"/>
      <c r="O337" s="42">
        <f t="shared" si="131"/>
        <v>0</v>
      </c>
      <c r="P337" s="42"/>
      <c r="Q337" s="43"/>
      <c r="R337" s="43"/>
      <c r="S337" s="44"/>
      <c r="T337" s="44"/>
      <c r="U337" s="41"/>
      <c r="V337" s="30"/>
      <c r="W337" s="30"/>
      <c r="X337" s="31">
        <f t="shared" si="137"/>
        <v>0</v>
      </c>
      <c r="Y337" s="31"/>
      <c r="Z337" s="30">
        <f t="shared" si="132"/>
        <v>0</v>
      </c>
      <c r="AA337" s="34">
        <f t="shared" si="133"/>
        <v>8</v>
      </c>
      <c r="AB337" s="41">
        <f t="shared" si="134"/>
        <v>5704</v>
      </c>
      <c r="AC337" s="5"/>
      <c r="AD337" s="35">
        <f t="shared" si="135"/>
        <v>0</v>
      </c>
      <c r="AE337" s="36">
        <f t="shared" si="136"/>
        <v>0</v>
      </c>
      <c r="AF337" s="121">
        <f t="shared" si="138"/>
        <v>0</v>
      </c>
      <c r="AG337" s="37">
        <f t="shared" si="139"/>
        <v>0</v>
      </c>
      <c r="AH337" s="37"/>
    </row>
    <row r="338" spans="1:34" s="38" customFormat="1" ht="16.2">
      <c r="A338" s="26">
        <v>334</v>
      </c>
      <c r="B338" s="27" t="s">
        <v>620</v>
      </c>
      <c r="C338" s="28" t="s">
        <v>621</v>
      </c>
      <c r="D338" s="29" t="s">
        <v>62</v>
      </c>
      <c r="E338" s="29" t="s">
        <v>791</v>
      </c>
      <c r="F338" s="46">
        <v>892</v>
      </c>
      <c r="G338" s="50">
        <v>9</v>
      </c>
      <c r="H338" s="40">
        <f t="shared" si="129"/>
        <v>8028</v>
      </c>
      <c r="I338" s="48">
        <v>0</v>
      </c>
      <c r="J338" s="48">
        <f t="shared" si="130"/>
        <v>0</v>
      </c>
      <c r="K338" s="48"/>
      <c r="L338" s="48"/>
      <c r="M338" s="42">
        <v>0</v>
      </c>
      <c r="N338" s="42"/>
      <c r="O338" s="42">
        <f t="shared" si="131"/>
        <v>0</v>
      </c>
      <c r="P338" s="42"/>
      <c r="Q338" s="43"/>
      <c r="R338" s="43"/>
      <c r="S338" s="44"/>
      <c r="T338" s="44"/>
      <c r="U338" s="41"/>
      <c r="V338" s="30"/>
      <c r="W338" s="30"/>
      <c r="X338" s="31">
        <f t="shared" si="137"/>
        <v>0</v>
      </c>
      <c r="Y338" s="31"/>
      <c r="Z338" s="30">
        <f t="shared" si="132"/>
        <v>0</v>
      </c>
      <c r="AA338" s="34">
        <f t="shared" si="133"/>
        <v>9</v>
      </c>
      <c r="AB338" s="41">
        <f t="shared" si="134"/>
        <v>8028</v>
      </c>
      <c r="AC338" s="5"/>
      <c r="AD338" s="35">
        <f t="shared" si="135"/>
        <v>0</v>
      </c>
      <c r="AE338" s="36">
        <f t="shared" si="136"/>
        <v>0</v>
      </c>
      <c r="AF338" s="121">
        <f t="shared" si="138"/>
        <v>0</v>
      </c>
      <c r="AG338" s="37">
        <f t="shared" si="139"/>
        <v>0</v>
      </c>
      <c r="AH338" s="37"/>
    </row>
    <row r="339" spans="1:34" s="38" customFormat="1" ht="16.2">
      <c r="A339" s="26">
        <v>335</v>
      </c>
      <c r="B339" s="27" t="s">
        <v>622</v>
      </c>
      <c r="C339" s="28" t="s">
        <v>623</v>
      </c>
      <c r="D339" s="29" t="s">
        <v>62</v>
      </c>
      <c r="E339" s="29" t="s">
        <v>791</v>
      </c>
      <c r="F339" s="46">
        <v>1132</v>
      </c>
      <c r="G339" s="50">
        <v>1</v>
      </c>
      <c r="H339" s="40">
        <f t="shared" si="129"/>
        <v>1132</v>
      </c>
      <c r="I339" s="48">
        <v>0</v>
      </c>
      <c r="J339" s="48">
        <f t="shared" si="130"/>
        <v>0</v>
      </c>
      <c r="K339" s="48"/>
      <c r="L339" s="48"/>
      <c r="M339" s="42">
        <v>0</v>
      </c>
      <c r="N339" s="42"/>
      <c r="O339" s="42">
        <f t="shared" si="131"/>
        <v>0</v>
      </c>
      <c r="P339" s="42"/>
      <c r="Q339" s="43"/>
      <c r="R339" s="43"/>
      <c r="S339" s="44"/>
      <c r="T339" s="44"/>
      <c r="U339" s="41"/>
      <c r="V339" s="30"/>
      <c r="W339" s="30"/>
      <c r="X339" s="31">
        <f t="shared" si="137"/>
        <v>0</v>
      </c>
      <c r="Y339" s="31"/>
      <c r="Z339" s="30">
        <f t="shared" si="132"/>
        <v>0</v>
      </c>
      <c r="AA339" s="34">
        <f t="shared" si="133"/>
        <v>1</v>
      </c>
      <c r="AB339" s="41">
        <f t="shared" si="134"/>
        <v>1132</v>
      </c>
      <c r="AC339" s="5"/>
      <c r="AD339" s="35">
        <f t="shared" si="135"/>
        <v>0</v>
      </c>
      <c r="AE339" s="36">
        <f t="shared" si="136"/>
        <v>0</v>
      </c>
      <c r="AF339" s="121">
        <f t="shared" si="138"/>
        <v>0</v>
      </c>
      <c r="AG339" s="37">
        <f t="shared" si="139"/>
        <v>0</v>
      </c>
      <c r="AH339" s="37"/>
    </row>
    <row r="340" spans="1:34" s="38" customFormat="1" ht="16.2">
      <c r="A340" s="26">
        <v>336</v>
      </c>
      <c r="B340" s="27" t="s">
        <v>624</v>
      </c>
      <c r="C340" s="28" t="s">
        <v>625</v>
      </c>
      <c r="D340" s="29" t="s">
        <v>62</v>
      </c>
      <c r="E340" s="29" t="s">
        <v>791</v>
      </c>
      <c r="F340" s="46">
        <v>679</v>
      </c>
      <c r="G340" s="50">
        <v>8</v>
      </c>
      <c r="H340" s="40">
        <f t="shared" si="129"/>
        <v>5432</v>
      </c>
      <c r="I340" s="48">
        <v>0</v>
      </c>
      <c r="J340" s="48">
        <f t="shared" si="130"/>
        <v>0</v>
      </c>
      <c r="K340" s="48"/>
      <c r="L340" s="48"/>
      <c r="M340" s="42">
        <v>0</v>
      </c>
      <c r="N340" s="42"/>
      <c r="O340" s="42">
        <f t="shared" si="131"/>
        <v>0</v>
      </c>
      <c r="P340" s="42"/>
      <c r="Q340" s="43"/>
      <c r="R340" s="43"/>
      <c r="S340" s="44"/>
      <c r="T340" s="44"/>
      <c r="U340" s="41"/>
      <c r="V340" s="30"/>
      <c r="W340" s="30"/>
      <c r="X340" s="31">
        <f t="shared" si="137"/>
        <v>0</v>
      </c>
      <c r="Y340" s="31"/>
      <c r="Z340" s="30">
        <f t="shared" si="132"/>
        <v>0</v>
      </c>
      <c r="AA340" s="34">
        <f t="shared" si="133"/>
        <v>8</v>
      </c>
      <c r="AB340" s="41">
        <f t="shared" si="134"/>
        <v>5432</v>
      </c>
      <c r="AC340" s="5"/>
      <c r="AD340" s="35">
        <f t="shared" si="135"/>
        <v>0</v>
      </c>
      <c r="AE340" s="36">
        <f t="shared" si="136"/>
        <v>0</v>
      </c>
      <c r="AF340" s="121">
        <f t="shared" si="138"/>
        <v>0</v>
      </c>
      <c r="AG340" s="37">
        <f t="shared" si="139"/>
        <v>0</v>
      </c>
      <c r="AH340" s="37"/>
    </row>
    <row r="341" spans="1:34" s="38" customFormat="1" ht="16.2">
      <c r="A341" s="26">
        <v>337</v>
      </c>
      <c r="B341" s="27" t="s">
        <v>626</v>
      </c>
      <c r="C341" s="28" t="s">
        <v>627</v>
      </c>
      <c r="D341" s="29" t="s">
        <v>62</v>
      </c>
      <c r="E341" s="29" t="s">
        <v>791</v>
      </c>
      <c r="F341" s="46">
        <v>850</v>
      </c>
      <c r="G341" s="50">
        <v>42</v>
      </c>
      <c r="H341" s="40">
        <f t="shared" si="129"/>
        <v>35700</v>
      </c>
      <c r="I341" s="48">
        <v>0</v>
      </c>
      <c r="J341" s="48">
        <f t="shared" si="130"/>
        <v>0</v>
      </c>
      <c r="K341" s="48"/>
      <c r="L341" s="48"/>
      <c r="M341" s="42">
        <v>0</v>
      </c>
      <c r="N341" s="42"/>
      <c r="O341" s="42">
        <f t="shared" si="131"/>
        <v>0</v>
      </c>
      <c r="P341" s="42"/>
      <c r="Q341" s="43"/>
      <c r="R341" s="43"/>
      <c r="S341" s="44"/>
      <c r="T341" s="44"/>
      <c r="U341" s="41"/>
      <c r="V341" s="30"/>
      <c r="W341" s="30"/>
      <c r="X341" s="31">
        <f t="shared" si="137"/>
        <v>0</v>
      </c>
      <c r="Y341" s="31"/>
      <c r="Z341" s="30">
        <f t="shared" si="132"/>
        <v>0</v>
      </c>
      <c r="AA341" s="34">
        <f t="shared" si="133"/>
        <v>42</v>
      </c>
      <c r="AB341" s="41">
        <f t="shared" si="134"/>
        <v>35700</v>
      </c>
      <c r="AC341" s="5"/>
      <c r="AD341" s="35">
        <f t="shared" si="135"/>
        <v>0</v>
      </c>
      <c r="AE341" s="36">
        <f t="shared" si="136"/>
        <v>0</v>
      </c>
      <c r="AF341" s="121">
        <f t="shared" si="138"/>
        <v>0</v>
      </c>
      <c r="AG341" s="37">
        <f t="shared" si="139"/>
        <v>0</v>
      </c>
      <c r="AH341" s="37"/>
    </row>
    <row r="342" spans="1:34" s="38" customFormat="1" ht="16.2">
      <c r="A342" s="26">
        <v>338</v>
      </c>
      <c r="B342" s="27" t="s">
        <v>628</v>
      </c>
      <c r="C342" s="28" t="s">
        <v>629</v>
      </c>
      <c r="D342" s="29" t="s">
        <v>62</v>
      </c>
      <c r="E342" s="29" t="s">
        <v>791</v>
      </c>
      <c r="F342" s="46">
        <v>1080</v>
      </c>
      <c r="G342" s="50">
        <v>3</v>
      </c>
      <c r="H342" s="40">
        <f t="shared" si="129"/>
        <v>3240</v>
      </c>
      <c r="I342" s="48">
        <v>0</v>
      </c>
      <c r="J342" s="48">
        <f t="shared" si="130"/>
        <v>0</v>
      </c>
      <c r="K342" s="48"/>
      <c r="L342" s="48"/>
      <c r="M342" s="42">
        <v>0</v>
      </c>
      <c r="N342" s="42"/>
      <c r="O342" s="42">
        <f t="shared" si="131"/>
        <v>0</v>
      </c>
      <c r="P342" s="42"/>
      <c r="Q342" s="43"/>
      <c r="R342" s="43"/>
      <c r="S342" s="44"/>
      <c r="T342" s="44"/>
      <c r="U342" s="41"/>
      <c r="V342" s="30"/>
      <c r="W342" s="30"/>
      <c r="X342" s="31">
        <f t="shared" si="137"/>
        <v>0</v>
      </c>
      <c r="Y342" s="31"/>
      <c r="Z342" s="30">
        <f t="shared" si="132"/>
        <v>0</v>
      </c>
      <c r="AA342" s="34">
        <f t="shared" si="133"/>
        <v>3</v>
      </c>
      <c r="AB342" s="41">
        <f t="shared" si="134"/>
        <v>3240</v>
      </c>
      <c r="AC342" s="5"/>
      <c r="AD342" s="35">
        <f t="shared" si="135"/>
        <v>0</v>
      </c>
      <c r="AE342" s="36">
        <f t="shared" si="136"/>
        <v>0</v>
      </c>
      <c r="AF342" s="121">
        <f t="shared" si="138"/>
        <v>0</v>
      </c>
      <c r="AG342" s="37">
        <f t="shared" si="139"/>
        <v>0</v>
      </c>
      <c r="AH342" s="37"/>
    </row>
    <row r="343" spans="1:34" s="38" customFormat="1" ht="16.2">
      <c r="A343" s="26">
        <v>339</v>
      </c>
      <c r="B343" s="27" t="s">
        <v>630</v>
      </c>
      <c r="C343" s="28" t="s">
        <v>631</v>
      </c>
      <c r="D343" s="29" t="s">
        <v>62</v>
      </c>
      <c r="E343" s="29" t="s">
        <v>791</v>
      </c>
      <c r="F343" s="46">
        <v>972</v>
      </c>
      <c r="G343" s="50">
        <v>4</v>
      </c>
      <c r="H343" s="40">
        <f t="shared" si="129"/>
        <v>3888</v>
      </c>
      <c r="I343" s="48">
        <v>0</v>
      </c>
      <c r="J343" s="48">
        <f t="shared" si="130"/>
        <v>0</v>
      </c>
      <c r="K343" s="48"/>
      <c r="L343" s="48"/>
      <c r="M343" s="42">
        <v>0</v>
      </c>
      <c r="N343" s="42"/>
      <c r="O343" s="42">
        <f t="shared" si="131"/>
        <v>0</v>
      </c>
      <c r="P343" s="42"/>
      <c r="Q343" s="43"/>
      <c r="R343" s="43"/>
      <c r="S343" s="44"/>
      <c r="T343" s="44"/>
      <c r="U343" s="41"/>
      <c r="V343" s="30"/>
      <c r="W343" s="30"/>
      <c r="X343" s="31">
        <f t="shared" si="137"/>
        <v>0</v>
      </c>
      <c r="Y343" s="31"/>
      <c r="Z343" s="30">
        <f t="shared" si="132"/>
        <v>0</v>
      </c>
      <c r="AA343" s="34">
        <f t="shared" si="133"/>
        <v>4</v>
      </c>
      <c r="AB343" s="41">
        <f t="shared" si="134"/>
        <v>3888</v>
      </c>
      <c r="AC343" s="5"/>
      <c r="AD343" s="35">
        <f t="shared" si="135"/>
        <v>0</v>
      </c>
      <c r="AE343" s="36">
        <f t="shared" si="136"/>
        <v>0</v>
      </c>
      <c r="AF343" s="121">
        <f t="shared" si="138"/>
        <v>0</v>
      </c>
      <c r="AG343" s="37">
        <f t="shared" si="139"/>
        <v>0</v>
      </c>
      <c r="AH343" s="37"/>
    </row>
    <row r="344" spans="1:34" s="38" customFormat="1" ht="16.2">
      <c r="A344" s="26">
        <v>340</v>
      </c>
      <c r="B344" s="27" t="s">
        <v>632</v>
      </c>
      <c r="C344" s="28" t="s">
        <v>633</v>
      </c>
      <c r="D344" s="29" t="s">
        <v>62</v>
      </c>
      <c r="E344" s="29" t="s">
        <v>791</v>
      </c>
      <c r="F344" s="46">
        <v>1235</v>
      </c>
      <c r="G344" s="50">
        <v>6</v>
      </c>
      <c r="H344" s="40">
        <f t="shared" si="129"/>
        <v>7410</v>
      </c>
      <c r="I344" s="48">
        <v>0</v>
      </c>
      <c r="J344" s="48">
        <f t="shared" si="130"/>
        <v>0</v>
      </c>
      <c r="K344" s="48"/>
      <c r="L344" s="48"/>
      <c r="M344" s="42">
        <v>0</v>
      </c>
      <c r="N344" s="42"/>
      <c r="O344" s="42">
        <f t="shared" si="131"/>
        <v>0</v>
      </c>
      <c r="P344" s="42"/>
      <c r="Q344" s="43"/>
      <c r="R344" s="43"/>
      <c r="S344" s="44"/>
      <c r="T344" s="44"/>
      <c r="U344" s="41"/>
      <c r="V344" s="30"/>
      <c r="W344" s="30"/>
      <c r="X344" s="31">
        <f t="shared" si="137"/>
        <v>0</v>
      </c>
      <c r="Y344" s="31"/>
      <c r="Z344" s="30">
        <f t="shared" si="132"/>
        <v>0</v>
      </c>
      <c r="AA344" s="34">
        <f t="shared" si="133"/>
        <v>6</v>
      </c>
      <c r="AB344" s="41">
        <f t="shared" si="134"/>
        <v>7410</v>
      </c>
      <c r="AC344" s="5"/>
      <c r="AD344" s="35">
        <f t="shared" si="135"/>
        <v>0</v>
      </c>
      <c r="AE344" s="36">
        <f t="shared" si="136"/>
        <v>0</v>
      </c>
      <c r="AF344" s="121">
        <f t="shared" si="138"/>
        <v>0</v>
      </c>
      <c r="AG344" s="37">
        <f t="shared" si="139"/>
        <v>0</v>
      </c>
      <c r="AH344" s="37"/>
    </row>
    <row r="345" spans="1:34" s="38" customFormat="1" ht="16.2">
      <c r="A345" s="26">
        <v>341</v>
      </c>
      <c r="B345" s="27" t="s">
        <v>634</v>
      </c>
      <c r="C345" s="28" t="s">
        <v>635</v>
      </c>
      <c r="D345" s="29" t="s">
        <v>62</v>
      </c>
      <c r="E345" s="29" t="s">
        <v>791</v>
      </c>
      <c r="F345" s="46">
        <v>2218</v>
      </c>
      <c r="G345" s="50">
        <v>1</v>
      </c>
      <c r="H345" s="40">
        <f t="shared" si="129"/>
        <v>2218</v>
      </c>
      <c r="I345" s="48">
        <v>0</v>
      </c>
      <c r="J345" s="48">
        <f t="shared" si="130"/>
        <v>0</v>
      </c>
      <c r="K345" s="48"/>
      <c r="L345" s="48"/>
      <c r="M345" s="42">
        <v>0</v>
      </c>
      <c r="N345" s="42"/>
      <c r="O345" s="42">
        <f t="shared" si="131"/>
        <v>0</v>
      </c>
      <c r="P345" s="42"/>
      <c r="Q345" s="43"/>
      <c r="R345" s="43"/>
      <c r="S345" s="44"/>
      <c r="T345" s="44"/>
      <c r="U345" s="41"/>
      <c r="V345" s="30"/>
      <c r="W345" s="30"/>
      <c r="X345" s="31">
        <f t="shared" si="137"/>
        <v>0</v>
      </c>
      <c r="Y345" s="31"/>
      <c r="Z345" s="30">
        <f t="shared" si="132"/>
        <v>0</v>
      </c>
      <c r="AA345" s="34">
        <f t="shared" si="133"/>
        <v>1</v>
      </c>
      <c r="AB345" s="41">
        <f t="shared" si="134"/>
        <v>2218</v>
      </c>
      <c r="AC345" s="5"/>
      <c r="AD345" s="35">
        <f t="shared" si="135"/>
        <v>0</v>
      </c>
      <c r="AE345" s="36">
        <f t="shared" si="136"/>
        <v>0</v>
      </c>
      <c r="AF345" s="121">
        <f t="shared" si="138"/>
        <v>0</v>
      </c>
      <c r="AG345" s="37">
        <f t="shared" si="139"/>
        <v>0</v>
      </c>
      <c r="AH345" s="37"/>
    </row>
    <row r="346" spans="1:34" s="38" customFormat="1" ht="16.2">
      <c r="A346" s="26">
        <v>342</v>
      </c>
      <c r="B346" s="27" t="s">
        <v>636</v>
      </c>
      <c r="C346" s="28" t="s">
        <v>637</v>
      </c>
      <c r="D346" s="29" t="s">
        <v>62</v>
      </c>
      <c r="E346" s="29" t="s">
        <v>791</v>
      </c>
      <c r="F346" s="46">
        <v>2552</v>
      </c>
      <c r="G346" s="50">
        <v>1</v>
      </c>
      <c r="H346" s="40">
        <f t="shared" si="129"/>
        <v>2552</v>
      </c>
      <c r="I346" s="48">
        <v>0</v>
      </c>
      <c r="J346" s="48">
        <f t="shared" si="130"/>
        <v>0</v>
      </c>
      <c r="K346" s="48"/>
      <c r="L346" s="48"/>
      <c r="M346" s="42">
        <v>0</v>
      </c>
      <c r="N346" s="42"/>
      <c r="O346" s="42">
        <f t="shared" si="131"/>
        <v>0</v>
      </c>
      <c r="P346" s="42"/>
      <c r="Q346" s="43"/>
      <c r="R346" s="43"/>
      <c r="S346" s="44"/>
      <c r="T346" s="44"/>
      <c r="U346" s="41"/>
      <c r="V346" s="30"/>
      <c r="W346" s="30"/>
      <c r="X346" s="31">
        <f t="shared" si="137"/>
        <v>0</v>
      </c>
      <c r="Y346" s="31"/>
      <c r="Z346" s="30">
        <f t="shared" si="132"/>
        <v>0</v>
      </c>
      <c r="AA346" s="34">
        <f t="shared" si="133"/>
        <v>1</v>
      </c>
      <c r="AB346" s="41">
        <f t="shared" si="134"/>
        <v>2552</v>
      </c>
      <c r="AC346" s="5"/>
      <c r="AD346" s="35">
        <f t="shared" si="135"/>
        <v>0</v>
      </c>
      <c r="AE346" s="36">
        <f t="shared" si="136"/>
        <v>0</v>
      </c>
      <c r="AF346" s="121">
        <f t="shared" si="138"/>
        <v>0</v>
      </c>
      <c r="AG346" s="37">
        <f t="shared" si="139"/>
        <v>0</v>
      </c>
      <c r="AH346" s="37"/>
    </row>
    <row r="347" spans="1:34" s="38" customFormat="1" ht="64.8">
      <c r="A347" s="26">
        <v>343</v>
      </c>
      <c r="B347" s="27">
        <v>5</v>
      </c>
      <c r="C347" s="28" t="s">
        <v>842</v>
      </c>
      <c r="D347" s="29"/>
      <c r="E347" s="29"/>
      <c r="F347" s="50"/>
      <c r="G347" s="51"/>
      <c r="H347" s="51"/>
      <c r="I347" s="54"/>
      <c r="J347" s="54"/>
      <c r="K347" s="54"/>
      <c r="L347" s="54"/>
      <c r="M347" s="31"/>
      <c r="N347" s="31"/>
      <c r="O347" s="42"/>
      <c r="P347" s="31"/>
      <c r="Q347" s="43"/>
      <c r="R347" s="32"/>
      <c r="S347" s="44"/>
      <c r="T347" s="33"/>
      <c r="U347" s="51"/>
      <c r="V347" s="30"/>
      <c r="W347" s="30"/>
      <c r="X347" s="31"/>
      <c r="Y347" s="31"/>
      <c r="Z347" s="30"/>
      <c r="AA347" s="34"/>
      <c r="AB347" s="41"/>
      <c r="AC347" s="5"/>
      <c r="AD347" s="35">
        <f t="shared" si="135"/>
        <v>0</v>
      </c>
      <c r="AE347" s="36">
        <f t="shared" si="136"/>
        <v>0</v>
      </c>
      <c r="AF347" s="121">
        <f t="shared" si="138"/>
        <v>0</v>
      </c>
      <c r="AG347" s="37">
        <f t="shared" si="139"/>
        <v>0</v>
      </c>
      <c r="AH347" s="37"/>
    </row>
    <row r="348" spans="1:34" s="38" customFormat="1" ht="16.2">
      <c r="A348" s="26">
        <v>344</v>
      </c>
      <c r="B348" s="27">
        <v>5.0999999999999996</v>
      </c>
      <c r="C348" s="28" t="s">
        <v>0</v>
      </c>
      <c r="D348" s="29"/>
      <c r="E348" s="29"/>
      <c r="F348" s="50"/>
      <c r="G348" s="51"/>
      <c r="H348" s="51"/>
      <c r="I348" s="54"/>
      <c r="J348" s="54"/>
      <c r="K348" s="54"/>
      <c r="L348" s="54"/>
      <c r="M348" s="31"/>
      <c r="N348" s="31"/>
      <c r="O348" s="42"/>
      <c r="P348" s="31"/>
      <c r="Q348" s="43"/>
      <c r="R348" s="32"/>
      <c r="S348" s="44"/>
      <c r="T348" s="33"/>
      <c r="U348" s="51"/>
      <c r="V348" s="30"/>
      <c r="W348" s="30"/>
      <c r="X348" s="31"/>
      <c r="Y348" s="31"/>
      <c r="Z348" s="30"/>
      <c r="AA348" s="34"/>
      <c r="AB348" s="41"/>
      <c r="AC348" s="5"/>
      <c r="AD348" s="35">
        <f t="shared" si="135"/>
        <v>0</v>
      </c>
      <c r="AE348" s="36">
        <f t="shared" si="136"/>
        <v>0</v>
      </c>
      <c r="AF348" s="121">
        <f t="shared" si="138"/>
        <v>0</v>
      </c>
      <c r="AG348" s="37">
        <f t="shared" si="139"/>
        <v>0</v>
      </c>
      <c r="AH348" s="37"/>
    </row>
    <row r="349" spans="1:34" s="38" customFormat="1" ht="16.2">
      <c r="A349" s="26">
        <v>345</v>
      </c>
      <c r="B349" s="27" t="s">
        <v>638</v>
      </c>
      <c r="C349" s="28" t="s">
        <v>639</v>
      </c>
      <c r="D349" s="29" t="s">
        <v>3</v>
      </c>
      <c r="E349" s="29" t="s">
        <v>791</v>
      </c>
      <c r="F349" s="46">
        <v>228</v>
      </c>
      <c r="G349" s="47">
        <v>5.78</v>
      </c>
      <c r="H349" s="40">
        <f t="shared" ref="H349:H375" si="140">F349*G349</f>
        <v>1317.8400000000001</v>
      </c>
      <c r="I349" s="48">
        <v>0</v>
      </c>
      <c r="J349" s="48">
        <f t="shared" ref="J349:J375" si="141">F349*I349</f>
        <v>0</v>
      </c>
      <c r="K349" s="48"/>
      <c r="L349" s="48"/>
      <c r="M349" s="42">
        <v>0</v>
      </c>
      <c r="N349" s="42"/>
      <c r="O349" s="42">
        <f t="shared" ref="O349:O355" si="142">F349*M349</f>
        <v>0</v>
      </c>
      <c r="P349" s="42"/>
      <c r="Q349" s="43"/>
      <c r="R349" s="43"/>
      <c r="S349" s="44"/>
      <c r="T349" s="44"/>
      <c r="U349" s="41"/>
      <c r="V349" s="30"/>
      <c r="W349" s="30"/>
      <c r="X349" s="31">
        <f t="shared" si="137"/>
        <v>0</v>
      </c>
      <c r="Y349" s="31"/>
      <c r="Z349" s="30">
        <f t="shared" ref="Z349:Z364" si="143">F349*X349</f>
        <v>0</v>
      </c>
      <c r="AA349" s="34">
        <f t="shared" ref="AA349:AA364" si="144">G349-I349-P349-R349-T349</f>
        <v>5.78</v>
      </c>
      <c r="AB349" s="41">
        <f t="shared" ref="AB349:AB364" si="145">AA349*F349</f>
        <v>1317.8400000000001</v>
      </c>
      <c r="AC349" s="5"/>
      <c r="AD349" s="35">
        <f t="shared" si="135"/>
        <v>0</v>
      </c>
      <c r="AE349" s="36">
        <f t="shared" si="136"/>
        <v>0</v>
      </c>
      <c r="AF349" s="121">
        <f t="shared" si="138"/>
        <v>0</v>
      </c>
      <c r="AG349" s="37">
        <f t="shared" si="139"/>
        <v>0</v>
      </c>
      <c r="AH349" s="37"/>
    </row>
    <row r="350" spans="1:34" s="38" customFormat="1" ht="16.2">
      <c r="A350" s="26">
        <v>346</v>
      </c>
      <c r="B350" s="27" t="s">
        <v>640</v>
      </c>
      <c r="C350" s="28" t="s">
        <v>641</v>
      </c>
      <c r="D350" s="29" t="s">
        <v>3</v>
      </c>
      <c r="E350" s="29" t="s">
        <v>791</v>
      </c>
      <c r="F350" s="46">
        <v>232</v>
      </c>
      <c r="G350" s="47">
        <v>40.71</v>
      </c>
      <c r="H350" s="40">
        <f t="shared" si="140"/>
        <v>9444.7199999999993</v>
      </c>
      <c r="I350" s="48">
        <v>0</v>
      </c>
      <c r="J350" s="48">
        <f t="shared" si="141"/>
        <v>0</v>
      </c>
      <c r="K350" s="48"/>
      <c r="L350" s="48"/>
      <c r="M350" s="42">
        <v>7</v>
      </c>
      <c r="N350" s="42"/>
      <c r="O350" s="42">
        <f t="shared" si="142"/>
        <v>1624</v>
      </c>
      <c r="P350" s="42"/>
      <c r="Q350" s="43"/>
      <c r="R350" s="43"/>
      <c r="S350" s="44"/>
      <c r="T350" s="44"/>
      <c r="U350" s="41"/>
      <c r="V350" s="30"/>
      <c r="W350" s="30"/>
      <c r="X350" s="31">
        <f t="shared" si="137"/>
        <v>0</v>
      </c>
      <c r="Y350" s="31"/>
      <c r="Z350" s="30">
        <f t="shared" si="143"/>
        <v>0</v>
      </c>
      <c r="AA350" s="34">
        <f t="shared" si="144"/>
        <v>40.71</v>
      </c>
      <c r="AB350" s="41">
        <f t="shared" si="145"/>
        <v>9444.7199999999993</v>
      </c>
      <c r="AC350" s="5"/>
      <c r="AD350" s="35">
        <f t="shared" si="135"/>
        <v>0</v>
      </c>
      <c r="AE350" s="36">
        <f t="shared" si="136"/>
        <v>0</v>
      </c>
      <c r="AF350" s="121">
        <f t="shared" si="138"/>
        <v>0</v>
      </c>
      <c r="AG350" s="37">
        <f t="shared" si="139"/>
        <v>0</v>
      </c>
      <c r="AH350" s="37"/>
    </row>
    <row r="351" spans="1:34" s="38" customFormat="1" ht="16.2">
      <c r="A351" s="26">
        <v>347</v>
      </c>
      <c r="B351" s="27" t="s">
        <v>642</v>
      </c>
      <c r="C351" s="28" t="s">
        <v>643</v>
      </c>
      <c r="D351" s="29" t="s">
        <v>3</v>
      </c>
      <c r="E351" s="29" t="s">
        <v>791</v>
      </c>
      <c r="F351" s="46">
        <v>242</v>
      </c>
      <c r="G351" s="47">
        <v>1.64</v>
      </c>
      <c r="H351" s="40">
        <f t="shared" si="140"/>
        <v>396.88</v>
      </c>
      <c r="I351" s="48">
        <v>0</v>
      </c>
      <c r="J351" s="48">
        <f t="shared" si="141"/>
        <v>0</v>
      </c>
      <c r="K351" s="48"/>
      <c r="L351" s="48"/>
      <c r="M351" s="42">
        <v>0</v>
      </c>
      <c r="N351" s="42"/>
      <c r="O351" s="42">
        <f t="shared" si="142"/>
        <v>0</v>
      </c>
      <c r="P351" s="42"/>
      <c r="Q351" s="43"/>
      <c r="R351" s="43"/>
      <c r="S351" s="44"/>
      <c r="T351" s="44"/>
      <c r="U351" s="41"/>
      <c r="V351" s="30"/>
      <c r="W351" s="30"/>
      <c r="X351" s="31">
        <f t="shared" si="137"/>
        <v>0</v>
      </c>
      <c r="Y351" s="31"/>
      <c r="Z351" s="30">
        <f t="shared" si="143"/>
        <v>0</v>
      </c>
      <c r="AA351" s="34">
        <f t="shared" si="144"/>
        <v>1.64</v>
      </c>
      <c r="AB351" s="41">
        <f t="shared" si="145"/>
        <v>396.88</v>
      </c>
      <c r="AC351" s="5"/>
      <c r="AD351" s="35">
        <f t="shared" si="135"/>
        <v>0</v>
      </c>
      <c r="AE351" s="36">
        <f t="shared" si="136"/>
        <v>0</v>
      </c>
      <c r="AF351" s="121">
        <f t="shared" si="138"/>
        <v>0</v>
      </c>
      <c r="AG351" s="37">
        <f t="shared" si="139"/>
        <v>0</v>
      </c>
      <c r="AH351" s="37"/>
    </row>
    <row r="352" spans="1:34" s="38" customFormat="1" ht="16.2">
      <c r="A352" s="26">
        <v>348</v>
      </c>
      <c r="B352" s="27" t="s">
        <v>644</v>
      </c>
      <c r="C352" s="28" t="s">
        <v>645</v>
      </c>
      <c r="D352" s="29" t="s">
        <v>3</v>
      </c>
      <c r="E352" s="29" t="s">
        <v>791</v>
      </c>
      <c r="F352" s="46">
        <v>246</v>
      </c>
      <c r="G352" s="47">
        <v>36.909999999999997</v>
      </c>
      <c r="H352" s="40">
        <f t="shared" si="140"/>
        <v>9079.8599999999988</v>
      </c>
      <c r="I352" s="48">
        <v>0</v>
      </c>
      <c r="J352" s="48">
        <f t="shared" si="141"/>
        <v>0</v>
      </c>
      <c r="K352" s="48"/>
      <c r="L352" s="48"/>
      <c r="M352" s="42">
        <v>0</v>
      </c>
      <c r="N352" s="42"/>
      <c r="O352" s="42">
        <f t="shared" si="142"/>
        <v>0</v>
      </c>
      <c r="P352" s="42"/>
      <c r="Q352" s="43"/>
      <c r="R352" s="43"/>
      <c r="S352" s="44"/>
      <c r="T352" s="44"/>
      <c r="U352" s="41"/>
      <c r="V352" s="30"/>
      <c r="W352" s="30"/>
      <c r="X352" s="31">
        <f t="shared" si="137"/>
        <v>0</v>
      </c>
      <c r="Y352" s="31"/>
      <c r="Z352" s="30">
        <f t="shared" si="143"/>
        <v>0</v>
      </c>
      <c r="AA352" s="34">
        <f t="shared" si="144"/>
        <v>36.909999999999997</v>
      </c>
      <c r="AB352" s="41">
        <f t="shared" si="145"/>
        <v>9079.8599999999988</v>
      </c>
      <c r="AC352" s="5"/>
      <c r="AD352" s="35">
        <f t="shared" si="135"/>
        <v>0</v>
      </c>
      <c r="AE352" s="36">
        <f t="shared" si="136"/>
        <v>0</v>
      </c>
      <c r="AF352" s="121">
        <f t="shared" si="138"/>
        <v>0</v>
      </c>
      <c r="AG352" s="37">
        <f t="shared" si="139"/>
        <v>0</v>
      </c>
      <c r="AH352" s="37"/>
    </row>
    <row r="353" spans="1:34" s="38" customFormat="1" ht="16.2">
      <c r="A353" s="26">
        <v>349</v>
      </c>
      <c r="B353" s="27" t="s">
        <v>646</v>
      </c>
      <c r="C353" s="28" t="s">
        <v>647</v>
      </c>
      <c r="D353" s="29" t="s">
        <v>3</v>
      </c>
      <c r="E353" s="29" t="s">
        <v>791</v>
      </c>
      <c r="F353" s="46">
        <v>295</v>
      </c>
      <c r="G353" s="47">
        <v>7.62</v>
      </c>
      <c r="H353" s="40">
        <f t="shared" si="140"/>
        <v>2247.9</v>
      </c>
      <c r="I353" s="48">
        <v>0</v>
      </c>
      <c r="J353" s="48">
        <f t="shared" si="141"/>
        <v>0</v>
      </c>
      <c r="K353" s="48"/>
      <c r="L353" s="48"/>
      <c r="M353" s="42">
        <v>0</v>
      </c>
      <c r="N353" s="42"/>
      <c r="O353" s="42">
        <f t="shared" si="142"/>
        <v>0</v>
      </c>
      <c r="P353" s="42"/>
      <c r="Q353" s="43"/>
      <c r="R353" s="43"/>
      <c r="S353" s="44"/>
      <c r="T353" s="44"/>
      <c r="U353" s="41"/>
      <c r="V353" s="30"/>
      <c r="W353" s="30"/>
      <c r="X353" s="31">
        <f t="shared" si="137"/>
        <v>0</v>
      </c>
      <c r="Y353" s="31"/>
      <c r="Z353" s="30">
        <f t="shared" si="143"/>
        <v>0</v>
      </c>
      <c r="AA353" s="34">
        <f t="shared" si="144"/>
        <v>7.62</v>
      </c>
      <c r="AB353" s="41">
        <f t="shared" si="145"/>
        <v>2247.9</v>
      </c>
      <c r="AC353" s="5"/>
      <c r="AD353" s="35">
        <f t="shared" si="135"/>
        <v>0</v>
      </c>
      <c r="AE353" s="36">
        <f t="shared" si="136"/>
        <v>0</v>
      </c>
      <c r="AF353" s="121">
        <f t="shared" si="138"/>
        <v>0</v>
      </c>
      <c r="AG353" s="37">
        <f t="shared" si="139"/>
        <v>0</v>
      </c>
      <c r="AH353" s="37"/>
    </row>
    <row r="354" spans="1:34" s="38" customFormat="1" ht="16.2">
      <c r="A354" s="26">
        <v>350</v>
      </c>
      <c r="B354" s="27" t="s">
        <v>648</v>
      </c>
      <c r="C354" s="28" t="s">
        <v>649</v>
      </c>
      <c r="D354" s="29" t="s">
        <v>3</v>
      </c>
      <c r="E354" s="29" t="s">
        <v>791</v>
      </c>
      <c r="F354" s="46">
        <v>229</v>
      </c>
      <c r="G354" s="47">
        <v>2.1</v>
      </c>
      <c r="H354" s="40">
        <f t="shared" si="140"/>
        <v>480.90000000000003</v>
      </c>
      <c r="I354" s="48">
        <v>0</v>
      </c>
      <c r="J354" s="48">
        <f t="shared" si="141"/>
        <v>0</v>
      </c>
      <c r="K354" s="48"/>
      <c r="L354" s="48"/>
      <c r="M354" s="42">
        <v>2</v>
      </c>
      <c r="N354" s="42"/>
      <c r="O354" s="42">
        <f t="shared" si="142"/>
        <v>458</v>
      </c>
      <c r="P354" s="42"/>
      <c r="Q354" s="43"/>
      <c r="R354" s="43"/>
      <c r="S354" s="44"/>
      <c r="T354" s="44"/>
      <c r="U354" s="41"/>
      <c r="V354" s="30"/>
      <c r="W354" s="30"/>
      <c r="X354" s="31">
        <f t="shared" si="137"/>
        <v>0</v>
      </c>
      <c r="Y354" s="31"/>
      <c r="Z354" s="30">
        <f t="shared" si="143"/>
        <v>0</v>
      </c>
      <c r="AA354" s="34">
        <f t="shared" si="144"/>
        <v>2.1</v>
      </c>
      <c r="AB354" s="41">
        <f t="shared" si="145"/>
        <v>480.90000000000003</v>
      </c>
      <c r="AC354" s="5"/>
      <c r="AD354" s="35">
        <f t="shared" si="135"/>
        <v>0</v>
      </c>
      <c r="AE354" s="36">
        <f t="shared" si="136"/>
        <v>0</v>
      </c>
      <c r="AF354" s="121">
        <f t="shared" si="138"/>
        <v>0</v>
      </c>
      <c r="AG354" s="37">
        <f t="shared" si="139"/>
        <v>0</v>
      </c>
      <c r="AH354" s="37"/>
    </row>
    <row r="355" spans="1:34" s="38" customFormat="1" ht="16.2">
      <c r="A355" s="26">
        <v>351</v>
      </c>
      <c r="B355" s="27" t="s">
        <v>650</v>
      </c>
      <c r="C355" s="28" t="s">
        <v>651</v>
      </c>
      <c r="D355" s="29" t="s">
        <v>3</v>
      </c>
      <c r="E355" s="29" t="s">
        <v>791</v>
      </c>
      <c r="F355" s="46">
        <v>238</v>
      </c>
      <c r="G355" s="47">
        <v>6.9740000000000002</v>
      </c>
      <c r="H355" s="40">
        <f t="shared" si="140"/>
        <v>1659.8120000000001</v>
      </c>
      <c r="I355" s="48">
        <v>0</v>
      </c>
      <c r="J355" s="48">
        <f t="shared" si="141"/>
        <v>0</v>
      </c>
      <c r="K355" s="48"/>
      <c r="L355" s="48"/>
      <c r="M355" s="42">
        <v>4</v>
      </c>
      <c r="N355" s="42"/>
      <c r="O355" s="42">
        <f t="shared" si="142"/>
        <v>952</v>
      </c>
      <c r="P355" s="42"/>
      <c r="Q355" s="43"/>
      <c r="R355" s="43">
        <v>3.036</v>
      </c>
      <c r="S355" s="44">
        <f>R355*F355</f>
        <v>722.56799999999998</v>
      </c>
      <c r="T355" s="44"/>
      <c r="U355" s="41"/>
      <c r="V355" s="30"/>
      <c r="W355" s="30"/>
      <c r="X355" s="31">
        <f t="shared" si="137"/>
        <v>3.036</v>
      </c>
      <c r="Y355" s="31"/>
      <c r="Z355" s="30">
        <f t="shared" si="143"/>
        <v>722.56799999999998</v>
      </c>
      <c r="AA355" s="34">
        <f t="shared" si="144"/>
        <v>3.9380000000000002</v>
      </c>
      <c r="AB355" s="41">
        <f t="shared" si="145"/>
        <v>937.24400000000003</v>
      </c>
      <c r="AC355" s="5"/>
      <c r="AD355" s="35">
        <f t="shared" si="135"/>
        <v>3.036</v>
      </c>
      <c r="AE355" s="36">
        <f t="shared" si="136"/>
        <v>723</v>
      </c>
      <c r="AF355" s="121">
        <f t="shared" si="138"/>
        <v>722.56799999999998</v>
      </c>
      <c r="AG355" s="37">
        <f t="shared" si="139"/>
        <v>722.56799999999998</v>
      </c>
      <c r="AH355" s="37"/>
    </row>
    <row r="356" spans="1:34" s="38" customFormat="1" ht="16.2">
      <c r="A356" s="26">
        <v>352</v>
      </c>
      <c r="B356" s="27" t="s">
        <v>652</v>
      </c>
      <c r="C356" s="28" t="s">
        <v>653</v>
      </c>
      <c r="D356" s="29" t="s">
        <v>3</v>
      </c>
      <c r="E356" s="29" t="s">
        <v>791</v>
      </c>
      <c r="F356" s="46">
        <v>257</v>
      </c>
      <c r="G356" s="47">
        <v>7.95</v>
      </c>
      <c r="H356" s="40">
        <f t="shared" si="140"/>
        <v>2043.15</v>
      </c>
      <c r="I356" s="48">
        <v>0</v>
      </c>
      <c r="J356" s="48">
        <f t="shared" si="141"/>
        <v>0</v>
      </c>
      <c r="K356" s="48"/>
      <c r="L356" s="48"/>
      <c r="M356" s="42">
        <v>16.8</v>
      </c>
      <c r="N356" s="42"/>
      <c r="O356" s="42">
        <v>4322.74</v>
      </c>
      <c r="P356" s="42">
        <v>3.82</v>
      </c>
      <c r="Q356" s="43">
        <f>P356*F356</f>
        <v>981.74</v>
      </c>
      <c r="R356" s="43">
        <v>1</v>
      </c>
      <c r="S356" s="49">
        <f>R356*F356</f>
        <v>257</v>
      </c>
      <c r="T356" s="44"/>
      <c r="U356" s="41"/>
      <c r="V356" s="30"/>
      <c r="W356" s="30"/>
      <c r="X356" s="31">
        <f t="shared" si="137"/>
        <v>4.82</v>
      </c>
      <c r="Y356" s="31"/>
      <c r="Z356" s="30">
        <f t="shared" si="143"/>
        <v>1238.74</v>
      </c>
      <c r="AA356" s="34">
        <f t="shared" si="144"/>
        <v>3.1300000000000008</v>
      </c>
      <c r="AB356" s="41">
        <f t="shared" si="145"/>
        <v>804.4100000000002</v>
      </c>
      <c r="AC356" s="5"/>
      <c r="AD356" s="35">
        <f t="shared" si="135"/>
        <v>4.82</v>
      </c>
      <c r="AE356" s="36">
        <f t="shared" si="136"/>
        <v>1239</v>
      </c>
      <c r="AF356" s="121">
        <f t="shared" si="138"/>
        <v>1238.74</v>
      </c>
      <c r="AG356" s="37">
        <f t="shared" si="139"/>
        <v>1238.74</v>
      </c>
      <c r="AH356" s="37"/>
    </row>
    <row r="357" spans="1:34" s="38" customFormat="1" ht="16.2">
      <c r="A357" s="26">
        <v>353</v>
      </c>
      <c r="B357" s="27" t="s">
        <v>654</v>
      </c>
      <c r="C357" s="28" t="s">
        <v>655</v>
      </c>
      <c r="D357" s="29" t="s">
        <v>3</v>
      </c>
      <c r="E357" s="29" t="s">
        <v>791</v>
      </c>
      <c r="F357" s="46">
        <v>273</v>
      </c>
      <c r="G357" s="47">
        <v>4.09</v>
      </c>
      <c r="H357" s="40">
        <f t="shared" si="140"/>
        <v>1116.57</v>
      </c>
      <c r="I357" s="48">
        <v>0</v>
      </c>
      <c r="J357" s="48">
        <f t="shared" si="141"/>
        <v>0</v>
      </c>
      <c r="K357" s="48"/>
      <c r="L357" s="48"/>
      <c r="M357" s="42">
        <v>4</v>
      </c>
      <c r="N357" s="42"/>
      <c r="O357" s="42">
        <f t="shared" ref="O357:O364" si="146">F357*M357</f>
        <v>1092</v>
      </c>
      <c r="P357" s="42"/>
      <c r="Q357" s="43"/>
      <c r="R357" s="43"/>
      <c r="S357" s="44"/>
      <c r="T357" s="44">
        <v>0.5</v>
      </c>
      <c r="U357" s="41">
        <f>T357*F357</f>
        <v>136.5</v>
      </c>
      <c r="V357" s="30"/>
      <c r="W357" s="30"/>
      <c r="X357" s="31">
        <f t="shared" si="137"/>
        <v>0.5</v>
      </c>
      <c r="Y357" s="31"/>
      <c r="Z357" s="30">
        <f t="shared" si="143"/>
        <v>136.5</v>
      </c>
      <c r="AA357" s="34">
        <f t="shared" si="144"/>
        <v>3.59</v>
      </c>
      <c r="AB357" s="41">
        <f t="shared" si="145"/>
        <v>980.06999999999994</v>
      </c>
      <c r="AC357" s="5"/>
      <c r="AD357" s="35">
        <f t="shared" si="135"/>
        <v>0.5</v>
      </c>
      <c r="AE357" s="36">
        <f t="shared" si="136"/>
        <v>137</v>
      </c>
      <c r="AF357" s="121">
        <f t="shared" si="138"/>
        <v>136.5</v>
      </c>
      <c r="AG357" s="37">
        <f t="shared" si="139"/>
        <v>136.5</v>
      </c>
      <c r="AH357" s="37"/>
    </row>
    <row r="358" spans="1:34" s="38" customFormat="1" ht="16.2">
      <c r="A358" s="26">
        <v>354</v>
      </c>
      <c r="B358" s="27" t="s">
        <v>656</v>
      </c>
      <c r="C358" s="28" t="s">
        <v>657</v>
      </c>
      <c r="D358" s="29" t="s">
        <v>3</v>
      </c>
      <c r="E358" s="29" t="s">
        <v>791</v>
      </c>
      <c r="F358" s="46">
        <v>324</v>
      </c>
      <c r="G358" s="47">
        <v>0.5</v>
      </c>
      <c r="H358" s="40">
        <f t="shared" si="140"/>
        <v>162</v>
      </c>
      <c r="I358" s="48">
        <v>0</v>
      </c>
      <c r="J358" s="48">
        <f t="shared" si="141"/>
        <v>0</v>
      </c>
      <c r="K358" s="48"/>
      <c r="L358" s="48"/>
      <c r="M358" s="42">
        <v>5</v>
      </c>
      <c r="N358" s="42"/>
      <c r="O358" s="42">
        <f t="shared" si="146"/>
        <v>1620</v>
      </c>
      <c r="P358" s="42"/>
      <c r="Q358" s="43"/>
      <c r="R358" s="43">
        <v>0.5</v>
      </c>
      <c r="S358" s="44">
        <f>R358*F358</f>
        <v>162</v>
      </c>
      <c r="T358" s="44"/>
      <c r="U358" s="41"/>
      <c r="V358" s="30"/>
      <c r="W358" s="30"/>
      <c r="X358" s="31">
        <f t="shared" si="137"/>
        <v>0.5</v>
      </c>
      <c r="Y358" s="31"/>
      <c r="Z358" s="30">
        <f t="shared" si="143"/>
        <v>162</v>
      </c>
      <c r="AA358" s="34">
        <f t="shared" si="144"/>
        <v>0</v>
      </c>
      <c r="AB358" s="41">
        <f t="shared" si="145"/>
        <v>0</v>
      </c>
      <c r="AC358" s="5"/>
      <c r="AD358" s="35">
        <f t="shared" si="135"/>
        <v>0.5</v>
      </c>
      <c r="AE358" s="36">
        <f t="shared" si="136"/>
        <v>162</v>
      </c>
      <c r="AF358" s="121">
        <f t="shared" si="138"/>
        <v>162</v>
      </c>
      <c r="AG358" s="37">
        <f t="shared" si="139"/>
        <v>162</v>
      </c>
      <c r="AH358" s="37"/>
    </row>
    <row r="359" spans="1:34" s="38" customFormat="1" ht="16.2">
      <c r="A359" s="26">
        <v>355</v>
      </c>
      <c r="B359" s="27" t="s">
        <v>658</v>
      </c>
      <c r="C359" s="28" t="s">
        <v>659</v>
      </c>
      <c r="D359" s="29" t="s">
        <v>3</v>
      </c>
      <c r="E359" s="29" t="s">
        <v>791</v>
      </c>
      <c r="F359" s="46">
        <v>443</v>
      </c>
      <c r="G359" s="47">
        <v>5.9</v>
      </c>
      <c r="H359" s="40">
        <f t="shared" si="140"/>
        <v>2613.7000000000003</v>
      </c>
      <c r="I359" s="48">
        <v>0</v>
      </c>
      <c r="J359" s="48">
        <f t="shared" si="141"/>
        <v>0</v>
      </c>
      <c r="K359" s="48"/>
      <c r="L359" s="48"/>
      <c r="M359" s="42">
        <v>35</v>
      </c>
      <c r="N359" s="42"/>
      <c r="O359" s="42">
        <f t="shared" si="146"/>
        <v>15505</v>
      </c>
      <c r="P359" s="42"/>
      <c r="Q359" s="43"/>
      <c r="R359" s="43">
        <v>5.9</v>
      </c>
      <c r="S359" s="44">
        <f>R359*F359</f>
        <v>2613.7000000000003</v>
      </c>
      <c r="T359" s="44"/>
      <c r="U359" s="41"/>
      <c r="V359" s="30"/>
      <c r="W359" s="30"/>
      <c r="X359" s="31">
        <f t="shared" si="137"/>
        <v>5.9</v>
      </c>
      <c r="Y359" s="31"/>
      <c r="Z359" s="30">
        <f t="shared" si="143"/>
        <v>2613.7000000000003</v>
      </c>
      <c r="AA359" s="34">
        <f t="shared" si="144"/>
        <v>0</v>
      </c>
      <c r="AB359" s="41">
        <f t="shared" si="145"/>
        <v>0</v>
      </c>
      <c r="AC359" s="5"/>
      <c r="AD359" s="35">
        <f t="shared" si="135"/>
        <v>5.9</v>
      </c>
      <c r="AE359" s="36">
        <f t="shared" si="136"/>
        <v>2614</v>
      </c>
      <c r="AF359" s="121">
        <f t="shared" si="138"/>
        <v>2613.7000000000003</v>
      </c>
      <c r="AG359" s="37">
        <f t="shared" si="139"/>
        <v>2613.7000000000003</v>
      </c>
      <c r="AH359" s="37"/>
    </row>
    <row r="360" spans="1:34" s="38" customFormat="1" ht="16.2">
      <c r="A360" s="26">
        <v>356</v>
      </c>
      <c r="B360" s="27" t="s">
        <v>660</v>
      </c>
      <c r="C360" s="28" t="s">
        <v>661</v>
      </c>
      <c r="D360" s="29" t="s">
        <v>3</v>
      </c>
      <c r="E360" s="29" t="s">
        <v>791</v>
      </c>
      <c r="F360" s="46">
        <v>535.67999999999995</v>
      </c>
      <c r="G360" s="47">
        <v>2.41</v>
      </c>
      <c r="H360" s="40">
        <f t="shared" si="140"/>
        <v>1290.9887999999999</v>
      </c>
      <c r="I360" s="48">
        <v>0</v>
      </c>
      <c r="J360" s="48">
        <f t="shared" si="141"/>
        <v>0</v>
      </c>
      <c r="K360" s="48"/>
      <c r="L360" s="48"/>
      <c r="M360" s="42">
        <v>0</v>
      </c>
      <c r="N360" s="42"/>
      <c r="O360" s="42">
        <f t="shared" si="146"/>
        <v>0</v>
      </c>
      <c r="P360" s="42"/>
      <c r="Q360" s="43"/>
      <c r="R360" s="43"/>
      <c r="S360" s="44"/>
      <c r="T360" s="44"/>
      <c r="U360" s="41"/>
      <c r="V360" s="30"/>
      <c r="W360" s="30"/>
      <c r="X360" s="31">
        <f t="shared" si="137"/>
        <v>0</v>
      </c>
      <c r="Y360" s="31"/>
      <c r="Z360" s="30">
        <f t="shared" si="143"/>
        <v>0</v>
      </c>
      <c r="AA360" s="34">
        <f t="shared" si="144"/>
        <v>2.41</v>
      </c>
      <c r="AB360" s="41">
        <f t="shared" si="145"/>
        <v>1290.9887999999999</v>
      </c>
      <c r="AC360" s="5"/>
      <c r="AD360" s="35">
        <f t="shared" si="135"/>
        <v>0</v>
      </c>
      <c r="AE360" s="36">
        <f t="shared" si="136"/>
        <v>0</v>
      </c>
      <c r="AF360" s="121">
        <f t="shared" si="138"/>
        <v>0</v>
      </c>
      <c r="AG360" s="37">
        <f t="shared" si="139"/>
        <v>0</v>
      </c>
      <c r="AH360" s="37"/>
    </row>
    <row r="361" spans="1:34" s="38" customFormat="1" ht="16.2">
      <c r="A361" s="26">
        <v>357</v>
      </c>
      <c r="B361" s="27" t="s">
        <v>662</v>
      </c>
      <c r="C361" s="28" t="s">
        <v>663</v>
      </c>
      <c r="D361" s="29" t="s">
        <v>3</v>
      </c>
      <c r="E361" s="29" t="s">
        <v>791</v>
      </c>
      <c r="F361" s="46">
        <v>650</v>
      </c>
      <c r="G361" s="47">
        <v>0.3</v>
      </c>
      <c r="H361" s="40">
        <f t="shared" si="140"/>
        <v>195</v>
      </c>
      <c r="I361" s="48">
        <v>0</v>
      </c>
      <c r="J361" s="48">
        <f t="shared" si="141"/>
        <v>0</v>
      </c>
      <c r="K361" s="48"/>
      <c r="L361" s="48"/>
      <c r="M361" s="42">
        <v>4</v>
      </c>
      <c r="N361" s="42"/>
      <c r="O361" s="42">
        <f t="shared" si="146"/>
        <v>2600</v>
      </c>
      <c r="P361" s="42"/>
      <c r="Q361" s="43"/>
      <c r="R361" s="43"/>
      <c r="S361" s="44"/>
      <c r="T361" s="44"/>
      <c r="U361" s="41"/>
      <c r="V361" s="30"/>
      <c r="W361" s="30"/>
      <c r="X361" s="31">
        <f t="shared" si="137"/>
        <v>0</v>
      </c>
      <c r="Y361" s="31"/>
      <c r="Z361" s="30">
        <f t="shared" si="143"/>
        <v>0</v>
      </c>
      <c r="AA361" s="34">
        <f t="shared" si="144"/>
        <v>0.3</v>
      </c>
      <c r="AB361" s="41">
        <f t="shared" si="145"/>
        <v>195</v>
      </c>
      <c r="AC361" s="5"/>
      <c r="AD361" s="35">
        <f t="shared" si="135"/>
        <v>0</v>
      </c>
      <c r="AE361" s="36">
        <f t="shared" si="136"/>
        <v>0</v>
      </c>
      <c r="AF361" s="121">
        <f t="shared" si="138"/>
        <v>0</v>
      </c>
      <c r="AG361" s="37">
        <f t="shared" si="139"/>
        <v>0</v>
      </c>
      <c r="AH361" s="37"/>
    </row>
    <row r="362" spans="1:34" s="38" customFormat="1" ht="16.2">
      <c r="A362" s="26">
        <v>358</v>
      </c>
      <c r="B362" s="27" t="s">
        <v>664</v>
      </c>
      <c r="C362" s="28" t="s">
        <v>665</v>
      </c>
      <c r="D362" s="29" t="s">
        <v>3</v>
      </c>
      <c r="E362" s="29" t="s">
        <v>791</v>
      </c>
      <c r="F362" s="46">
        <v>2147</v>
      </c>
      <c r="G362" s="47">
        <v>0.5</v>
      </c>
      <c r="H362" s="40">
        <f t="shared" si="140"/>
        <v>1073.5</v>
      </c>
      <c r="I362" s="48">
        <v>0</v>
      </c>
      <c r="J362" s="48">
        <f t="shared" si="141"/>
        <v>0</v>
      </c>
      <c r="K362" s="48"/>
      <c r="L362" s="48"/>
      <c r="M362" s="42">
        <v>1</v>
      </c>
      <c r="N362" s="42"/>
      <c r="O362" s="42">
        <f t="shared" si="146"/>
        <v>2147</v>
      </c>
      <c r="P362" s="42"/>
      <c r="Q362" s="43"/>
      <c r="R362" s="43"/>
      <c r="S362" s="44"/>
      <c r="T362" s="44"/>
      <c r="U362" s="41"/>
      <c r="V362" s="30"/>
      <c r="W362" s="30"/>
      <c r="X362" s="31">
        <f t="shared" si="137"/>
        <v>0</v>
      </c>
      <c r="Y362" s="31"/>
      <c r="Z362" s="30">
        <f t="shared" si="143"/>
        <v>0</v>
      </c>
      <c r="AA362" s="34">
        <f t="shared" si="144"/>
        <v>0.5</v>
      </c>
      <c r="AB362" s="41">
        <f t="shared" si="145"/>
        <v>1073.5</v>
      </c>
      <c r="AC362" s="5"/>
      <c r="AD362" s="35">
        <f t="shared" si="135"/>
        <v>0</v>
      </c>
      <c r="AE362" s="36">
        <f t="shared" si="136"/>
        <v>0</v>
      </c>
      <c r="AF362" s="121">
        <f t="shared" si="138"/>
        <v>0</v>
      </c>
      <c r="AG362" s="37">
        <f t="shared" si="139"/>
        <v>0</v>
      </c>
      <c r="AH362" s="37"/>
    </row>
    <row r="363" spans="1:34" s="38" customFormat="1" ht="16.2">
      <c r="A363" s="26">
        <v>359</v>
      </c>
      <c r="B363" s="27" t="s">
        <v>666</v>
      </c>
      <c r="C363" s="28" t="s">
        <v>667</v>
      </c>
      <c r="D363" s="29" t="s">
        <v>3</v>
      </c>
      <c r="E363" s="29" t="s">
        <v>791</v>
      </c>
      <c r="F363" s="46">
        <v>2377</v>
      </c>
      <c r="G363" s="47">
        <v>0.61</v>
      </c>
      <c r="H363" s="40">
        <f t="shared" si="140"/>
        <v>1449.97</v>
      </c>
      <c r="I363" s="48">
        <v>0</v>
      </c>
      <c r="J363" s="48">
        <f t="shared" si="141"/>
        <v>0</v>
      </c>
      <c r="K363" s="48"/>
      <c r="L363" s="48"/>
      <c r="M363" s="42">
        <v>0</v>
      </c>
      <c r="N363" s="42"/>
      <c r="O363" s="42">
        <f t="shared" si="146"/>
        <v>0</v>
      </c>
      <c r="P363" s="42"/>
      <c r="Q363" s="43"/>
      <c r="R363" s="43"/>
      <c r="S363" s="44"/>
      <c r="T363" s="44"/>
      <c r="U363" s="41"/>
      <c r="V363" s="30"/>
      <c r="W363" s="30"/>
      <c r="X363" s="31">
        <f t="shared" si="137"/>
        <v>0</v>
      </c>
      <c r="Y363" s="31"/>
      <c r="Z363" s="30">
        <f t="shared" si="143"/>
        <v>0</v>
      </c>
      <c r="AA363" s="34">
        <f t="shared" si="144"/>
        <v>0.61</v>
      </c>
      <c r="AB363" s="41">
        <f t="shared" si="145"/>
        <v>1449.97</v>
      </c>
      <c r="AC363" s="5"/>
      <c r="AD363" s="35">
        <f t="shared" si="135"/>
        <v>0</v>
      </c>
      <c r="AE363" s="36">
        <f t="shared" si="136"/>
        <v>0</v>
      </c>
      <c r="AF363" s="121">
        <f t="shared" si="138"/>
        <v>0</v>
      </c>
      <c r="AG363" s="37">
        <f t="shared" si="139"/>
        <v>0</v>
      </c>
      <c r="AH363" s="37"/>
    </row>
    <row r="364" spans="1:34" s="38" customFormat="1" ht="16.2">
      <c r="A364" s="26">
        <v>360</v>
      </c>
      <c r="B364" s="27" t="s">
        <v>668</v>
      </c>
      <c r="C364" s="28" t="s">
        <v>669</v>
      </c>
      <c r="D364" s="29" t="s">
        <v>3</v>
      </c>
      <c r="E364" s="29" t="s">
        <v>791</v>
      </c>
      <c r="F364" s="46">
        <v>2523</v>
      </c>
      <c r="G364" s="47">
        <v>1.71</v>
      </c>
      <c r="H364" s="40">
        <f t="shared" si="140"/>
        <v>4314.33</v>
      </c>
      <c r="I364" s="48">
        <v>0</v>
      </c>
      <c r="J364" s="48">
        <f t="shared" si="141"/>
        <v>0</v>
      </c>
      <c r="K364" s="48"/>
      <c r="L364" s="48"/>
      <c r="M364" s="42">
        <v>0</v>
      </c>
      <c r="N364" s="42"/>
      <c r="O364" s="42">
        <f t="shared" si="146"/>
        <v>0</v>
      </c>
      <c r="P364" s="42"/>
      <c r="Q364" s="43"/>
      <c r="R364" s="43"/>
      <c r="S364" s="44"/>
      <c r="T364" s="44"/>
      <c r="U364" s="41"/>
      <c r="V364" s="30"/>
      <c r="W364" s="30"/>
      <c r="X364" s="31">
        <f t="shared" si="137"/>
        <v>0</v>
      </c>
      <c r="Y364" s="31"/>
      <c r="Z364" s="30">
        <f t="shared" si="143"/>
        <v>0</v>
      </c>
      <c r="AA364" s="34">
        <f t="shared" si="144"/>
        <v>1.71</v>
      </c>
      <c r="AB364" s="41">
        <f t="shared" si="145"/>
        <v>4314.33</v>
      </c>
      <c r="AC364" s="5"/>
      <c r="AD364" s="35">
        <f t="shared" si="135"/>
        <v>0</v>
      </c>
      <c r="AE364" s="36">
        <f t="shared" si="136"/>
        <v>0</v>
      </c>
      <c r="AF364" s="121">
        <f t="shared" si="138"/>
        <v>0</v>
      </c>
      <c r="AG364" s="37">
        <f t="shared" si="139"/>
        <v>0</v>
      </c>
      <c r="AH364" s="37"/>
    </row>
    <row r="365" spans="1:34" s="38" customFormat="1" ht="16.2">
      <c r="A365" s="26">
        <v>361</v>
      </c>
      <c r="B365" s="27">
        <v>5.2</v>
      </c>
      <c r="C365" s="28" t="s">
        <v>59</v>
      </c>
      <c r="D365" s="29"/>
      <c r="E365" s="29" t="s">
        <v>791</v>
      </c>
      <c r="F365" s="50"/>
      <c r="G365" s="51"/>
      <c r="H365" s="40"/>
      <c r="I365" s="48"/>
      <c r="J365" s="48"/>
      <c r="K365" s="48"/>
      <c r="L365" s="48"/>
      <c r="M365" s="42"/>
      <c r="N365" s="42"/>
      <c r="O365" s="42"/>
      <c r="P365" s="42"/>
      <c r="Q365" s="43"/>
      <c r="R365" s="43"/>
      <c r="S365" s="44"/>
      <c r="T365" s="44"/>
      <c r="U365" s="41"/>
      <c r="V365" s="30"/>
      <c r="W365" s="30"/>
      <c r="X365" s="31"/>
      <c r="Y365" s="31"/>
      <c r="Z365" s="30"/>
      <c r="AA365" s="34"/>
      <c r="AB365" s="41"/>
      <c r="AC365" s="5"/>
      <c r="AD365" s="35">
        <f t="shared" si="135"/>
        <v>0</v>
      </c>
      <c r="AE365" s="36">
        <f t="shared" si="136"/>
        <v>0</v>
      </c>
      <c r="AF365" s="121">
        <f t="shared" si="138"/>
        <v>0</v>
      </c>
      <c r="AG365" s="37">
        <f t="shared" si="139"/>
        <v>0</v>
      </c>
      <c r="AH365" s="37"/>
    </row>
    <row r="366" spans="1:34" s="38" customFormat="1" ht="16.2">
      <c r="A366" s="26">
        <v>362</v>
      </c>
      <c r="B366" s="27" t="s">
        <v>670</v>
      </c>
      <c r="C366" s="28" t="s">
        <v>671</v>
      </c>
      <c r="D366" s="29" t="s">
        <v>62</v>
      </c>
      <c r="E366" s="29" t="s">
        <v>791</v>
      </c>
      <c r="F366" s="46">
        <v>232</v>
      </c>
      <c r="G366" s="50">
        <v>1</v>
      </c>
      <c r="H366" s="40">
        <f t="shared" si="140"/>
        <v>232</v>
      </c>
      <c r="I366" s="48">
        <v>0</v>
      </c>
      <c r="J366" s="48">
        <f t="shared" si="141"/>
        <v>0</v>
      </c>
      <c r="K366" s="48"/>
      <c r="L366" s="48"/>
      <c r="M366" s="42">
        <v>0</v>
      </c>
      <c r="N366" s="42"/>
      <c r="O366" s="42">
        <f>F366*M366</f>
        <v>0</v>
      </c>
      <c r="P366" s="42"/>
      <c r="Q366" s="43"/>
      <c r="R366" s="43"/>
      <c r="S366" s="44"/>
      <c r="T366" s="44"/>
      <c r="U366" s="41"/>
      <c r="V366" s="30"/>
      <c r="W366" s="30"/>
      <c r="X366" s="31">
        <f t="shared" si="137"/>
        <v>0</v>
      </c>
      <c r="Y366" s="31"/>
      <c r="Z366" s="30">
        <f>F366*X366</f>
        <v>0</v>
      </c>
      <c r="AA366" s="34">
        <f>G366-I366-P366-R366-T366</f>
        <v>1</v>
      </c>
      <c r="AB366" s="41">
        <f>AA366*F366</f>
        <v>232</v>
      </c>
      <c r="AC366" s="5"/>
      <c r="AD366" s="35">
        <f t="shared" si="135"/>
        <v>0</v>
      </c>
      <c r="AE366" s="36">
        <f t="shared" si="136"/>
        <v>0</v>
      </c>
      <c r="AF366" s="121">
        <f t="shared" si="138"/>
        <v>0</v>
      </c>
      <c r="AG366" s="37">
        <f t="shared" si="139"/>
        <v>0</v>
      </c>
      <c r="AH366" s="37"/>
    </row>
    <row r="367" spans="1:34" s="38" customFormat="1" ht="16.2">
      <c r="A367" s="26">
        <v>363</v>
      </c>
      <c r="B367" s="27" t="s">
        <v>672</v>
      </c>
      <c r="C367" s="28" t="s">
        <v>673</v>
      </c>
      <c r="D367" s="29" t="s">
        <v>62</v>
      </c>
      <c r="E367" s="29" t="s">
        <v>791</v>
      </c>
      <c r="F367" s="46">
        <v>294</v>
      </c>
      <c r="G367" s="50">
        <v>1</v>
      </c>
      <c r="H367" s="40">
        <f t="shared" si="140"/>
        <v>294</v>
      </c>
      <c r="I367" s="48">
        <v>0</v>
      </c>
      <c r="J367" s="48">
        <f t="shared" si="141"/>
        <v>0</v>
      </c>
      <c r="K367" s="48"/>
      <c r="L367" s="48"/>
      <c r="M367" s="42">
        <v>0</v>
      </c>
      <c r="N367" s="42"/>
      <c r="O367" s="42">
        <f>F367*M367</f>
        <v>0</v>
      </c>
      <c r="P367" s="42"/>
      <c r="Q367" s="43"/>
      <c r="R367" s="43"/>
      <c r="S367" s="44"/>
      <c r="T367" s="44"/>
      <c r="U367" s="41"/>
      <c r="V367" s="30"/>
      <c r="W367" s="30"/>
      <c r="X367" s="31">
        <f t="shared" si="137"/>
        <v>0</v>
      </c>
      <c r="Y367" s="31"/>
      <c r="Z367" s="30">
        <f>F367*X367</f>
        <v>0</v>
      </c>
      <c r="AA367" s="34">
        <f>G367-I367-P367-R367-T367</f>
        <v>1</v>
      </c>
      <c r="AB367" s="41">
        <f>AA367*F367</f>
        <v>294</v>
      </c>
      <c r="AC367" s="5"/>
      <c r="AD367" s="35">
        <f t="shared" si="135"/>
        <v>0</v>
      </c>
      <c r="AE367" s="36">
        <f t="shared" si="136"/>
        <v>0</v>
      </c>
      <c r="AF367" s="121">
        <f t="shared" si="138"/>
        <v>0</v>
      </c>
      <c r="AG367" s="37">
        <f t="shared" si="139"/>
        <v>0</v>
      </c>
      <c r="AH367" s="37"/>
    </row>
    <row r="368" spans="1:34" s="38" customFormat="1" ht="16.2">
      <c r="A368" s="26">
        <v>364</v>
      </c>
      <c r="B368" s="27">
        <v>5.3</v>
      </c>
      <c r="C368" s="28" t="s">
        <v>97</v>
      </c>
      <c r="D368" s="29"/>
      <c r="E368" s="29" t="s">
        <v>791</v>
      </c>
      <c r="F368" s="50"/>
      <c r="G368" s="51"/>
      <c r="H368" s="40"/>
      <c r="I368" s="48"/>
      <c r="J368" s="48"/>
      <c r="K368" s="48"/>
      <c r="L368" s="48"/>
      <c r="M368" s="42"/>
      <c r="N368" s="42"/>
      <c r="O368" s="42"/>
      <c r="P368" s="42"/>
      <c r="Q368" s="43"/>
      <c r="R368" s="43"/>
      <c r="S368" s="44"/>
      <c r="T368" s="44"/>
      <c r="U368" s="41"/>
      <c r="V368" s="30"/>
      <c r="W368" s="30"/>
      <c r="X368" s="31"/>
      <c r="Y368" s="31"/>
      <c r="Z368" s="30"/>
      <c r="AA368" s="34"/>
      <c r="AB368" s="41"/>
      <c r="AC368" s="5"/>
      <c r="AD368" s="35">
        <f t="shared" si="135"/>
        <v>0</v>
      </c>
      <c r="AE368" s="36">
        <f t="shared" si="136"/>
        <v>0</v>
      </c>
      <c r="AF368" s="121">
        <f t="shared" si="138"/>
        <v>0</v>
      </c>
      <c r="AG368" s="37">
        <f t="shared" si="139"/>
        <v>0</v>
      </c>
      <c r="AH368" s="37"/>
    </row>
    <row r="369" spans="1:34" s="38" customFormat="1" ht="16.2">
      <c r="A369" s="26">
        <v>365</v>
      </c>
      <c r="B369" s="27" t="s">
        <v>674</v>
      </c>
      <c r="C369" s="28" t="s">
        <v>675</v>
      </c>
      <c r="D369" s="29" t="s">
        <v>62</v>
      </c>
      <c r="E369" s="29" t="s">
        <v>791</v>
      </c>
      <c r="F369" s="46">
        <v>230</v>
      </c>
      <c r="G369" s="50">
        <v>5</v>
      </c>
      <c r="H369" s="40">
        <f t="shared" si="140"/>
        <v>1150</v>
      </c>
      <c r="I369" s="48">
        <v>0</v>
      </c>
      <c r="J369" s="48">
        <f t="shared" si="141"/>
        <v>0</v>
      </c>
      <c r="K369" s="48"/>
      <c r="L369" s="48"/>
      <c r="M369" s="42">
        <v>0</v>
      </c>
      <c r="N369" s="42"/>
      <c r="O369" s="42">
        <f t="shared" ref="O369:O378" si="147">F369*M369</f>
        <v>0</v>
      </c>
      <c r="P369" s="42"/>
      <c r="Q369" s="43"/>
      <c r="R369" s="43"/>
      <c r="S369" s="44"/>
      <c r="T369" s="44"/>
      <c r="U369" s="41"/>
      <c r="V369" s="30"/>
      <c r="W369" s="30"/>
      <c r="X369" s="31">
        <f t="shared" si="137"/>
        <v>0</v>
      </c>
      <c r="Y369" s="31"/>
      <c r="Z369" s="30">
        <f t="shared" ref="Z369:Z378" si="148">F369*X369</f>
        <v>0</v>
      </c>
      <c r="AA369" s="34">
        <f t="shared" ref="AA369:AA378" si="149">G369-I369-P369-R369-T369</f>
        <v>5</v>
      </c>
      <c r="AB369" s="41">
        <f t="shared" ref="AB369:AB378" si="150">AA369*F369</f>
        <v>1150</v>
      </c>
      <c r="AC369" s="5"/>
      <c r="AD369" s="35">
        <f t="shared" si="135"/>
        <v>0</v>
      </c>
      <c r="AE369" s="36">
        <f t="shared" si="136"/>
        <v>0</v>
      </c>
      <c r="AF369" s="121">
        <f t="shared" si="138"/>
        <v>0</v>
      </c>
      <c r="AG369" s="37">
        <f t="shared" si="139"/>
        <v>0</v>
      </c>
      <c r="AH369" s="37"/>
    </row>
    <row r="370" spans="1:34" s="38" customFormat="1" ht="16.2">
      <c r="A370" s="26">
        <v>366</v>
      </c>
      <c r="B370" s="27" t="s">
        <v>676</v>
      </c>
      <c r="C370" s="28" t="s">
        <v>677</v>
      </c>
      <c r="D370" s="29" t="s">
        <v>62</v>
      </c>
      <c r="E370" s="29" t="s">
        <v>791</v>
      </c>
      <c r="F370" s="46">
        <v>235</v>
      </c>
      <c r="G370" s="50">
        <v>18</v>
      </c>
      <c r="H370" s="40">
        <f t="shared" si="140"/>
        <v>4230</v>
      </c>
      <c r="I370" s="48">
        <v>0</v>
      </c>
      <c r="J370" s="48">
        <f t="shared" si="141"/>
        <v>0</v>
      </c>
      <c r="K370" s="48"/>
      <c r="L370" s="48"/>
      <c r="M370" s="42">
        <v>3</v>
      </c>
      <c r="N370" s="42"/>
      <c r="O370" s="42">
        <f t="shared" si="147"/>
        <v>705</v>
      </c>
      <c r="P370" s="42"/>
      <c r="Q370" s="43"/>
      <c r="R370" s="43"/>
      <c r="S370" s="44"/>
      <c r="T370" s="44"/>
      <c r="U370" s="41"/>
      <c r="V370" s="30"/>
      <c r="W370" s="30"/>
      <c r="X370" s="31">
        <f t="shared" si="137"/>
        <v>0</v>
      </c>
      <c r="Y370" s="31"/>
      <c r="Z370" s="30">
        <f t="shared" si="148"/>
        <v>0</v>
      </c>
      <c r="AA370" s="34">
        <f t="shared" si="149"/>
        <v>18</v>
      </c>
      <c r="AB370" s="41">
        <f t="shared" si="150"/>
        <v>4230</v>
      </c>
      <c r="AC370" s="5"/>
      <c r="AD370" s="35">
        <f t="shared" si="135"/>
        <v>0</v>
      </c>
      <c r="AE370" s="36">
        <f t="shared" si="136"/>
        <v>0</v>
      </c>
      <c r="AF370" s="121">
        <f t="shared" si="138"/>
        <v>0</v>
      </c>
      <c r="AG370" s="37">
        <f t="shared" si="139"/>
        <v>0</v>
      </c>
      <c r="AH370" s="37"/>
    </row>
    <row r="371" spans="1:34" s="38" customFormat="1" ht="32.4">
      <c r="A371" s="26">
        <v>367</v>
      </c>
      <c r="B371" s="27" t="s">
        <v>678</v>
      </c>
      <c r="C371" s="28" t="s">
        <v>679</v>
      </c>
      <c r="D371" s="29" t="s">
        <v>62</v>
      </c>
      <c r="E371" s="29" t="s">
        <v>791</v>
      </c>
      <c r="F371" s="46">
        <v>301</v>
      </c>
      <c r="G371" s="50">
        <v>2</v>
      </c>
      <c r="H371" s="40">
        <f t="shared" si="140"/>
        <v>602</v>
      </c>
      <c r="I371" s="48">
        <v>0</v>
      </c>
      <c r="J371" s="48">
        <f t="shared" si="141"/>
        <v>0</v>
      </c>
      <c r="K371" s="48"/>
      <c r="L371" s="48"/>
      <c r="M371" s="42">
        <v>0</v>
      </c>
      <c r="N371" s="42"/>
      <c r="O371" s="42">
        <f t="shared" si="147"/>
        <v>0</v>
      </c>
      <c r="P371" s="42"/>
      <c r="Q371" s="43"/>
      <c r="R371" s="43"/>
      <c r="S371" s="44"/>
      <c r="T371" s="44"/>
      <c r="U371" s="41"/>
      <c r="V371" s="30"/>
      <c r="W371" s="30"/>
      <c r="X371" s="31">
        <f t="shared" si="137"/>
        <v>0</v>
      </c>
      <c r="Y371" s="31"/>
      <c r="Z371" s="30">
        <f t="shared" si="148"/>
        <v>0</v>
      </c>
      <c r="AA371" s="34">
        <f t="shared" si="149"/>
        <v>2</v>
      </c>
      <c r="AB371" s="41">
        <f t="shared" si="150"/>
        <v>602</v>
      </c>
      <c r="AC371" s="5"/>
      <c r="AD371" s="35">
        <f t="shared" si="135"/>
        <v>0</v>
      </c>
      <c r="AE371" s="36">
        <f t="shared" si="136"/>
        <v>0</v>
      </c>
      <c r="AF371" s="121">
        <f t="shared" si="138"/>
        <v>0</v>
      </c>
      <c r="AG371" s="37">
        <f t="shared" si="139"/>
        <v>0</v>
      </c>
      <c r="AH371" s="37"/>
    </row>
    <row r="372" spans="1:34" s="38" customFormat="1" ht="16.2">
      <c r="A372" s="26">
        <v>368</v>
      </c>
      <c r="B372" s="27" t="s">
        <v>680</v>
      </c>
      <c r="C372" s="28" t="s">
        <v>681</v>
      </c>
      <c r="D372" s="29" t="s">
        <v>62</v>
      </c>
      <c r="E372" s="29" t="s">
        <v>791</v>
      </c>
      <c r="F372" s="46">
        <v>294</v>
      </c>
      <c r="G372" s="50">
        <v>10</v>
      </c>
      <c r="H372" s="40">
        <f t="shared" si="140"/>
        <v>2940</v>
      </c>
      <c r="I372" s="48">
        <v>0</v>
      </c>
      <c r="J372" s="48">
        <f t="shared" si="141"/>
        <v>0</v>
      </c>
      <c r="K372" s="48"/>
      <c r="L372" s="48"/>
      <c r="M372" s="42">
        <v>0</v>
      </c>
      <c r="N372" s="42"/>
      <c r="O372" s="42">
        <f t="shared" si="147"/>
        <v>0</v>
      </c>
      <c r="P372" s="42"/>
      <c r="Q372" s="43"/>
      <c r="R372" s="43"/>
      <c r="S372" s="44"/>
      <c r="T372" s="44"/>
      <c r="U372" s="41"/>
      <c r="V372" s="30"/>
      <c r="W372" s="30"/>
      <c r="X372" s="31">
        <f t="shared" si="137"/>
        <v>0</v>
      </c>
      <c r="Y372" s="31"/>
      <c r="Z372" s="30">
        <f t="shared" si="148"/>
        <v>0</v>
      </c>
      <c r="AA372" s="34">
        <f t="shared" si="149"/>
        <v>10</v>
      </c>
      <c r="AB372" s="41">
        <f t="shared" si="150"/>
        <v>2940</v>
      </c>
      <c r="AC372" s="5"/>
      <c r="AD372" s="35">
        <f t="shared" si="135"/>
        <v>0</v>
      </c>
      <c r="AE372" s="36">
        <f t="shared" si="136"/>
        <v>0</v>
      </c>
      <c r="AF372" s="121">
        <f t="shared" si="138"/>
        <v>0</v>
      </c>
      <c r="AG372" s="37">
        <f t="shared" si="139"/>
        <v>0</v>
      </c>
      <c r="AH372" s="37"/>
    </row>
    <row r="373" spans="1:34" s="38" customFormat="1" ht="16.2">
      <c r="A373" s="26">
        <v>369</v>
      </c>
      <c r="B373" s="27" t="s">
        <v>682</v>
      </c>
      <c r="C373" s="28" t="s">
        <v>683</v>
      </c>
      <c r="D373" s="29" t="s">
        <v>62</v>
      </c>
      <c r="E373" s="29" t="s">
        <v>791</v>
      </c>
      <c r="F373" s="46">
        <v>478</v>
      </c>
      <c r="G373" s="50">
        <v>11</v>
      </c>
      <c r="H373" s="40">
        <f t="shared" si="140"/>
        <v>5258</v>
      </c>
      <c r="I373" s="48">
        <v>0</v>
      </c>
      <c r="J373" s="48">
        <f t="shared" si="141"/>
        <v>0</v>
      </c>
      <c r="K373" s="48"/>
      <c r="L373" s="48"/>
      <c r="M373" s="42">
        <v>0</v>
      </c>
      <c r="N373" s="42"/>
      <c r="O373" s="42">
        <f t="shared" si="147"/>
        <v>0</v>
      </c>
      <c r="P373" s="42"/>
      <c r="Q373" s="43"/>
      <c r="R373" s="43"/>
      <c r="S373" s="44"/>
      <c r="T373" s="44"/>
      <c r="U373" s="41"/>
      <c r="V373" s="30"/>
      <c r="W373" s="30"/>
      <c r="X373" s="31">
        <f t="shared" si="137"/>
        <v>0</v>
      </c>
      <c r="Y373" s="31"/>
      <c r="Z373" s="30">
        <f t="shared" si="148"/>
        <v>0</v>
      </c>
      <c r="AA373" s="34">
        <f t="shared" si="149"/>
        <v>11</v>
      </c>
      <c r="AB373" s="41">
        <f t="shared" si="150"/>
        <v>5258</v>
      </c>
      <c r="AC373" s="5"/>
      <c r="AD373" s="35">
        <f t="shared" si="135"/>
        <v>0</v>
      </c>
      <c r="AE373" s="36">
        <f t="shared" si="136"/>
        <v>0</v>
      </c>
      <c r="AF373" s="121">
        <f t="shared" si="138"/>
        <v>0</v>
      </c>
      <c r="AG373" s="37">
        <f t="shared" si="139"/>
        <v>0</v>
      </c>
      <c r="AH373" s="37"/>
    </row>
    <row r="374" spans="1:34" s="38" customFormat="1" ht="16.2">
      <c r="A374" s="26">
        <v>370</v>
      </c>
      <c r="B374" s="27" t="s">
        <v>684</v>
      </c>
      <c r="C374" s="28" t="s">
        <v>685</v>
      </c>
      <c r="D374" s="29" t="s">
        <v>62</v>
      </c>
      <c r="E374" s="29" t="s">
        <v>791</v>
      </c>
      <c r="F374" s="46">
        <v>278</v>
      </c>
      <c r="G374" s="50">
        <v>4</v>
      </c>
      <c r="H374" s="40">
        <f>F374*G374</f>
        <v>1112</v>
      </c>
      <c r="I374" s="48">
        <v>0</v>
      </c>
      <c r="J374" s="48">
        <f>F374*I374</f>
        <v>0</v>
      </c>
      <c r="K374" s="48"/>
      <c r="L374" s="48"/>
      <c r="M374" s="42">
        <v>2</v>
      </c>
      <c r="N374" s="42"/>
      <c r="O374" s="42">
        <f t="shared" si="147"/>
        <v>556</v>
      </c>
      <c r="P374" s="42"/>
      <c r="Q374" s="43"/>
      <c r="R374" s="43">
        <v>1</v>
      </c>
      <c r="S374" s="44">
        <f>R374*F374</f>
        <v>278</v>
      </c>
      <c r="T374" s="44"/>
      <c r="U374" s="41"/>
      <c r="V374" s="30"/>
      <c r="W374" s="30"/>
      <c r="X374" s="31">
        <f t="shared" si="137"/>
        <v>1</v>
      </c>
      <c r="Y374" s="31"/>
      <c r="Z374" s="30">
        <f t="shared" si="148"/>
        <v>278</v>
      </c>
      <c r="AA374" s="34">
        <f t="shared" si="149"/>
        <v>3</v>
      </c>
      <c r="AB374" s="41">
        <f t="shared" si="150"/>
        <v>834</v>
      </c>
      <c r="AC374" s="5"/>
      <c r="AD374" s="35">
        <f t="shared" si="135"/>
        <v>1</v>
      </c>
      <c r="AE374" s="36">
        <f t="shared" si="136"/>
        <v>278</v>
      </c>
      <c r="AF374" s="121">
        <f t="shared" si="138"/>
        <v>278</v>
      </c>
      <c r="AG374" s="37">
        <f t="shared" si="139"/>
        <v>278</v>
      </c>
      <c r="AH374" s="37"/>
    </row>
    <row r="375" spans="1:34" s="38" customFormat="1" ht="32.4">
      <c r="A375" s="26">
        <v>371</v>
      </c>
      <c r="B375" s="27" t="s">
        <v>686</v>
      </c>
      <c r="C375" s="28" t="s">
        <v>687</v>
      </c>
      <c r="D375" s="29" t="s">
        <v>62</v>
      </c>
      <c r="E375" s="29" t="s">
        <v>791</v>
      </c>
      <c r="F375" s="46">
        <v>354</v>
      </c>
      <c r="G375" s="50">
        <v>3</v>
      </c>
      <c r="H375" s="40">
        <f t="shared" si="140"/>
        <v>1062</v>
      </c>
      <c r="I375" s="48">
        <v>0</v>
      </c>
      <c r="J375" s="48">
        <f t="shared" si="141"/>
        <v>0</v>
      </c>
      <c r="K375" s="48"/>
      <c r="L375" s="48"/>
      <c r="M375" s="42">
        <v>8</v>
      </c>
      <c r="N375" s="42"/>
      <c r="O375" s="42">
        <f t="shared" si="147"/>
        <v>2832</v>
      </c>
      <c r="P375" s="42"/>
      <c r="Q375" s="43"/>
      <c r="R375" s="43"/>
      <c r="S375" s="44"/>
      <c r="T375" s="44"/>
      <c r="U375" s="41"/>
      <c r="V375" s="30"/>
      <c r="W375" s="30"/>
      <c r="X375" s="31">
        <f t="shared" si="137"/>
        <v>0</v>
      </c>
      <c r="Y375" s="31"/>
      <c r="Z375" s="30">
        <f t="shared" si="148"/>
        <v>0</v>
      </c>
      <c r="AA375" s="34">
        <f t="shared" si="149"/>
        <v>3</v>
      </c>
      <c r="AB375" s="41">
        <f t="shared" si="150"/>
        <v>1062</v>
      </c>
      <c r="AC375" s="5"/>
      <c r="AD375" s="35">
        <f t="shared" si="135"/>
        <v>0</v>
      </c>
      <c r="AE375" s="36">
        <f t="shared" si="136"/>
        <v>0</v>
      </c>
      <c r="AF375" s="121">
        <f t="shared" si="138"/>
        <v>0</v>
      </c>
      <c r="AG375" s="37">
        <f t="shared" si="139"/>
        <v>0</v>
      </c>
      <c r="AH375" s="37"/>
    </row>
    <row r="376" spans="1:34" s="38" customFormat="1" ht="16.2">
      <c r="A376" s="26">
        <v>372</v>
      </c>
      <c r="B376" s="27" t="s">
        <v>688</v>
      </c>
      <c r="C376" s="28" t="s">
        <v>689</v>
      </c>
      <c r="D376" s="29" t="s">
        <v>62</v>
      </c>
      <c r="E376" s="29" t="s">
        <v>791</v>
      </c>
      <c r="F376" s="46">
        <v>429</v>
      </c>
      <c r="G376" s="50">
        <v>7</v>
      </c>
      <c r="H376" s="40">
        <f>F376*G376</f>
        <v>3003</v>
      </c>
      <c r="I376" s="48">
        <v>0</v>
      </c>
      <c r="J376" s="48">
        <f>F376*I376</f>
        <v>0</v>
      </c>
      <c r="K376" s="48"/>
      <c r="L376" s="48"/>
      <c r="M376" s="42">
        <v>3</v>
      </c>
      <c r="N376" s="42"/>
      <c r="O376" s="42">
        <f t="shared" si="147"/>
        <v>1287</v>
      </c>
      <c r="P376" s="42"/>
      <c r="Q376" s="43"/>
      <c r="R376" s="43"/>
      <c r="S376" s="44"/>
      <c r="T376" s="44">
        <v>1</v>
      </c>
      <c r="U376" s="41">
        <f>T376*F376</f>
        <v>429</v>
      </c>
      <c r="V376" s="30"/>
      <c r="W376" s="30"/>
      <c r="X376" s="31">
        <f t="shared" si="137"/>
        <v>1</v>
      </c>
      <c r="Y376" s="31"/>
      <c r="Z376" s="30">
        <f t="shared" si="148"/>
        <v>429</v>
      </c>
      <c r="AA376" s="34">
        <f t="shared" si="149"/>
        <v>6</v>
      </c>
      <c r="AB376" s="41">
        <f t="shared" si="150"/>
        <v>2574</v>
      </c>
      <c r="AC376" s="5"/>
      <c r="AD376" s="35">
        <f t="shared" si="135"/>
        <v>1</v>
      </c>
      <c r="AE376" s="36">
        <f t="shared" si="136"/>
        <v>429</v>
      </c>
      <c r="AF376" s="121">
        <f t="shared" si="138"/>
        <v>429</v>
      </c>
      <c r="AG376" s="37">
        <f t="shared" si="139"/>
        <v>429</v>
      </c>
      <c r="AH376" s="37"/>
    </row>
    <row r="377" spans="1:34" s="38" customFormat="1" ht="16.2">
      <c r="A377" s="26">
        <v>373</v>
      </c>
      <c r="B377" s="27" t="s">
        <v>690</v>
      </c>
      <c r="C377" s="28" t="s">
        <v>691</v>
      </c>
      <c r="D377" s="29" t="s">
        <v>62</v>
      </c>
      <c r="E377" s="29" t="s">
        <v>791</v>
      </c>
      <c r="F377" s="46">
        <v>563</v>
      </c>
      <c r="G377" s="50">
        <v>1</v>
      </c>
      <c r="H377" s="40">
        <f t="shared" ref="H377:H391" si="151">F377*G377</f>
        <v>563</v>
      </c>
      <c r="I377" s="48">
        <v>0</v>
      </c>
      <c r="J377" s="48">
        <f t="shared" ref="J377:J391" si="152">F377*I377</f>
        <v>0</v>
      </c>
      <c r="K377" s="48"/>
      <c r="L377" s="48"/>
      <c r="M377" s="42">
        <v>5</v>
      </c>
      <c r="N377" s="42"/>
      <c r="O377" s="42">
        <f t="shared" si="147"/>
        <v>2815</v>
      </c>
      <c r="P377" s="42"/>
      <c r="Q377" s="43"/>
      <c r="R377" s="43">
        <v>1</v>
      </c>
      <c r="S377" s="44">
        <f>R377*F377</f>
        <v>563</v>
      </c>
      <c r="T377" s="44"/>
      <c r="U377" s="41"/>
      <c r="V377" s="30"/>
      <c r="W377" s="30"/>
      <c r="X377" s="31">
        <f t="shared" si="137"/>
        <v>1</v>
      </c>
      <c r="Y377" s="31"/>
      <c r="Z377" s="30">
        <f t="shared" si="148"/>
        <v>563</v>
      </c>
      <c r="AA377" s="34">
        <f t="shared" si="149"/>
        <v>0</v>
      </c>
      <c r="AB377" s="41">
        <f t="shared" si="150"/>
        <v>0</v>
      </c>
      <c r="AC377" s="5"/>
      <c r="AD377" s="35">
        <f t="shared" si="135"/>
        <v>1</v>
      </c>
      <c r="AE377" s="36">
        <f t="shared" si="136"/>
        <v>563</v>
      </c>
      <c r="AF377" s="121">
        <f t="shared" si="138"/>
        <v>563</v>
      </c>
      <c r="AG377" s="37">
        <f t="shared" si="139"/>
        <v>563</v>
      </c>
      <c r="AH377" s="37"/>
    </row>
    <row r="378" spans="1:34" s="38" customFormat="1" ht="16.2">
      <c r="A378" s="26">
        <v>374</v>
      </c>
      <c r="B378" s="27" t="s">
        <v>692</v>
      </c>
      <c r="C378" s="28" t="s">
        <v>693</v>
      </c>
      <c r="D378" s="29" t="s">
        <v>62</v>
      </c>
      <c r="E378" s="29" t="s">
        <v>791</v>
      </c>
      <c r="F378" s="46">
        <v>737</v>
      </c>
      <c r="G378" s="50">
        <v>11</v>
      </c>
      <c r="H378" s="40">
        <f t="shared" si="151"/>
        <v>8107</v>
      </c>
      <c r="I378" s="48">
        <v>0</v>
      </c>
      <c r="J378" s="48">
        <f t="shared" si="152"/>
        <v>0</v>
      </c>
      <c r="K378" s="48"/>
      <c r="L378" s="48"/>
      <c r="M378" s="45">
        <v>29</v>
      </c>
      <c r="N378" s="45"/>
      <c r="O378" s="42">
        <f t="shared" si="147"/>
        <v>21373</v>
      </c>
      <c r="P378" s="42"/>
      <c r="Q378" s="43"/>
      <c r="R378" s="43">
        <v>5</v>
      </c>
      <c r="S378" s="44">
        <f>R378*F378</f>
        <v>3685</v>
      </c>
      <c r="T378" s="44"/>
      <c r="U378" s="41"/>
      <c r="V378" s="30"/>
      <c r="W378" s="30"/>
      <c r="X378" s="31">
        <f t="shared" si="137"/>
        <v>5</v>
      </c>
      <c r="Y378" s="31"/>
      <c r="Z378" s="30">
        <f t="shared" si="148"/>
        <v>3685</v>
      </c>
      <c r="AA378" s="34">
        <f t="shared" si="149"/>
        <v>6</v>
      </c>
      <c r="AB378" s="41">
        <f t="shared" si="150"/>
        <v>4422</v>
      </c>
      <c r="AC378" s="5"/>
      <c r="AD378" s="35">
        <f t="shared" si="135"/>
        <v>5</v>
      </c>
      <c r="AE378" s="36">
        <f t="shared" si="136"/>
        <v>3685</v>
      </c>
      <c r="AF378" s="121">
        <f t="shared" si="138"/>
        <v>3685</v>
      </c>
      <c r="AG378" s="37">
        <f t="shared" si="139"/>
        <v>3685</v>
      </c>
      <c r="AH378" s="37"/>
    </row>
    <row r="379" spans="1:34" s="38" customFormat="1" ht="16.2">
      <c r="A379" s="26">
        <v>375</v>
      </c>
      <c r="B379" s="27">
        <v>5.7</v>
      </c>
      <c r="C379" s="28" t="s">
        <v>150</v>
      </c>
      <c r="D379" s="29"/>
      <c r="E379" s="29"/>
      <c r="F379" s="50"/>
      <c r="G379" s="51"/>
      <c r="H379" s="40"/>
      <c r="I379" s="48"/>
      <c r="J379" s="48"/>
      <c r="K379" s="48"/>
      <c r="L379" s="48"/>
      <c r="M379" s="42"/>
      <c r="N379" s="42"/>
      <c r="O379" s="42"/>
      <c r="P379" s="42"/>
      <c r="Q379" s="43"/>
      <c r="R379" s="43"/>
      <c r="S379" s="44"/>
      <c r="T379" s="44"/>
      <c r="U379" s="41"/>
      <c r="V379" s="30"/>
      <c r="W379" s="30"/>
      <c r="X379" s="31"/>
      <c r="Y379" s="31"/>
      <c r="Z379" s="30"/>
      <c r="AA379" s="34"/>
      <c r="AB379" s="41"/>
      <c r="AC379" s="5"/>
      <c r="AD379" s="35">
        <f t="shared" si="135"/>
        <v>0</v>
      </c>
      <c r="AE379" s="36">
        <f t="shared" si="136"/>
        <v>0</v>
      </c>
      <c r="AF379" s="121">
        <f t="shared" si="138"/>
        <v>0</v>
      </c>
      <c r="AG379" s="37">
        <f t="shared" si="139"/>
        <v>0</v>
      </c>
      <c r="AH379" s="37"/>
    </row>
    <row r="380" spans="1:34" s="38" customFormat="1" ht="16.2">
      <c r="A380" s="26">
        <v>376</v>
      </c>
      <c r="B380" s="27" t="s">
        <v>694</v>
      </c>
      <c r="C380" s="28" t="s">
        <v>695</v>
      </c>
      <c r="D380" s="29" t="s">
        <v>62</v>
      </c>
      <c r="E380" s="29" t="s">
        <v>791</v>
      </c>
      <c r="F380" s="46">
        <v>226</v>
      </c>
      <c r="G380" s="50">
        <v>6</v>
      </c>
      <c r="H380" s="40">
        <f t="shared" si="151"/>
        <v>1356</v>
      </c>
      <c r="I380" s="48">
        <v>0</v>
      </c>
      <c r="J380" s="48">
        <f t="shared" si="152"/>
        <v>0</v>
      </c>
      <c r="K380" s="48"/>
      <c r="L380" s="48"/>
      <c r="M380" s="42">
        <v>0</v>
      </c>
      <c r="N380" s="42"/>
      <c r="O380" s="42">
        <f t="shared" ref="O380:O392" si="153">F380*M380</f>
        <v>0</v>
      </c>
      <c r="P380" s="42"/>
      <c r="Q380" s="43"/>
      <c r="R380" s="43"/>
      <c r="S380" s="44"/>
      <c r="T380" s="44"/>
      <c r="U380" s="41"/>
      <c r="V380" s="30"/>
      <c r="W380" s="30"/>
      <c r="X380" s="31">
        <f t="shared" si="137"/>
        <v>0</v>
      </c>
      <c r="Y380" s="31"/>
      <c r="Z380" s="30">
        <f t="shared" ref="Z380:Z392" si="154">F380*X380</f>
        <v>0</v>
      </c>
      <c r="AA380" s="34">
        <f t="shared" ref="AA380:AA392" si="155">G380-I380-P380-R380-T380</f>
        <v>6</v>
      </c>
      <c r="AB380" s="41">
        <f t="shared" ref="AB380:AB392" si="156">AA380*F380</f>
        <v>1356</v>
      </c>
      <c r="AC380" s="5"/>
      <c r="AD380" s="35">
        <f t="shared" si="135"/>
        <v>0</v>
      </c>
      <c r="AE380" s="36">
        <f t="shared" si="136"/>
        <v>0</v>
      </c>
      <c r="AF380" s="121">
        <f t="shared" si="138"/>
        <v>0</v>
      </c>
      <c r="AG380" s="37">
        <f t="shared" si="139"/>
        <v>0</v>
      </c>
      <c r="AH380" s="37"/>
    </row>
    <row r="381" spans="1:34" s="38" customFormat="1" ht="16.2">
      <c r="A381" s="26">
        <v>377</v>
      </c>
      <c r="B381" s="27" t="s">
        <v>696</v>
      </c>
      <c r="C381" s="28" t="s">
        <v>697</v>
      </c>
      <c r="D381" s="29" t="s">
        <v>62</v>
      </c>
      <c r="E381" s="29" t="s">
        <v>791</v>
      </c>
      <c r="F381" s="46">
        <v>232</v>
      </c>
      <c r="G381" s="50">
        <v>2</v>
      </c>
      <c r="H381" s="40">
        <f t="shared" si="151"/>
        <v>464</v>
      </c>
      <c r="I381" s="48">
        <v>0</v>
      </c>
      <c r="J381" s="48">
        <f t="shared" si="152"/>
        <v>0</v>
      </c>
      <c r="K381" s="48"/>
      <c r="L381" s="48"/>
      <c r="M381" s="42">
        <v>0</v>
      </c>
      <c r="N381" s="42"/>
      <c r="O381" s="42">
        <f t="shared" si="153"/>
        <v>0</v>
      </c>
      <c r="P381" s="42"/>
      <c r="Q381" s="43"/>
      <c r="R381" s="43"/>
      <c r="S381" s="44"/>
      <c r="T381" s="44"/>
      <c r="U381" s="41"/>
      <c r="V381" s="30"/>
      <c r="W381" s="30"/>
      <c r="X381" s="31">
        <f t="shared" si="137"/>
        <v>0</v>
      </c>
      <c r="Y381" s="31"/>
      <c r="Z381" s="30">
        <f t="shared" si="154"/>
        <v>0</v>
      </c>
      <c r="AA381" s="34">
        <f t="shared" si="155"/>
        <v>2</v>
      </c>
      <c r="AB381" s="41">
        <f t="shared" si="156"/>
        <v>464</v>
      </c>
      <c r="AC381" s="5"/>
      <c r="AD381" s="35">
        <f t="shared" si="135"/>
        <v>0</v>
      </c>
      <c r="AE381" s="36">
        <f t="shared" si="136"/>
        <v>0</v>
      </c>
      <c r="AF381" s="121">
        <f t="shared" si="138"/>
        <v>0</v>
      </c>
      <c r="AG381" s="37">
        <f t="shared" si="139"/>
        <v>0</v>
      </c>
      <c r="AH381" s="37"/>
    </row>
    <row r="382" spans="1:34" s="38" customFormat="1" ht="16.2">
      <c r="A382" s="26">
        <v>378</v>
      </c>
      <c r="B382" s="27" t="s">
        <v>698</v>
      </c>
      <c r="C382" s="28" t="s">
        <v>699</v>
      </c>
      <c r="D382" s="29" t="s">
        <v>62</v>
      </c>
      <c r="E382" s="29" t="s">
        <v>791</v>
      </c>
      <c r="F382" s="46">
        <v>251</v>
      </c>
      <c r="G382" s="50">
        <v>10</v>
      </c>
      <c r="H382" s="40">
        <f t="shared" si="151"/>
        <v>2510</v>
      </c>
      <c r="I382" s="48">
        <v>0</v>
      </c>
      <c r="J382" s="48">
        <f t="shared" si="152"/>
        <v>0</v>
      </c>
      <c r="K382" s="48"/>
      <c r="L382" s="48"/>
      <c r="M382" s="42">
        <v>0</v>
      </c>
      <c r="N382" s="42"/>
      <c r="O382" s="42">
        <f t="shared" si="153"/>
        <v>0</v>
      </c>
      <c r="P382" s="42"/>
      <c r="Q382" s="43"/>
      <c r="R382" s="43"/>
      <c r="S382" s="44"/>
      <c r="T382" s="44"/>
      <c r="U382" s="41"/>
      <c r="V382" s="30"/>
      <c r="W382" s="30"/>
      <c r="X382" s="31">
        <f t="shared" si="137"/>
        <v>0</v>
      </c>
      <c r="Y382" s="31"/>
      <c r="Z382" s="30">
        <f t="shared" si="154"/>
        <v>0</v>
      </c>
      <c r="AA382" s="34">
        <f t="shared" si="155"/>
        <v>10</v>
      </c>
      <c r="AB382" s="41">
        <f t="shared" si="156"/>
        <v>2510</v>
      </c>
      <c r="AC382" s="5"/>
      <c r="AD382" s="35">
        <f t="shared" si="135"/>
        <v>0</v>
      </c>
      <c r="AE382" s="36">
        <f t="shared" si="136"/>
        <v>0</v>
      </c>
      <c r="AF382" s="121">
        <f t="shared" si="138"/>
        <v>0</v>
      </c>
      <c r="AG382" s="37">
        <f t="shared" si="139"/>
        <v>0</v>
      </c>
      <c r="AH382" s="37"/>
    </row>
    <row r="383" spans="1:34" s="38" customFormat="1" ht="16.2">
      <c r="A383" s="26">
        <v>379</v>
      </c>
      <c r="B383" s="27" t="s">
        <v>700</v>
      </c>
      <c r="C383" s="28" t="s">
        <v>701</v>
      </c>
      <c r="D383" s="29" t="s">
        <v>62</v>
      </c>
      <c r="E383" s="29" t="s">
        <v>791</v>
      </c>
      <c r="F383" s="46">
        <v>258</v>
      </c>
      <c r="G383" s="50">
        <v>23</v>
      </c>
      <c r="H383" s="40">
        <f t="shared" si="151"/>
        <v>5934</v>
      </c>
      <c r="I383" s="48">
        <v>0</v>
      </c>
      <c r="J383" s="48">
        <f t="shared" si="152"/>
        <v>0</v>
      </c>
      <c r="K383" s="48"/>
      <c r="L383" s="48"/>
      <c r="M383" s="42">
        <v>0</v>
      </c>
      <c r="N383" s="42"/>
      <c r="O383" s="42">
        <f t="shared" si="153"/>
        <v>0</v>
      </c>
      <c r="P383" s="42"/>
      <c r="Q383" s="43"/>
      <c r="R383" s="43"/>
      <c r="S383" s="44"/>
      <c r="T383" s="44"/>
      <c r="U383" s="41"/>
      <c r="V383" s="30"/>
      <c r="W383" s="30"/>
      <c r="X383" s="31">
        <f t="shared" si="137"/>
        <v>0</v>
      </c>
      <c r="Y383" s="31"/>
      <c r="Z383" s="30">
        <f t="shared" si="154"/>
        <v>0</v>
      </c>
      <c r="AA383" s="34">
        <f t="shared" si="155"/>
        <v>23</v>
      </c>
      <c r="AB383" s="41">
        <f t="shared" si="156"/>
        <v>5934</v>
      </c>
      <c r="AC383" s="5"/>
      <c r="AD383" s="35">
        <f t="shared" si="135"/>
        <v>0</v>
      </c>
      <c r="AE383" s="36">
        <f t="shared" si="136"/>
        <v>0</v>
      </c>
      <c r="AF383" s="121">
        <f t="shared" si="138"/>
        <v>0</v>
      </c>
      <c r="AG383" s="37">
        <f t="shared" si="139"/>
        <v>0</v>
      </c>
      <c r="AH383" s="37"/>
    </row>
    <row r="384" spans="1:34" s="38" customFormat="1" ht="16.2">
      <c r="A384" s="26">
        <v>380</v>
      </c>
      <c r="B384" s="27" t="s">
        <v>702</v>
      </c>
      <c r="C384" s="28" t="s">
        <v>703</v>
      </c>
      <c r="D384" s="29" t="s">
        <v>62</v>
      </c>
      <c r="E384" s="29" t="s">
        <v>791</v>
      </c>
      <c r="F384" s="46">
        <v>274</v>
      </c>
      <c r="G384" s="50">
        <v>3</v>
      </c>
      <c r="H384" s="40">
        <f t="shared" si="151"/>
        <v>822</v>
      </c>
      <c r="I384" s="48">
        <v>0</v>
      </c>
      <c r="J384" s="48">
        <f t="shared" si="152"/>
        <v>0</v>
      </c>
      <c r="K384" s="48"/>
      <c r="L384" s="48"/>
      <c r="M384" s="42">
        <v>0</v>
      </c>
      <c r="N384" s="42"/>
      <c r="O384" s="42">
        <f t="shared" si="153"/>
        <v>0</v>
      </c>
      <c r="P384" s="42"/>
      <c r="Q384" s="43"/>
      <c r="R384" s="43"/>
      <c r="S384" s="44"/>
      <c r="T384" s="44"/>
      <c r="U384" s="41"/>
      <c r="V384" s="30"/>
      <c r="W384" s="30"/>
      <c r="X384" s="31">
        <f t="shared" si="137"/>
        <v>0</v>
      </c>
      <c r="Y384" s="31"/>
      <c r="Z384" s="30">
        <f t="shared" si="154"/>
        <v>0</v>
      </c>
      <c r="AA384" s="34">
        <f t="shared" si="155"/>
        <v>3</v>
      </c>
      <c r="AB384" s="41">
        <f t="shared" si="156"/>
        <v>822</v>
      </c>
      <c r="AC384" s="5"/>
      <c r="AD384" s="35">
        <f t="shared" si="135"/>
        <v>0</v>
      </c>
      <c r="AE384" s="36">
        <f t="shared" si="136"/>
        <v>0</v>
      </c>
      <c r="AF384" s="121">
        <f t="shared" si="138"/>
        <v>0</v>
      </c>
      <c r="AG384" s="37">
        <f t="shared" si="139"/>
        <v>0</v>
      </c>
      <c r="AH384" s="37"/>
    </row>
    <row r="385" spans="1:34" s="38" customFormat="1" ht="16.2">
      <c r="A385" s="26">
        <v>381</v>
      </c>
      <c r="B385" s="27" t="s">
        <v>704</v>
      </c>
      <c r="C385" s="28" t="s">
        <v>705</v>
      </c>
      <c r="D385" s="29" t="s">
        <v>62</v>
      </c>
      <c r="E385" s="29" t="s">
        <v>791</v>
      </c>
      <c r="F385" s="46">
        <v>281</v>
      </c>
      <c r="G385" s="50">
        <v>5</v>
      </c>
      <c r="H385" s="40">
        <f t="shared" si="151"/>
        <v>1405</v>
      </c>
      <c r="I385" s="48">
        <v>0</v>
      </c>
      <c r="J385" s="48">
        <f t="shared" si="152"/>
        <v>0</v>
      </c>
      <c r="K385" s="48"/>
      <c r="L385" s="48"/>
      <c r="M385" s="42">
        <v>0</v>
      </c>
      <c r="N385" s="42"/>
      <c r="O385" s="42">
        <f t="shared" si="153"/>
        <v>0</v>
      </c>
      <c r="P385" s="42"/>
      <c r="Q385" s="43"/>
      <c r="R385" s="43"/>
      <c r="S385" s="44"/>
      <c r="T385" s="44"/>
      <c r="U385" s="41"/>
      <c r="V385" s="30"/>
      <c r="W385" s="30"/>
      <c r="X385" s="31">
        <f t="shared" si="137"/>
        <v>0</v>
      </c>
      <c r="Y385" s="31"/>
      <c r="Z385" s="30">
        <f t="shared" si="154"/>
        <v>0</v>
      </c>
      <c r="AA385" s="34">
        <f t="shared" si="155"/>
        <v>5</v>
      </c>
      <c r="AB385" s="41">
        <f t="shared" si="156"/>
        <v>1405</v>
      </c>
      <c r="AC385" s="5"/>
      <c r="AD385" s="35">
        <f t="shared" si="135"/>
        <v>0</v>
      </c>
      <c r="AE385" s="36">
        <f t="shared" si="136"/>
        <v>0</v>
      </c>
      <c r="AF385" s="121">
        <f t="shared" si="138"/>
        <v>0</v>
      </c>
      <c r="AG385" s="37">
        <f t="shared" si="139"/>
        <v>0</v>
      </c>
      <c r="AH385" s="37"/>
    </row>
    <row r="386" spans="1:34" s="38" customFormat="1" ht="16.2">
      <c r="A386" s="26">
        <v>382</v>
      </c>
      <c r="B386" s="27" t="s">
        <v>706</v>
      </c>
      <c r="C386" s="28" t="s">
        <v>707</v>
      </c>
      <c r="D386" s="29" t="s">
        <v>62</v>
      </c>
      <c r="E386" s="29" t="s">
        <v>791</v>
      </c>
      <c r="F386" s="46">
        <v>287</v>
      </c>
      <c r="G386" s="50">
        <v>8</v>
      </c>
      <c r="H386" s="40">
        <f t="shared" si="151"/>
        <v>2296</v>
      </c>
      <c r="I386" s="48">
        <v>0</v>
      </c>
      <c r="J386" s="48">
        <f t="shared" si="152"/>
        <v>0</v>
      </c>
      <c r="K386" s="48"/>
      <c r="L386" s="48"/>
      <c r="M386" s="42">
        <v>0</v>
      </c>
      <c r="N386" s="42"/>
      <c r="O386" s="42">
        <f t="shared" si="153"/>
        <v>0</v>
      </c>
      <c r="P386" s="42"/>
      <c r="Q386" s="43"/>
      <c r="R386" s="43"/>
      <c r="S386" s="44"/>
      <c r="T386" s="44"/>
      <c r="U386" s="41"/>
      <c r="V386" s="30"/>
      <c r="W386" s="30"/>
      <c r="X386" s="31">
        <f t="shared" si="137"/>
        <v>0</v>
      </c>
      <c r="Y386" s="31"/>
      <c r="Z386" s="30">
        <f t="shared" si="154"/>
        <v>0</v>
      </c>
      <c r="AA386" s="34">
        <f t="shared" si="155"/>
        <v>8</v>
      </c>
      <c r="AB386" s="41">
        <f t="shared" si="156"/>
        <v>2296</v>
      </c>
      <c r="AC386" s="5"/>
      <c r="AD386" s="35">
        <f t="shared" si="135"/>
        <v>0</v>
      </c>
      <c r="AE386" s="36">
        <f t="shared" si="136"/>
        <v>0</v>
      </c>
      <c r="AF386" s="121">
        <f t="shared" si="138"/>
        <v>0</v>
      </c>
      <c r="AG386" s="37">
        <f t="shared" si="139"/>
        <v>0</v>
      </c>
      <c r="AH386" s="37"/>
    </row>
    <row r="387" spans="1:34" s="38" customFormat="1" ht="16.2">
      <c r="A387" s="26">
        <v>383</v>
      </c>
      <c r="B387" s="27" t="s">
        <v>708</v>
      </c>
      <c r="C387" s="28" t="s">
        <v>709</v>
      </c>
      <c r="D387" s="29" t="s">
        <v>62</v>
      </c>
      <c r="E387" s="29" t="s">
        <v>791</v>
      </c>
      <c r="F387" s="46">
        <v>302</v>
      </c>
      <c r="G387" s="50">
        <v>7</v>
      </c>
      <c r="H387" s="40">
        <f t="shared" si="151"/>
        <v>2114</v>
      </c>
      <c r="I387" s="48">
        <v>0</v>
      </c>
      <c r="J387" s="48">
        <f t="shared" si="152"/>
        <v>0</v>
      </c>
      <c r="K387" s="48"/>
      <c r="L387" s="48"/>
      <c r="M387" s="42">
        <v>0</v>
      </c>
      <c r="N387" s="42"/>
      <c r="O387" s="42">
        <f t="shared" si="153"/>
        <v>0</v>
      </c>
      <c r="P387" s="42"/>
      <c r="Q387" s="43"/>
      <c r="R387" s="43"/>
      <c r="S387" s="44"/>
      <c r="T387" s="44"/>
      <c r="U387" s="41"/>
      <c r="V387" s="30"/>
      <c r="W387" s="30"/>
      <c r="X387" s="31">
        <f t="shared" si="137"/>
        <v>0</v>
      </c>
      <c r="Y387" s="31"/>
      <c r="Z387" s="30">
        <f t="shared" si="154"/>
        <v>0</v>
      </c>
      <c r="AA387" s="34">
        <f t="shared" si="155"/>
        <v>7</v>
      </c>
      <c r="AB387" s="41">
        <f t="shared" si="156"/>
        <v>2114</v>
      </c>
      <c r="AC387" s="5"/>
      <c r="AD387" s="35">
        <f t="shared" si="135"/>
        <v>0</v>
      </c>
      <c r="AE387" s="36">
        <f t="shared" si="136"/>
        <v>0</v>
      </c>
      <c r="AF387" s="121">
        <f t="shared" si="138"/>
        <v>0</v>
      </c>
      <c r="AG387" s="37">
        <f t="shared" si="139"/>
        <v>0</v>
      </c>
      <c r="AH387" s="37"/>
    </row>
    <row r="388" spans="1:34" s="38" customFormat="1" ht="16.2">
      <c r="A388" s="26">
        <v>384</v>
      </c>
      <c r="B388" s="27" t="s">
        <v>710</v>
      </c>
      <c r="C388" s="28" t="s">
        <v>711</v>
      </c>
      <c r="D388" s="29" t="s">
        <v>62</v>
      </c>
      <c r="E388" s="29" t="s">
        <v>791</v>
      </c>
      <c r="F388" s="46">
        <v>348</v>
      </c>
      <c r="G388" s="50">
        <v>3</v>
      </c>
      <c r="H388" s="40">
        <f t="shared" si="151"/>
        <v>1044</v>
      </c>
      <c r="I388" s="48">
        <v>0</v>
      </c>
      <c r="J388" s="48">
        <f t="shared" si="152"/>
        <v>0</v>
      </c>
      <c r="K388" s="48"/>
      <c r="L388" s="48"/>
      <c r="M388" s="42">
        <v>0</v>
      </c>
      <c r="N388" s="42"/>
      <c r="O388" s="42">
        <f t="shared" si="153"/>
        <v>0</v>
      </c>
      <c r="P388" s="42"/>
      <c r="Q388" s="43"/>
      <c r="R388" s="43"/>
      <c r="S388" s="44"/>
      <c r="T388" s="44"/>
      <c r="U388" s="41"/>
      <c r="V388" s="30"/>
      <c r="W388" s="30"/>
      <c r="X388" s="31">
        <f t="shared" si="137"/>
        <v>0</v>
      </c>
      <c r="Y388" s="31"/>
      <c r="Z388" s="30">
        <f t="shared" si="154"/>
        <v>0</v>
      </c>
      <c r="AA388" s="34">
        <f t="shared" si="155"/>
        <v>3</v>
      </c>
      <c r="AB388" s="41">
        <f t="shared" si="156"/>
        <v>1044</v>
      </c>
      <c r="AC388" s="5"/>
      <c r="AD388" s="35">
        <f t="shared" si="135"/>
        <v>0</v>
      </c>
      <c r="AE388" s="36">
        <f t="shared" si="136"/>
        <v>0</v>
      </c>
      <c r="AF388" s="121">
        <f t="shared" si="138"/>
        <v>0</v>
      </c>
      <c r="AG388" s="37">
        <f t="shared" si="139"/>
        <v>0</v>
      </c>
      <c r="AH388" s="37"/>
    </row>
    <row r="389" spans="1:34" s="38" customFormat="1" ht="16.2">
      <c r="A389" s="26">
        <v>385</v>
      </c>
      <c r="B389" s="27" t="s">
        <v>712</v>
      </c>
      <c r="C389" s="28" t="s">
        <v>713</v>
      </c>
      <c r="D389" s="29" t="s">
        <v>62</v>
      </c>
      <c r="E389" s="29" t="s">
        <v>791</v>
      </c>
      <c r="F389" s="46">
        <v>428</v>
      </c>
      <c r="G389" s="50">
        <v>30</v>
      </c>
      <c r="H389" s="40">
        <f t="shared" si="151"/>
        <v>12840</v>
      </c>
      <c r="I389" s="48">
        <v>0</v>
      </c>
      <c r="J389" s="48">
        <f t="shared" si="152"/>
        <v>0</v>
      </c>
      <c r="K389" s="48"/>
      <c r="L389" s="48"/>
      <c r="M389" s="42">
        <v>0</v>
      </c>
      <c r="N389" s="42"/>
      <c r="O389" s="42">
        <f t="shared" si="153"/>
        <v>0</v>
      </c>
      <c r="P389" s="42"/>
      <c r="Q389" s="43"/>
      <c r="R389" s="43"/>
      <c r="S389" s="44"/>
      <c r="T389" s="44"/>
      <c r="U389" s="41"/>
      <c r="V389" s="30"/>
      <c r="W389" s="30"/>
      <c r="X389" s="31">
        <f t="shared" si="137"/>
        <v>0</v>
      </c>
      <c r="Y389" s="31"/>
      <c r="Z389" s="30">
        <f t="shared" si="154"/>
        <v>0</v>
      </c>
      <c r="AA389" s="34">
        <f t="shared" si="155"/>
        <v>30</v>
      </c>
      <c r="AB389" s="41">
        <f t="shared" si="156"/>
        <v>12840</v>
      </c>
      <c r="AC389" s="5"/>
      <c r="AD389" s="35">
        <f t="shared" si="135"/>
        <v>0</v>
      </c>
      <c r="AE389" s="36">
        <f t="shared" si="136"/>
        <v>0</v>
      </c>
      <c r="AF389" s="121">
        <f t="shared" si="138"/>
        <v>0</v>
      </c>
      <c r="AG389" s="37">
        <f t="shared" si="139"/>
        <v>0</v>
      </c>
      <c r="AH389" s="37"/>
    </row>
    <row r="390" spans="1:34" s="38" customFormat="1" ht="16.2">
      <c r="A390" s="26">
        <v>386</v>
      </c>
      <c r="B390" s="27" t="s">
        <v>714</v>
      </c>
      <c r="C390" s="28" t="s">
        <v>715</v>
      </c>
      <c r="D390" s="29" t="s">
        <v>62</v>
      </c>
      <c r="E390" s="29" t="s">
        <v>791</v>
      </c>
      <c r="F390" s="46">
        <v>801</v>
      </c>
      <c r="G390" s="50">
        <v>1</v>
      </c>
      <c r="H390" s="40">
        <f t="shared" si="151"/>
        <v>801</v>
      </c>
      <c r="I390" s="48">
        <v>0</v>
      </c>
      <c r="J390" s="48">
        <f t="shared" si="152"/>
        <v>0</v>
      </c>
      <c r="K390" s="48"/>
      <c r="L390" s="48"/>
      <c r="M390" s="42">
        <v>0</v>
      </c>
      <c r="N390" s="42"/>
      <c r="O390" s="42">
        <f t="shared" si="153"/>
        <v>0</v>
      </c>
      <c r="P390" s="42"/>
      <c r="Q390" s="43"/>
      <c r="R390" s="43"/>
      <c r="S390" s="44"/>
      <c r="T390" s="44"/>
      <c r="U390" s="41"/>
      <c r="V390" s="30"/>
      <c r="W390" s="30"/>
      <c r="X390" s="31">
        <f t="shared" si="137"/>
        <v>0</v>
      </c>
      <c r="Y390" s="31"/>
      <c r="Z390" s="30">
        <f t="shared" si="154"/>
        <v>0</v>
      </c>
      <c r="AA390" s="34">
        <f t="shared" si="155"/>
        <v>1</v>
      </c>
      <c r="AB390" s="41">
        <f t="shared" si="156"/>
        <v>801</v>
      </c>
      <c r="AC390" s="5"/>
      <c r="AD390" s="35">
        <f t="shared" si="135"/>
        <v>0</v>
      </c>
      <c r="AE390" s="36">
        <f t="shared" si="136"/>
        <v>0</v>
      </c>
      <c r="AF390" s="121">
        <f t="shared" si="138"/>
        <v>0</v>
      </c>
      <c r="AG390" s="37">
        <f t="shared" si="139"/>
        <v>0</v>
      </c>
      <c r="AH390" s="37"/>
    </row>
    <row r="391" spans="1:34" s="38" customFormat="1" ht="16.2">
      <c r="A391" s="26">
        <v>387</v>
      </c>
      <c r="B391" s="27" t="s">
        <v>716</v>
      </c>
      <c r="C391" s="28" t="s">
        <v>717</v>
      </c>
      <c r="D391" s="29" t="s">
        <v>62</v>
      </c>
      <c r="E391" s="29" t="s">
        <v>791</v>
      </c>
      <c r="F391" s="46">
        <v>1309</v>
      </c>
      <c r="G391" s="50">
        <v>1</v>
      </c>
      <c r="H391" s="40">
        <f t="shared" si="151"/>
        <v>1309</v>
      </c>
      <c r="I391" s="48">
        <v>0</v>
      </c>
      <c r="J391" s="48">
        <f t="shared" si="152"/>
        <v>0</v>
      </c>
      <c r="K391" s="48"/>
      <c r="L391" s="48"/>
      <c r="M391" s="42">
        <v>0</v>
      </c>
      <c r="N391" s="42"/>
      <c r="O391" s="42">
        <f t="shared" si="153"/>
        <v>0</v>
      </c>
      <c r="P391" s="42"/>
      <c r="Q391" s="43"/>
      <c r="R391" s="43"/>
      <c r="S391" s="44"/>
      <c r="T391" s="44"/>
      <c r="U391" s="41"/>
      <c r="V391" s="30"/>
      <c r="W391" s="30"/>
      <c r="X391" s="31">
        <f t="shared" si="137"/>
        <v>0</v>
      </c>
      <c r="Y391" s="31"/>
      <c r="Z391" s="30">
        <f t="shared" si="154"/>
        <v>0</v>
      </c>
      <c r="AA391" s="34">
        <f t="shared" si="155"/>
        <v>1</v>
      </c>
      <c r="AB391" s="41">
        <f t="shared" si="156"/>
        <v>1309</v>
      </c>
      <c r="AC391" s="5"/>
      <c r="AD391" s="35">
        <f t="shared" ref="AD391:AD437" si="157">IF(M391=X391,M391,X391)</f>
        <v>0</v>
      </c>
      <c r="AE391" s="36">
        <f t="shared" ref="AE391:AE432" si="158">ROUND(AD391*F391,0)</f>
        <v>0</v>
      </c>
      <c r="AF391" s="121">
        <f t="shared" si="138"/>
        <v>0</v>
      </c>
      <c r="AG391" s="37">
        <f t="shared" si="139"/>
        <v>0</v>
      </c>
      <c r="AH391" s="37"/>
    </row>
    <row r="392" spans="1:34" s="38" customFormat="1" ht="16.2">
      <c r="A392" s="26">
        <v>388</v>
      </c>
      <c r="B392" s="27" t="s">
        <v>718</v>
      </c>
      <c r="C392" s="28" t="s">
        <v>719</v>
      </c>
      <c r="D392" s="29" t="s">
        <v>62</v>
      </c>
      <c r="E392" s="29" t="s">
        <v>791</v>
      </c>
      <c r="F392" s="46">
        <v>1949</v>
      </c>
      <c r="G392" s="50">
        <v>1</v>
      </c>
      <c r="H392" s="40">
        <f t="shared" ref="H392:H437" si="159">F392*G392</f>
        <v>1949</v>
      </c>
      <c r="I392" s="48">
        <v>0</v>
      </c>
      <c r="J392" s="48">
        <f t="shared" ref="J392:J437" si="160">F392*I392</f>
        <v>0</v>
      </c>
      <c r="K392" s="48"/>
      <c r="L392" s="48"/>
      <c r="M392" s="42">
        <v>0</v>
      </c>
      <c r="N392" s="42"/>
      <c r="O392" s="42">
        <f t="shared" si="153"/>
        <v>0</v>
      </c>
      <c r="P392" s="42"/>
      <c r="Q392" s="43"/>
      <c r="R392" s="43"/>
      <c r="S392" s="44"/>
      <c r="T392" s="44"/>
      <c r="U392" s="41"/>
      <c r="V392" s="30"/>
      <c r="W392" s="30"/>
      <c r="X392" s="31">
        <f t="shared" ref="X392:X404" si="161">P392+R392+T392</f>
        <v>0</v>
      </c>
      <c r="Y392" s="31"/>
      <c r="Z392" s="30">
        <f t="shared" si="154"/>
        <v>0</v>
      </c>
      <c r="AA392" s="34">
        <f t="shared" si="155"/>
        <v>1</v>
      </c>
      <c r="AB392" s="41">
        <f t="shared" si="156"/>
        <v>1949</v>
      </c>
      <c r="AC392" s="5"/>
      <c r="AD392" s="35">
        <f t="shared" si="157"/>
        <v>0</v>
      </c>
      <c r="AE392" s="36">
        <f t="shared" si="158"/>
        <v>0</v>
      </c>
      <c r="AF392" s="121">
        <f t="shared" ref="AF392:AF437" si="162">F392*AD392</f>
        <v>0</v>
      </c>
      <c r="AG392" s="37">
        <f t="shared" si="139"/>
        <v>0</v>
      </c>
      <c r="AH392" s="37"/>
    </row>
    <row r="393" spans="1:34" s="38" customFormat="1" ht="16.2">
      <c r="A393" s="26">
        <v>389</v>
      </c>
      <c r="B393" s="27">
        <v>5.8</v>
      </c>
      <c r="C393" s="28" t="s">
        <v>211</v>
      </c>
      <c r="D393" s="29"/>
      <c r="E393" s="29"/>
      <c r="F393" s="50"/>
      <c r="G393" s="50"/>
      <c r="H393" s="40"/>
      <c r="I393" s="48"/>
      <c r="J393" s="48"/>
      <c r="K393" s="48"/>
      <c r="L393" s="48"/>
      <c r="M393" s="42"/>
      <c r="N393" s="42"/>
      <c r="O393" s="42"/>
      <c r="P393" s="42"/>
      <c r="Q393" s="43"/>
      <c r="R393" s="43"/>
      <c r="S393" s="44"/>
      <c r="T393" s="44"/>
      <c r="U393" s="41"/>
      <c r="V393" s="30"/>
      <c r="W393" s="30"/>
      <c r="X393" s="31"/>
      <c r="Y393" s="31"/>
      <c r="Z393" s="30"/>
      <c r="AA393" s="34"/>
      <c r="AB393" s="41"/>
      <c r="AC393" s="5"/>
      <c r="AD393" s="35">
        <f t="shared" si="157"/>
        <v>0</v>
      </c>
      <c r="AE393" s="36">
        <f t="shared" si="158"/>
        <v>0</v>
      </c>
      <c r="AF393" s="121">
        <f t="shared" si="162"/>
        <v>0</v>
      </c>
      <c r="AG393" s="37">
        <f t="shared" si="139"/>
        <v>0</v>
      </c>
      <c r="AH393" s="37"/>
    </row>
    <row r="394" spans="1:34" s="38" customFormat="1" ht="16.2">
      <c r="A394" s="26">
        <v>390</v>
      </c>
      <c r="B394" s="27" t="s">
        <v>720</v>
      </c>
      <c r="C394" s="28" t="s">
        <v>721</v>
      </c>
      <c r="D394" s="29" t="s">
        <v>62</v>
      </c>
      <c r="E394" s="29" t="s">
        <v>791</v>
      </c>
      <c r="F394" s="46">
        <v>289</v>
      </c>
      <c r="G394" s="50">
        <v>3</v>
      </c>
      <c r="H394" s="40">
        <f t="shared" si="159"/>
        <v>867</v>
      </c>
      <c r="I394" s="48">
        <v>0</v>
      </c>
      <c r="J394" s="48">
        <f t="shared" si="160"/>
        <v>0</v>
      </c>
      <c r="K394" s="48"/>
      <c r="L394" s="48"/>
      <c r="M394" s="42">
        <v>0</v>
      </c>
      <c r="N394" s="42"/>
      <c r="O394" s="42">
        <f t="shared" ref="O394:O404" si="163">F394*M394</f>
        <v>0</v>
      </c>
      <c r="P394" s="42"/>
      <c r="Q394" s="43"/>
      <c r="R394" s="43"/>
      <c r="S394" s="44"/>
      <c r="T394" s="44"/>
      <c r="U394" s="41"/>
      <c r="V394" s="30"/>
      <c r="W394" s="30"/>
      <c r="X394" s="31">
        <f t="shared" si="161"/>
        <v>0</v>
      </c>
      <c r="Y394" s="31"/>
      <c r="Z394" s="30">
        <f t="shared" ref="Z394:Z404" si="164">F394*X394</f>
        <v>0</v>
      </c>
      <c r="AA394" s="34">
        <f t="shared" ref="AA394:AA404" si="165">G394-I394-P394-R394-T394</f>
        <v>3</v>
      </c>
      <c r="AB394" s="41">
        <f t="shared" ref="AB394:AB404" si="166">AA394*F394</f>
        <v>867</v>
      </c>
      <c r="AC394" s="5"/>
      <c r="AD394" s="35">
        <f t="shared" si="157"/>
        <v>0</v>
      </c>
      <c r="AE394" s="36">
        <f t="shared" si="158"/>
        <v>0</v>
      </c>
      <c r="AF394" s="121">
        <f t="shared" si="162"/>
        <v>0</v>
      </c>
      <c r="AG394" s="37">
        <f t="shared" si="139"/>
        <v>0</v>
      </c>
      <c r="AH394" s="37"/>
    </row>
    <row r="395" spans="1:34" s="38" customFormat="1" ht="16.2">
      <c r="A395" s="26">
        <v>391</v>
      </c>
      <c r="B395" s="27" t="s">
        <v>722</v>
      </c>
      <c r="C395" s="28" t="s">
        <v>723</v>
      </c>
      <c r="D395" s="29" t="s">
        <v>62</v>
      </c>
      <c r="E395" s="29" t="s">
        <v>791</v>
      </c>
      <c r="F395" s="46">
        <v>296</v>
      </c>
      <c r="G395" s="50">
        <v>23</v>
      </c>
      <c r="H395" s="40">
        <f t="shared" si="159"/>
        <v>6808</v>
      </c>
      <c r="I395" s="48">
        <v>0</v>
      </c>
      <c r="J395" s="48">
        <f t="shared" si="160"/>
        <v>0</v>
      </c>
      <c r="K395" s="48"/>
      <c r="L395" s="48"/>
      <c r="M395" s="42">
        <v>0</v>
      </c>
      <c r="N395" s="42"/>
      <c r="O395" s="42">
        <f t="shared" si="163"/>
        <v>0</v>
      </c>
      <c r="P395" s="42"/>
      <c r="Q395" s="43"/>
      <c r="R395" s="43"/>
      <c r="S395" s="44"/>
      <c r="T395" s="44"/>
      <c r="U395" s="41"/>
      <c r="V395" s="30"/>
      <c r="W395" s="30"/>
      <c r="X395" s="31">
        <f t="shared" si="161"/>
        <v>0</v>
      </c>
      <c r="Y395" s="31"/>
      <c r="Z395" s="30">
        <f t="shared" si="164"/>
        <v>0</v>
      </c>
      <c r="AA395" s="34">
        <f t="shared" si="165"/>
        <v>23</v>
      </c>
      <c r="AB395" s="41">
        <f t="shared" si="166"/>
        <v>6808</v>
      </c>
      <c r="AC395" s="5"/>
      <c r="AD395" s="35">
        <f t="shared" si="157"/>
        <v>0</v>
      </c>
      <c r="AE395" s="36">
        <f t="shared" si="158"/>
        <v>0</v>
      </c>
      <c r="AF395" s="121">
        <f t="shared" si="162"/>
        <v>0</v>
      </c>
      <c r="AG395" s="37">
        <f t="shared" si="139"/>
        <v>0</v>
      </c>
      <c r="AH395" s="37"/>
    </row>
    <row r="396" spans="1:34" s="38" customFormat="1" ht="16.2">
      <c r="A396" s="26">
        <v>392</v>
      </c>
      <c r="B396" s="27" t="s">
        <v>724</v>
      </c>
      <c r="C396" s="28" t="s">
        <v>725</v>
      </c>
      <c r="D396" s="29" t="s">
        <v>62</v>
      </c>
      <c r="E396" s="29" t="s">
        <v>791</v>
      </c>
      <c r="F396" s="46">
        <v>304</v>
      </c>
      <c r="G396" s="50">
        <v>2</v>
      </c>
      <c r="H396" s="40">
        <f t="shared" si="159"/>
        <v>608</v>
      </c>
      <c r="I396" s="48">
        <v>0</v>
      </c>
      <c r="J396" s="48">
        <f t="shared" si="160"/>
        <v>0</v>
      </c>
      <c r="K396" s="48"/>
      <c r="L396" s="48"/>
      <c r="M396" s="42">
        <v>0</v>
      </c>
      <c r="N396" s="42"/>
      <c r="O396" s="42">
        <f t="shared" si="163"/>
        <v>0</v>
      </c>
      <c r="P396" s="42"/>
      <c r="Q396" s="43"/>
      <c r="R396" s="43"/>
      <c r="S396" s="44"/>
      <c r="T396" s="44"/>
      <c r="U396" s="41"/>
      <c r="V396" s="30"/>
      <c r="W396" s="30"/>
      <c r="X396" s="31">
        <f t="shared" si="161"/>
        <v>0</v>
      </c>
      <c r="Y396" s="31"/>
      <c r="Z396" s="30">
        <f t="shared" si="164"/>
        <v>0</v>
      </c>
      <c r="AA396" s="34">
        <f t="shared" si="165"/>
        <v>2</v>
      </c>
      <c r="AB396" s="41">
        <f t="shared" si="166"/>
        <v>608</v>
      </c>
      <c r="AC396" s="5"/>
      <c r="AD396" s="35">
        <f t="shared" si="157"/>
        <v>0</v>
      </c>
      <c r="AE396" s="36">
        <f t="shared" si="158"/>
        <v>0</v>
      </c>
      <c r="AF396" s="121">
        <f t="shared" si="162"/>
        <v>0</v>
      </c>
      <c r="AG396" s="37">
        <f t="shared" ref="AG396:AG437" si="167">F396*AD396</f>
        <v>0</v>
      </c>
      <c r="AH396" s="37"/>
    </row>
    <row r="397" spans="1:34" s="38" customFormat="1" ht="16.2">
      <c r="A397" s="26">
        <v>393</v>
      </c>
      <c r="B397" s="27" t="s">
        <v>726</v>
      </c>
      <c r="C397" s="28" t="s">
        <v>727</v>
      </c>
      <c r="D397" s="29" t="s">
        <v>62</v>
      </c>
      <c r="E397" s="29" t="s">
        <v>791</v>
      </c>
      <c r="F397" s="46">
        <v>311</v>
      </c>
      <c r="G397" s="50">
        <v>9</v>
      </c>
      <c r="H397" s="40">
        <f t="shared" si="159"/>
        <v>2799</v>
      </c>
      <c r="I397" s="48">
        <v>0</v>
      </c>
      <c r="J397" s="48">
        <f t="shared" si="160"/>
        <v>0</v>
      </c>
      <c r="K397" s="48"/>
      <c r="L397" s="48"/>
      <c r="M397" s="42">
        <v>0</v>
      </c>
      <c r="N397" s="42"/>
      <c r="O397" s="42">
        <f t="shared" si="163"/>
        <v>0</v>
      </c>
      <c r="P397" s="42"/>
      <c r="Q397" s="43"/>
      <c r="R397" s="43"/>
      <c r="S397" s="44"/>
      <c r="T397" s="44"/>
      <c r="U397" s="41"/>
      <c r="V397" s="30"/>
      <c r="W397" s="30"/>
      <c r="X397" s="31">
        <f t="shared" si="161"/>
        <v>0</v>
      </c>
      <c r="Y397" s="31"/>
      <c r="Z397" s="30">
        <f t="shared" si="164"/>
        <v>0</v>
      </c>
      <c r="AA397" s="34">
        <f t="shared" si="165"/>
        <v>9</v>
      </c>
      <c r="AB397" s="41">
        <f t="shared" si="166"/>
        <v>2799</v>
      </c>
      <c r="AC397" s="5"/>
      <c r="AD397" s="35">
        <f t="shared" si="157"/>
        <v>0</v>
      </c>
      <c r="AE397" s="36">
        <f t="shared" si="158"/>
        <v>0</v>
      </c>
      <c r="AF397" s="121">
        <f t="shared" si="162"/>
        <v>0</v>
      </c>
      <c r="AG397" s="37">
        <f t="shared" si="167"/>
        <v>0</v>
      </c>
      <c r="AH397" s="37"/>
    </row>
    <row r="398" spans="1:34" s="38" customFormat="1" ht="16.2">
      <c r="A398" s="26">
        <v>394</v>
      </c>
      <c r="B398" s="27" t="s">
        <v>728</v>
      </c>
      <c r="C398" s="28" t="s">
        <v>729</v>
      </c>
      <c r="D398" s="29" t="s">
        <v>62</v>
      </c>
      <c r="E398" s="29" t="s">
        <v>791</v>
      </c>
      <c r="F398" s="46">
        <v>330</v>
      </c>
      <c r="G398" s="50">
        <v>10</v>
      </c>
      <c r="H398" s="40">
        <f t="shared" si="159"/>
        <v>3300</v>
      </c>
      <c r="I398" s="48">
        <v>0</v>
      </c>
      <c r="J398" s="48">
        <f t="shared" si="160"/>
        <v>0</v>
      </c>
      <c r="K398" s="48"/>
      <c r="L398" s="48"/>
      <c r="M398" s="42">
        <v>0</v>
      </c>
      <c r="N398" s="42"/>
      <c r="O398" s="42">
        <f t="shared" si="163"/>
        <v>0</v>
      </c>
      <c r="P398" s="42"/>
      <c r="Q398" s="43"/>
      <c r="R398" s="43"/>
      <c r="S398" s="44"/>
      <c r="T398" s="44"/>
      <c r="U398" s="41"/>
      <c r="V398" s="30"/>
      <c r="W398" s="30"/>
      <c r="X398" s="31">
        <f t="shared" si="161"/>
        <v>0</v>
      </c>
      <c r="Y398" s="31"/>
      <c r="Z398" s="30">
        <f t="shared" si="164"/>
        <v>0</v>
      </c>
      <c r="AA398" s="34">
        <f t="shared" si="165"/>
        <v>10</v>
      </c>
      <c r="AB398" s="41">
        <f t="shared" si="166"/>
        <v>3300</v>
      </c>
      <c r="AC398" s="5"/>
      <c r="AD398" s="35">
        <f t="shared" si="157"/>
        <v>0</v>
      </c>
      <c r="AE398" s="36">
        <f t="shared" si="158"/>
        <v>0</v>
      </c>
      <c r="AF398" s="121">
        <f t="shared" si="162"/>
        <v>0</v>
      </c>
      <c r="AG398" s="37">
        <f t="shared" si="167"/>
        <v>0</v>
      </c>
      <c r="AH398" s="37"/>
    </row>
    <row r="399" spans="1:34" s="38" customFormat="1" ht="16.2">
      <c r="A399" s="26">
        <v>395</v>
      </c>
      <c r="B399" s="27" t="s">
        <v>730</v>
      </c>
      <c r="C399" s="28" t="s">
        <v>731</v>
      </c>
      <c r="D399" s="29" t="s">
        <v>62</v>
      </c>
      <c r="E399" s="29" t="s">
        <v>791</v>
      </c>
      <c r="F399" s="46">
        <v>307</v>
      </c>
      <c r="G399" s="50">
        <v>6</v>
      </c>
      <c r="H399" s="40">
        <f t="shared" si="159"/>
        <v>1842</v>
      </c>
      <c r="I399" s="48">
        <v>0</v>
      </c>
      <c r="J399" s="48">
        <f t="shared" si="160"/>
        <v>0</v>
      </c>
      <c r="K399" s="48"/>
      <c r="L399" s="48"/>
      <c r="M399" s="42">
        <v>0</v>
      </c>
      <c r="N399" s="42"/>
      <c r="O399" s="42">
        <f t="shared" si="163"/>
        <v>0</v>
      </c>
      <c r="P399" s="42"/>
      <c r="Q399" s="43"/>
      <c r="R399" s="43"/>
      <c r="S399" s="44"/>
      <c r="T399" s="44"/>
      <c r="U399" s="41"/>
      <c r="V399" s="30"/>
      <c r="W399" s="30"/>
      <c r="X399" s="31">
        <f t="shared" si="161"/>
        <v>0</v>
      </c>
      <c r="Y399" s="31"/>
      <c r="Z399" s="30">
        <f t="shared" si="164"/>
        <v>0</v>
      </c>
      <c r="AA399" s="34">
        <f t="shared" si="165"/>
        <v>6</v>
      </c>
      <c r="AB399" s="41">
        <f t="shared" si="166"/>
        <v>1842</v>
      </c>
      <c r="AC399" s="5"/>
      <c r="AD399" s="35">
        <f t="shared" si="157"/>
        <v>0</v>
      </c>
      <c r="AE399" s="36">
        <f t="shared" si="158"/>
        <v>0</v>
      </c>
      <c r="AF399" s="121">
        <f t="shared" si="162"/>
        <v>0</v>
      </c>
      <c r="AG399" s="37">
        <f t="shared" si="167"/>
        <v>0</v>
      </c>
      <c r="AH399" s="37"/>
    </row>
    <row r="400" spans="1:34" s="38" customFormat="1" ht="16.2">
      <c r="A400" s="26">
        <v>396</v>
      </c>
      <c r="B400" s="27" t="s">
        <v>732</v>
      </c>
      <c r="C400" s="28" t="s">
        <v>733</v>
      </c>
      <c r="D400" s="29" t="s">
        <v>62</v>
      </c>
      <c r="E400" s="29" t="s">
        <v>791</v>
      </c>
      <c r="F400" s="46">
        <v>315</v>
      </c>
      <c r="G400" s="50">
        <v>20</v>
      </c>
      <c r="H400" s="40">
        <f t="shared" si="159"/>
        <v>6300</v>
      </c>
      <c r="I400" s="48">
        <v>0</v>
      </c>
      <c r="J400" s="48">
        <f t="shared" si="160"/>
        <v>0</v>
      </c>
      <c r="K400" s="48"/>
      <c r="L400" s="48"/>
      <c r="M400" s="42">
        <v>0</v>
      </c>
      <c r="N400" s="42"/>
      <c r="O400" s="42">
        <f t="shared" si="163"/>
        <v>0</v>
      </c>
      <c r="P400" s="42"/>
      <c r="Q400" s="43"/>
      <c r="R400" s="43"/>
      <c r="S400" s="44"/>
      <c r="T400" s="44"/>
      <c r="U400" s="41"/>
      <c r="V400" s="30"/>
      <c r="W400" s="30"/>
      <c r="X400" s="31">
        <f t="shared" si="161"/>
        <v>0</v>
      </c>
      <c r="Y400" s="31"/>
      <c r="Z400" s="30">
        <f t="shared" si="164"/>
        <v>0</v>
      </c>
      <c r="AA400" s="34">
        <f t="shared" si="165"/>
        <v>20</v>
      </c>
      <c r="AB400" s="41">
        <f t="shared" si="166"/>
        <v>6300</v>
      </c>
      <c r="AC400" s="5"/>
      <c r="AD400" s="35">
        <f t="shared" si="157"/>
        <v>0</v>
      </c>
      <c r="AE400" s="36">
        <f t="shared" si="158"/>
        <v>0</v>
      </c>
      <c r="AF400" s="121">
        <f t="shared" si="162"/>
        <v>0</v>
      </c>
      <c r="AG400" s="37">
        <f t="shared" si="167"/>
        <v>0</v>
      </c>
      <c r="AH400" s="37"/>
    </row>
    <row r="401" spans="1:34" s="38" customFormat="1" ht="16.2">
      <c r="A401" s="26">
        <v>397</v>
      </c>
      <c r="B401" s="27" t="s">
        <v>734</v>
      </c>
      <c r="C401" s="28" t="s">
        <v>735</v>
      </c>
      <c r="D401" s="29" t="s">
        <v>62</v>
      </c>
      <c r="E401" s="29" t="s">
        <v>791</v>
      </c>
      <c r="F401" s="46">
        <v>388</v>
      </c>
      <c r="G401" s="50">
        <v>4</v>
      </c>
      <c r="H401" s="40">
        <f t="shared" si="159"/>
        <v>1552</v>
      </c>
      <c r="I401" s="48">
        <v>0</v>
      </c>
      <c r="J401" s="48">
        <f t="shared" si="160"/>
        <v>0</v>
      </c>
      <c r="K401" s="48"/>
      <c r="L401" s="48"/>
      <c r="M401" s="42">
        <v>0</v>
      </c>
      <c r="N401" s="42"/>
      <c r="O401" s="42">
        <f t="shared" si="163"/>
        <v>0</v>
      </c>
      <c r="P401" s="42"/>
      <c r="Q401" s="43"/>
      <c r="R401" s="43"/>
      <c r="S401" s="44"/>
      <c r="T401" s="44"/>
      <c r="U401" s="41"/>
      <c r="V401" s="30"/>
      <c r="W401" s="30"/>
      <c r="X401" s="31">
        <f t="shared" si="161"/>
        <v>0</v>
      </c>
      <c r="Y401" s="31"/>
      <c r="Z401" s="30">
        <f t="shared" si="164"/>
        <v>0</v>
      </c>
      <c r="AA401" s="34">
        <f t="shared" si="165"/>
        <v>4</v>
      </c>
      <c r="AB401" s="41">
        <f t="shared" si="166"/>
        <v>1552</v>
      </c>
      <c r="AC401" s="5"/>
      <c r="AD401" s="35">
        <f t="shared" si="157"/>
        <v>0</v>
      </c>
      <c r="AE401" s="36">
        <f t="shared" si="158"/>
        <v>0</v>
      </c>
      <c r="AF401" s="121">
        <f t="shared" si="162"/>
        <v>0</v>
      </c>
      <c r="AG401" s="37">
        <f t="shared" si="167"/>
        <v>0</v>
      </c>
      <c r="AH401" s="37"/>
    </row>
    <row r="402" spans="1:34" s="38" customFormat="1" ht="16.2">
      <c r="A402" s="26">
        <v>398</v>
      </c>
      <c r="B402" s="27" t="s">
        <v>736</v>
      </c>
      <c r="C402" s="28" t="s">
        <v>737</v>
      </c>
      <c r="D402" s="29" t="s">
        <v>62</v>
      </c>
      <c r="E402" s="29" t="s">
        <v>791</v>
      </c>
      <c r="F402" s="46">
        <v>398</v>
      </c>
      <c r="G402" s="50">
        <v>6</v>
      </c>
      <c r="H402" s="40">
        <f t="shared" si="159"/>
        <v>2388</v>
      </c>
      <c r="I402" s="48">
        <v>0</v>
      </c>
      <c r="J402" s="48">
        <f t="shared" si="160"/>
        <v>0</v>
      </c>
      <c r="K402" s="48"/>
      <c r="L402" s="48"/>
      <c r="M402" s="42">
        <v>0</v>
      </c>
      <c r="N402" s="42"/>
      <c r="O402" s="42">
        <f t="shared" si="163"/>
        <v>0</v>
      </c>
      <c r="P402" s="42"/>
      <c r="Q402" s="43"/>
      <c r="R402" s="43"/>
      <c r="S402" s="44"/>
      <c r="T402" s="44"/>
      <c r="U402" s="41"/>
      <c r="V402" s="30"/>
      <c r="W402" s="30"/>
      <c r="X402" s="31">
        <f t="shared" si="161"/>
        <v>0</v>
      </c>
      <c r="Y402" s="31"/>
      <c r="Z402" s="30">
        <f t="shared" si="164"/>
        <v>0</v>
      </c>
      <c r="AA402" s="34">
        <f t="shared" si="165"/>
        <v>6</v>
      </c>
      <c r="AB402" s="41">
        <f t="shared" si="166"/>
        <v>2388</v>
      </c>
      <c r="AC402" s="5"/>
      <c r="AD402" s="35">
        <f t="shared" si="157"/>
        <v>0</v>
      </c>
      <c r="AE402" s="36">
        <f t="shared" si="158"/>
        <v>0</v>
      </c>
      <c r="AF402" s="121">
        <f t="shared" si="162"/>
        <v>0</v>
      </c>
      <c r="AG402" s="37">
        <f t="shared" si="167"/>
        <v>0</v>
      </c>
      <c r="AH402" s="37"/>
    </row>
    <row r="403" spans="1:34" s="38" customFormat="1" ht="16.2">
      <c r="A403" s="26">
        <v>399</v>
      </c>
      <c r="B403" s="27" t="s">
        <v>738</v>
      </c>
      <c r="C403" s="28" t="s">
        <v>739</v>
      </c>
      <c r="D403" s="29" t="s">
        <v>62</v>
      </c>
      <c r="E403" s="29" t="s">
        <v>791</v>
      </c>
      <c r="F403" s="46">
        <v>427</v>
      </c>
      <c r="G403" s="50">
        <v>1</v>
      </c>
      <c r="H403" s="40">
        <f t="shared" si="159"/>
        <v>427</v>
      </c>
      <c r="I403" s="48">
        <v>0</v>
      </c>
      <c r="J403" s="48">
        <f t="shared" si="160"/>
        <v>0</v>
      </c>
      <c r="K403" s="48"/>
      <c r="L403" s="48"/>
      <c r="M403" s="42">
        <v>0</v>
      </c>
      <c r="N403" s="42"/>
      <c r="O403" s="42">
        <f t="shared" si="163"/>
        <v>0</v>
      </c>
      <c r="P403" s="41"/>
      <c r="Q403" s="43"/>
      <c r="R403" s="43"/>
      <c r="S403" s="44"/>
      <c r="T403" s="44"/>
      <c r="U403" s="41"/>
      <c r="V403" s="30"/>
      <c r="W403" s="30"/>
      <c r="X403" s="31">
        <f t="shared" si="161"/>
        <v>0</v>
      </c>
      <c r="Y403" s="31"/>
      <c r="Z403" s="30">
        <f t="shared" si="164"/>
        <v>0</v>
      </c>
      <c r="AA403" s="34">
        <f t="shared" si="165"/>
        <v>1</v>
      </c>
      <c r="AB403" s="41">
        <f t="shared" si="166"/>
        <v>427</v>
      </c>
      <c r="AC403" s="5"/>
      <c r="AD403" s="35">
        <f t="shared" si="157"/>
        <v>0</v>
      </c>
      <c r="AE403" s="36">
        <f t="shared" si="158"/>
        <v>0</v>
      </c>
      <c r="AF403" s="121">
        <f t="shared" si="162"/>
        <v>0</v>
      </c>
      <c r="AG403" s="37">
        <f t="shared" si="167"/>
        <v>0</v>
      </c>
      <c r="AH403" s="37"/>
    </row>
    <row r="404" spans="1:34" s="38" customFormat="1" ht="16.2">
      <c r="A404" s="26">
        <v>400</v>
      </c>
      <c r="B404" s="27" t="s">
        <v>740</v>
      </c>
      <c r="C404" s="28" t="s">
        <v>741</v>
      </c>
      <c r="D404" s="29" t="s">
        <v>62</v>
      </c>
      <c r="E404" s="29" t="s">
        <v>791</v>
      </c>
      <c r="F404" s="46">
        <v>544</v>
      </c>
      <c r="G404" s="50">
        <v>11</v>
      </c>
      <c r="H404" s="40">
        <f t="shared" si="159"/>
        <v>5984</v>
      </c>
      <c r="I404" s="48">
        <v>0</v>
      </c>
      <c r="J404" s="48">
        <f t="shared" si="160"/>
        <v>0</v>
      </c>
      <c r="K404" s="48"/>
      <c r="L404" s="48"/>
      <c r="M404" s="42">
        <v>0</v>
      </c>
      <c r="N404" s="42"/>
      <c r="O404" s="42">
        <f t="shared" si="163"/>
        <v>0</v>
      </c>
      <c r="P404" s="41"/>
      <c r="Q404" s="43"/>
      <c r="R404" s="43"/>
      <c r="S404" s="44"/>
      <c r="T404" s="44"/>
      <c r="U404" s="41"/>
      <c r="V404" s="30"/>
      <c r="W404" s="30"/>
      <c r="X404" s="31">
        <f t="shared" si="161"/>
        <v>0</v>
      </c>
      <c r="Y404" s="31"/>
      <c r="Z404" s="30">
        <f t="shared" si="164"/>
        <v>0</v>
      </c>
      <c r="AA404" s="34">
        <f t="shared" si="165"/>
        <v>11</v>
      </c>
      <c r="AB404" s="41">
        <f t="shared" si="166"/>
        <v>5984</v>
      </c>
      <c r="AC404" s="5"/>
      <c r="AD404" s="35">
        <f t="shared" si="157"/>
        <v>0</v>
      </c>
      <c r="AE404" s="36">
        <f t="shared" si="158"/>
        <v>0</v>
      </c>
      <c r="AF404" s="121">
        <f t="shared" si="162"/>
        <v>0</v>
      </c>
      <c r="AG404" s="37">
        <f t="shared" si="167"/>
        <v>0</v>
      </c>
      <c r="AH404" s="37"/>
    </row>
    <row r="405" spans="1:34" s="38" customFormat="1" ht="64.8">
      <c r="A405" s="26">
        <v>401</v>
      </c>
      <c r="B405" s="27" t="s">
        <v>742</v>
      </c>
      <c r="C405" s="28" t="s">
        <v>843</v>
      </c>
      <c r="D405" s="29"/>
      <c r="E405" s="29"/>
      <c r="F405" s="50"/>
      <c r="G405" s="53"/>
      <c r="H405" s="53"/>
      <c r="I405" s="54"/>
      <c r="J405" s="54"/>
      <c r="K405" s="54"/>
      <c r="L405" s="54"/>
      <c r="M405" s="34"/>
      <c r="N405" s="34"/>
      <c r="O405" s="42"/>
      <c r="P405" s="53"/>
      <c r="Q405" s="43"/>
      <c r="R405" s="32"/>
      <c r="S405" s="33"/>
      <c r="T405" s="33"/>
      <c r="U405" s="53"/>
      <c r="V405" s="30"/>
      <c r="W405" s="30"/>
      <c r="X405" s="31"/>
      <c r="Y405" s="31"/>
      <c r="Z405" s="30"/>
      <c r="AA405" s="34"/>
      <c r="AB405" s="41"/>
      <c r="AC405" s="5"/>
      <c r="AD405" s="35">
        <f t="shared" si="157"/>
        <v>0</v>
      </c>
      <c r="AE405" s="36">
        <f t="shared" si="158"/>
        <v>0</v>
      </c>
      <c r="AF405" s="121">
        <f t="shared" si="162"/>
        <v>0</v>
      </c>
      <c r="AG405" s="37">
        <f t="shared" si="167"/>
        <v>0</v>
      </c>
      <c r="AH405" s="37"/>
    </row>
    <row r="406" spans="1:34" s="38" customFormat="1" ht="32.4">
      <c r="A406" s="26">
        <v>402</v>
      </c>
      <c r="B406" s="27" t="s">
        <v>743</v>
      </c>
      <c r="C406" s="28" t="s">
        <v>844</v>
      </c>
      <c r="D406" s="29" t="s">
        <v>744</v>
      </c>
      <c r="E406" s="29" t="s">
        <v>792</v>
      </c>
      <c r="F406" s="46">
        <v>1680</v>
      </c>
      <c r="G406" s="50">
        <v>1471</v>
      </c>
      <c r="H406" s="40">
        <f t="shared" si="159"/>
        <v>2471280</v>
      </c>
      <c r="I406" s="48">
        <v>0</v>
      </c>
      <c r="J406" s="48">
        <f t="shared" si="160"/>
        <v>0</v>
      </c>
      <c r="K406" s="48"/>
      <c r="L406" s="48"/>
      <c r="M406" s="45">
        <v>938</v>
      </c>
      <c r="N406" s="45"/>
      <c r="O406" s="42">
        <f>F406*M406</f>
        <v>1575840</v>
      </c>
      <c r="P406" s="41"/>
      <c r="Q406" s="43"/>
      <c r="R406" s="43"/>
      <c r="S406" s="44"/>
      <c r="T406" s="44"/>
      <c r="U406" s="41"/>
      <c r="V406" s="45">
        <v>938</v>
      </c>
      <c r="W406" s="42">
        <f t="shared" ref="W406:W411" si="168">F406*V406</f>
        <v>1575840</v>
      </c>
      <c r="X406" s="31">
        <f>V406</f>
        <v>938</v>
      </c>
      <c r="Y406" s="31"/>
      <c r="Z406" s="30">
        <f t="shared" ref="Z406:Z411" si="169">F406*X406</f>
        <v>1575840</v>
      </c>
      <c r="AA406" s="34">
        <f t="shared" ref="AA406:AA411" si="170">G406-I406-V406</f>
        <v>533</v>
      </c>
      <c r="AB406" s="41">
        <f t="shared" ref="AB406:AB411" si="171">AA406*F406</f>
        <v>895440</v>
      </c>
      <c r="AC406" s="5" t="s">
        <v>845</v>
      </c>
      <c r="AD406" s="35">
        <f t="shared" si="157"/>
        <v>938</v>
      </c>
      <c r="AE406" s="36">
        <f t="shared" si="158"/>
        <v>1575840</v>
      </c>
      <c r="AF406" s="121">
        <f t="shared" si="162"/>
        <v>1575840</v>
      </c>
      <c r="AG406" s="37">
        <f t="shared" si="167"/>
        <v>1575840</v>
      </c>
      <c r="AH406" s="37"/>
    </row>
    <row r="407" spans="1:34" s="38" customFormat="1" ht="32.4">
      <c r="A407" s="26">
        <v>402</v>
      </c>
      <c r="B407" s="27" t="s">
        <v>782</v>
      </c>
      <c r="C407" s="28" t="s">
        <v>846</v>
      </c>
      <c r="D407" s="29" t="s">
        <v>744</v>
      </c>
      <c r="E407" s="29" t="s">
        <v>794</v>
      </c>
      <c r="F407" s="46">
        <v>680</v>
      </c>
      <c r="G407" s="50">
        <v>1471</v>
      </c>
      <c r="H407" s="40">
        <f t="shared" ref="H407" si="172">F407*G407</f>
        <v>1000280</v>
      </c>
      <c r="I407" s="48">
        <v>0</v>
      </c>
      <c r="J407" s="48">
        <f t="shared" si="160"/>
        <v>0</v>
      </c>
      <c r="K407" s="48"/>
      <c r="L407" s="48"/>
      <c r="M407" s="45">
        <v>90</v>
      </c>
      <c r="N407" s="45"/>
      <c r="O407" s="42">
        <f>F407*M407</f>
        <v>61200</v>
      </c>
      <c r="P407" s="41"/>
      <c r="Q407" s="43"/>
      <c r="R407" s="43"/>
      <c r="S407" s="44"/>
      <c r="T407" s="44"/>
      <c r="U407" s="41"/>
      <c r="V407" s="45">
        <v>90</v>
      </c>
      <c r="W407" s="42">
        <f t="shared" si="168"/>
        <v>61200</v>
      </c>
      <c r="X407" s="31">
        <f t="shared" ref="X407:X437" si="173">V407</f>
        <v>90</v>
      </c>
      <c r="Y407" s="31"/>
      <c r="Z407" s="30">
        <f t="shared" si="169"/>
        <v>61200</v>
      </c>
      <c r="AA407" s="34">
        <f t="shared" si="170"/>
        <v>1381</v>
      </c>
      <c r="AB407" s="41">
        <f t="shared" si="171"/>
        <v>939080</v>
      </c>
      <c r="AC407" s="5" t="s">
        <v>847</v>
      </c>
      <c r="AD407" s="35">
        <f t="shared" si="157"/>
        <v>90</v>
      </c>
      <c r="AE407" s="36">
        <f t="shared" si="158"/>
        <v>61200</v>
      </c>
      <c r="AF407" s="121">
        <f t="shared" si="162"/>
        <v>61200</v>
      </c>
      <c r="AG407" s="37">
        <f t="shared" si="167"/>
        <v>61200</v>
      </c>
      <c r="AH407" s="37"/>
    </row>
    <row r="408" spans="1:34" s="38" customFormat="1" ht="64.8">
      <c r="A408" s="26">
        <v>403</v>
      </c>
      <c r="B408" s="27">
        <v>7</v>
      </c>
      <c r="C408" s="28" t="s">
        <v>848</v>
      </c>
      <c r="D408" s="29" t="s">
        <v>745</v>
      </c>
      <c r="E408" s="29" t="s">
        <v>792</v>
      </c>
      <c r="F408" s="46">
        <v>120</v>
      </c>
      <c r="G408" s="50">
        <v>30300</v>
      </c>
      <c r="H408" s="40">
        <f t="shared" si="159"/>
        <v>3636000</v>
      </c>
      <c r="I408" s="48">
        <v>25755</v>
      </c>
      <c r="J408" s="48">
        <f t="shared" si="160"/>
        <v>3090600</v>
      </c>
      <c r="K408" s="48"/>
      <c r="L408" s="48"/>
      <c r="M408" s="45">
        <v>1705</v>
      </c>
      <c r="N408" s="45"/>
      <c r="O408" s="42">
        <f>F408*M408</f>
        <v>204600</v>
      </c>
      <c r="P408" s="41"/>
      <c r="Q408" s="43"/>
      <c r="R408" s="43"/>
      <c r="S408" s="44"/>
      <c r="T408" s="44"/>
      <c r="U408" s="41"/>
      <c r="V408" s="30">
        <v>1705</v>
      </c>
      <c r="W408" s="42">
        <f t="shared" si="168"/>
        <v>204600</v>
      </c>
      <c r="X408" s="31">
        <f t="shared" si="173"/>
        <v>1705</v>
      </c>
      <c r="Y408" s="31"/>
      <c r="Z408" s="30">
        <f t="shared" si="169"/>
        <v>204600</v>
      </c>
      <c r="AA408" s="34">
        <f t="shared" si="170"/>
        <v>2840</v>
      </c>
      <c r="AB408" s="41">
        <f t="shared" si="171"/>
        <v>340800</v>
      </c>
      <c r="AC408" s="5" t="s">
        <v>849</v>
      </c>
      <c r="AD408" s="35">
        <f t="shared" si="157"/>
        <v>1705</v>
      </c>
      <c r="AE408" s="36">
        <f t="shared" si="158"/>
        <v>204600</v>
      </c>
      <c r="AF408" s="121">
        <f t="shared" si="162"/>
        <v>204600</v>
      </c>
      <c r="AG408" s="37">
        <f t="shared" si="167"/>
        <v>204600</v>
      </c>
      <c r="AH408" s="37"/>
    </row>
    <row r="409" spans="1:34" s="58" customFormat="1" ht="32.4">
      <c r="A409" s="26">
        <v>404</v>
      </c>
      <c r="B409" s="27">
        <v>8</v>
      </c>
      <c r="C409" s="28" t="s">
        <v>850</v>
      </c>
      <c r="D409" s="29" t="s">
        <v>745</v>
      </c>
      <c r="E409" s="29" t="s">
        <v>795</v>
      </c>
      <c r="F409" s="46">
        <v>135</v>
      </c>
      <c r="G409" s="50">
        <v>330</v>
      </c>
      <c r="H409" s="40">
        <f t="shared" si="159"/>
        <v>44550</v>
      </c>
      <c r="I409" s="48">
        <v>264</v>
      </c>
      <c r="J409" s="48">
        <f t="shared" si="160"/>
        <v>35640</v>
      </c>
      <c r="K409" s="48">
        <v>66</v>
      </c>
      <c r="L409" s="48">
        <f>F409*K409</f>
        <v>8910</v>
      </c>
      <c r="M409" s="45">
        <v>590</v>
      </c>
      <c r="N409" s="56" t="s">
        <v>851</v>
      </c>
      <c r="O409" s="42">
        <v>79560</v>
      </c>
      <c r="P409" s="41"/>
      <c r="Q409" s="43"/>
      <c r="R409" s="43"/>
      <c r="S409" s="44"/>
      <c r="T409" s="44"/>
      <c r="U409" s="41"/>
      <c r="V409" s="30">
        <v>0</v>
      </c>
      <c r="W409" s="42">
        <f t="shared" si="168"/>
        <v>0</v>
      </c>
      <c r="X409" s="31">
        <f t="shared" si="173"/>
        <v>0</v>
      </c>
      <c r="Y409" s="57" t="s">
        <v>809</v>
      </c>
      <c r="Z409" s="30">
        <f t="shared" si="169"/>
        <v>0</v>
      </c>
      <c r="AA409" s="34">
        <f t="shared" si="170"/>
        <v>66</v>
      </c>
      <c r="AB409" s="41">
        <f t="shared" si="171"/>
        <v>8910</v>
      </c>
      <c r="AC409" s="5" t="s">
        <v>785</v>
      </c>
      <c r="AD409" s="35">
        <v>66</v>
      </c>
      <c r="AE409" s="36">
        <f t="shared" si="158"/>
        <v>8910</v>
      </c>
      <c r="AF409" s="121">
        <f t="shared" si="162"/>
        <v>8910</v>
      </c>
      <c r="AG409" s="37">
        <f t="shared" si="167"/>
        <v>8910</v>
      </c>
      <c r="AH409" s="112"/>
    </row>
    <row r="410" spans="1:34" s="38" customFormat="1" ht="32.4">
      <c r="A410" s="26">
        <v>405</v>
      </c>
      <c r="B410" s="27">
        <v>9</v>
      </c>
      <c r="C410" s="28" t="s">
        <v>852</v>
      </c>
      <c r="D410" s="29" t="s">
        <v>745</v>
      </c>
      <c r="E410" s="29" t="s">
        <v>792</v>
      </c>
      <c r="F410" s="46">
        <v>120</v>
      </c>
      <c r="G410" s="50">
        <v>550</v>
      </c>
      <c r="H410" s="40">
        <f t="shared" si="159"/>
        <v>66000</v>
      </c>
      <c r="I410" s="48">
        <v>440</v>
      </c>
      <c r="J410" s="48">
        <f t="shared" si="160"/>
        <v>52800</v>
      </c>
      <c r="K410" s="48">
        <v>110</v>
      </c>
      <c r="L410" s="48">
        <f t="shared" ref="L410" si="174">F410*K410</f>
        <v>13200</v>
      </c>
      <c r="M410" s="45">
        <v>220</v>
      </c>
      <c r="N410" s="56" t="s">
        <v>853</v>
      </c>
      <c r="O410" s="42">
        <v>188400</v>
      </c>
      <c r="P410" s="41"/>
      <c r="Q410" s="43"/>
      <c r="R410" s="43"/>
      <c r="S410" s="44"/>
      <c r="T410" s="44"/>
      <c r="U410" s="41"/>
      <c r="V410" s="30">
        <v>110</v>
      </c>
      <c r="W410" s="42">
        <f t="shared" si="168"/>
        <v>13200</v>
      </c>
      <c r="X410" s="31">
        <f t="shared" si="173"/>
        <v>110</v>
      </c>
      <c r="Y410" s="57" t="s">
        <v>810</v>
      </c>
      <c r="Z410" s="30">
        <f t="shared" si="169"/>
        <v>13200</v>
      </c>
      <c r="AA410" s="34">
        <f t="shared" si="170"/>
        <v>0</v>
      </c>
      <c r="AB410" s="41">
        <f t="shared" si="171"/>
        <v>0</v>
      </c>
      <c r="AC410" s="5" t="s">
        <v>784</v>
      </c>
      <c r="AD410" s="35">
        <f t="shared" si="157"/>
        <v>110</v>
      </c>
      <c r="AE410" s="36">
        <f t="shared" si="158"/>
        <v>13200</v>
      </c>
      <c r="AF410" s="121">
        <f t="shared" si="162"/>
        <v>13200</v>
      </c>
      <c r="AG410" s="37">
        <f t="shared" si="167"/>
        <v>13200</v>
      </c>
      <c r="AH410" s="37"/>
    </row>
    <row r="411" spans="1:34" s="38" customFormat="1" ht="64.8">
      <c r="A411" s="26">
        <v>406</v>
      </c>
      <c r="B411" s="27">
        <v>10</v>
      </c>
      <c r="C411" s="28" t="s">
        <v>854</v>
      </c>
      <c r="D411" s="29" t="s">
        <v>746</v>
      </c>
      <c r="E411" s="29" t="s">
        <v>792</v>
      </c>
      <c r="F411" s="46">
        <v>759511</v>
      </c>
      <c r="G411" s="50">
        <v>1</v>
      </c>
      <c r="H411" s="40">
        <f t="shared" si="159"/>
        <v>759511</v>
      </c>
      <c r="I411" s="59">
        <v>0.70399999999999996</v>
      </c>
      <c r="J411" s="48">
        <f t="shared" si="160"/>
        <v>534695.74399999995</v>
      </c>
      <c r="K411" s="60">
        <v>1.2</v>
      </c>
      <c r="L411" s="61">
        <v>919008.31</v>
      </c>
      <c r="M411" s="45">
        <v>1.5</v>
      </c>
      <c r="N411" s="56" t="s">
        <v>855</v>
      </c>
      <c r="O411" s="42">
        <v>1126576.46</v>
      </c>
      <c r="P411" s="41"/>
      <c r="Q411" s="43"/>
      <c r="R411" s="43"/>
      <c r="S411" s="44"/>
      <c r="T411" s="44"/>
      <c r="U411" s="41"/>
      <c r="V411" s="62">
        <f>1-I411</f>
        <v>0.29600000000000004</v>
      </c>
      <c r="W411" s="42">
        <f t="shared" si="168"/>
        <v>224815.25600000002</v>
      </c>
      <c r="X411" s="31">
        <f t="shared" si="173"/>
        <v>0.29600000000000004</v>
      </c>
      <c r="Y411" s="57" t="s">
        <v>811</v>
      </c>
      <c r="Z411" s="30">
        <f t="shared" si="169"/>
        <v>224815.25600000002</v>
      </c>
      <c r="AA411" s="34">
        <f t="shared" si="170"/>
        <v>0</v>
      </c>
      <c r="AB411" s="41">
        <f t="shared" si="171"/>
        <v>0</v>
      </c>
      <c r="AC411" s="5" t="s">
        <v>856</v>
      </c>
      <c r="AD411" s="35">
        <f t="shared" si="157"/>
        <v>0.29600000000000004</v>
      </c>
      <c r="AE411" s="36">
        <f t="shared" si="158"/>
        <v>224815</v>
      </c>
      <c r="AF411" s="121">
        <f t="shared" si="162"/>
        <v>224815.25600000002</v>
      </c>
      <c r="AG411" s="37">
        <f t="shared" si="167"/>
        <v>224815.25600000002</v>
      </c>
      <c r="AH411" s="37"/>
    </row>
    <row r="412" spans="1:34" s="38" customFormat="1" ht="16.2">
      <c r="A412" s="26">
        <v>407</v>
      </c>
      <c r="B412" s="27">
        <v>11</v>
      </c>
      <c r="C412" s="28" t="s">
        <v>857</v>
      </c>
      <c r="D412" s="29"/>
      <c r="E412" s="29"/>
      <c r="F412" s="50"/>
      <c r="G412" s="51"/>
      <c r="H412" s="40"/>
      <c r="I412" s="48"/>
      <c r="J412" s="48"/>
      <c r="K412" s="48"/>
      <c r="L412" s="48"/>
      <c r="M412" s="63"/>
      <c r="N412" s="63"/>
      <c r="O412" s="42"/>
      <c r="P412" s="64"/>
      <c r="Q412" s="43"/>
      <c r="R412" s="65"/>
      <c r="S412" s="66"/>
      <c r="T412" s="66"/>
      <c r="U412" s="64"/>
      <c r="V412" s="30"/>
      <c r="W412" s="42"/>
      <c r="X412" s="31"/>
      <c r="Y412" s="31"/>
      <c r="Z412" s="30"/>
      <c r="AA412" s="34"/>
      <c r="AB412" s="41"/>
      <c r="AC412" s="5"/>
      <c r="AD412" s="35">
        <f t="shared" si="157"/>
        <v>0</v>
      </c>
      <c r="AE412" s="36">
        <f t="shared" si="158"/>
        <v>0</v>
      </c>
      <c r="AF412" s="121">
        <f t="shared" si="162"/>
        <v>0</v>
      </c>
      <c r="AG412" s="37">
        <f t="shared" si="167"/>
        <v>0</v>
      </c>
      <c r="AH412" s="37"/>
    </row>
    <row r="413" spans="1:34" s="38" customFormat="1" ht="16.2">
      <c r="A413" s="26">
        <v>408</v>
      </c>
      <c r="B413" s="27">
        <v>11.1</v>
      </c>
      <c r="C413" s="28" t="s">
        <v>858</v>
      </c>
      <c r="D413" s="29"/>
      <c r="E413" s="29"/>
      <c r="F413" s="50"/>
      <c r="G413" s="51"/>
      <c r="H413" s="40"/>
      <c r="I413" s="48"/>
      <c r="J413" s="48"/>
      <c r="K413" s="48"/>
      <c r="L413" s="45"/>
      <c r="M413" s="63"/>
      <c r="N413" s="63"/>
      <c r="O413" s="42"/>
      <c r="P413" s="64"/>
      <c r="Q413" s="43"/>
      <c r="R413" s="65"/>
      <c r="S413" s="66"/>
      <c r="T413" s="66"/>
      <c r="U413" s="64"/>
      <c r="V413" s="30"/>
      <c r="W413" s="42"/>
      <c r="X413" s="31"/>
      <c r="Y413" s="31"/>
      <c r="Z413" s="30"/>
      <c r="AA413" s="34"/>
      <c r="AB413" s="41"/>
      <c r="AC413" s="5"/>
      <c r="AD413" s="35">
        <f t="shared" si="157"/>
        <v>0</v>
      </c>
      <c r="AE413" s="36">
        <f t="shared" si="158"/>
        <v>0</v>
      </c>
      <c r="AF413" s="121">
        <f t="shared" si="162"/>
        <v>0</v>
      </c>
      <c r="AG413" s="37">
        <f t="shared" si="167"/>
        <v>0</v>
      </c>
      <c r="AH413" s="37"/>
    </row>
    <row r="414" spans="1:34" s="38" customFormat="1" ht="49.5" customHeight="1">
      <c r="A414" s="26">
        <v>409</v>
      </c>
      <c r="B414" s="27" t="s">
        <v>747</v>
      </c>
      <c r="C414" s="28" t="s">
        <v>748</v>
      </c>
      <c r="D414" s="29" t="s">
        <v>749</v>
      </c>
      <c r="E414" s="29" t="s">
        <v>859</v>
      </c>
      <c r="F414" s="46">
        <v>581</v>
      </c>
      <c r="G414" s="50">
        <v>2</v>
      </c>
      <c r="H414" s="40">
        <f t="shared" si="159"/>
        <v>1162</v>
      </c>
      <c r="I414" s="48">
        <v>1</v>
      </c>
      <c r="J414" s="48">
        <f t="shared" si="160"/>
        <v>581</v>
      </c>
      <c r="K414" s="48"/>
      <c r="L414" s="48"/>
      <c r="M414" s="45">
        <v>0</v>
      </c>
      <c r="N414" s="45"/>
      <c r="O414" s="42">
        <f t="shared" ref="O414:O424" si="175">F414*M414</f>
        <v>0</v>
      </c>
      <c r="P414" s="41"/>
      <c r="Q414" s="43"/>
      <c r="R414" s="43"/>
      <c r="S414" s="44"/>
      <c r="T414" s="44"/>
      <c r="U414" s="41"/>
      <c r="V414" s="30">
        <v>0</v>
      </c>
      <c r="W414" s="42">
        <f t="shared" ref="W414:W424" si="176">F414*V414</f>
        <v>0</v>
      </c>
      <c r="X414" s="31">
        <f t="shared" si="173"/>
        <v>0</v>
      </c>
      <c r="Y414" s="31"/>
      <c r="Z414" s="30">
        <f t="shared" ref="Z414:Z424" si="177">F414*X414</f>
        <v>0</v>
      </c>
      <c r="AA414" s="34">
        <f t="shared" ref="AA414:AA424" si="178">G414-I414-P414-R414-T414-V414</f>
        <v>1</v>
      </c>
      <c r="AB414" s="41">
        <f t="shared" ref="AB414:AB424" si="179">AA414*F414</f>
        <v>581</v>
      </c>
      <c r="AC414" s="5" t="s">
        <v>785</v>
      </c>
      <c r="AD414" s="35">
        <f t="shared" si="157"/>
        <v>0</v>
      </c>
      <c r="AE414" s="36">
        <f t="shared" si="158"/>
        <v>0</v>
      </c>
      <c r="AF414" s="121">
        <f t="shared" si="162"/>
        <v>0</v>
      </c>
      <c r="AG414" s="37">
        <f t="shared" si="167"/>
        <v>0</v>
      </c>
      <c r="AH414" s="37"/>
    </row>
    <row r="415" spans="1:34" s="38" customFormat="1" ht="16.2">
      <c r="A415" s="26">
        <v>410</v>
      </c>
      <c r="B415" s="27" t="s">
        <v>750</v>
      </c>
      <c r="C415" s="28" t="s">
        <v>751</v>
      </c>
      <c r="D415" s="29" t="s">
        <v>749</v>
      </c>
      <c r="E415" s="29" t="s">
        <v>860</v>
      </c>
      <c r="F415" s="46">
        <v>632</v>
      </c>
      <c r="G415" s="50">
        <v>28</v>
      </c>
      <c r="H415" s="40">
        <f t="shared" si="159"/>
        <v>17696</v>
      </c>
      <c r="I415" s="48">
        <v>16</v>
      </c>
      <c r="J415" s="48">
        <f t="shared" si="160"/>
        <v>10112</v>
      </c>
      <c r="K415" s="48"/>
      <c r="L415" s="48"/>
      <c r="M415" s="45">
        <v>2</v>
      </c>
      <c r="N415" s="45"/>
      <c r="O415" s="42">
        <f t="shared" si="175"/>
        <v>1264</v>
      </c>
      <c r="P415" s="41"/>
      <c r="Q415" s="43"/>
      <c r="R415" s="43"/>
      <c r="S415" s="44"/>
      <c r="T415" s="44"/>
      <c r="U415" s="41"/>
      <c r="V415" s="30">
        <v>0</v>
      </c>
      <c r="W415" s="42">
        <f t="shared" si="176"/>
        <v>0</v>
      </c>
      <c r="X415" s="31">
        <f t="shared" si="173"/>
        <v>0</v>
      </c>
      <c r="Y415" s="31"/>
      <c r="Z415" s="30">
        <f t="shared" si="177"/>
        <v>0</v>
      </c>
      <c r="AA415" s="34">
        <f t="shared" si="178"/>
        <v>12</v>
      </c>
      <c r="AB415" s="41">
        <f t="shared" si="179"/>
        <v>7584</v>
      </c>
      <c r="AC415" s="5" t="s">
        <v>861</v>
      </c>
      <c r="AD415" s="35">
        <f t="shared" si="157"/>
        <v>0</v>
      </c>
      <c r="AE415" s="36">
        <f t="shared" si="158"/>
        <v>0</v>
      </c>
      <c r="AF415" s="121">
        <f t="shared" si="162"/>
        <v>0</v>
      </c>
      <c r="AG415" s="37">
        <f t="shared" si="167"/>
        <v>0</v>
      </c>
      <c r="AH415" s="37"/>
    </row>
    <row r="416" spans="1:34" s="38" customFormat="1" ht="16.2">
      <c r="A416" s="26">
        <v>411</v>
      </c>
      <c r="B416" s="27" t="s">
        <v>752</v>
      </c>
      <c r="C416" s="28" t="s">
        <v>753</v>
      </c>
      <c r="D416" s="29" t="s">
        <v>749</v>
      </c>
      <c r="E416" s="29" t="s">
        <v>862</v>
      </c>
      <c r="F416" s="46">
        <v>707</v>
      </c>
      <c r="G416" s="50">
        <v>21</v>
      </c>
      <c r="H416" s="40">
        <f t="shared" si="159"/>
        <v>14847</v>
      </c>
      <c r="I416" s="48">
        <v>12</v>
      </c>
      <c r="J416" s="48">
        <f t="shared" si="160"/>
        <v>8484</v>
      </c>
      <c r="K416" s="48"/>
      <c r="L416" s="48"/>
      <c r="M416" s="45">
        <v>0</v>
      </c>
      <c r="N416" s="45"/>
      <c r="O416" s="42">
        <f t="shared" si="175"/>
        <v>0</v>
      </c>
      <c r="P416" s="41"/>
      <c r="Q416" s="43"/>
      <c r="R416" s="43"/>
      <c r="S416" s="44"/>
      <c r="T416" s="44"/>
      <c r="U416" s="41"/>
      <c r="V416" s="30">
        <v>0</v>
      </c>
      <c r="W416" s="42">
        <f t="shared" si="176"/>
        <v>0</v>
      </c>
      <c r="X416" s="31">
        <f t="shared" si="173"/>
        <v>0</v>
      </c>
      <c r="Y416" s="31"/>
      <c r="Z416" s="30">
        <f t="shared" si="177"/>
        <v>0</v>
      </c>
      <c r="AA416" s="34">
        <f t="shared" si="178"/>
        <v>9</v>
      </c>
      <c r="AB416" s="41">
        <f t="shared" si="179"/>
        <v>6363</v>
      </c>
      <c r="AC416" s="5" t="s">
        <v>863</v>
      </c>
      <c r="AD416" s="35">
        <f t="shared" si="157"/>
        <v>0</v>
      </c>
      <c r="AE416" s="36">
        <f t="shared" si="158"/>
        <v>0</v>
      </c>
      <c r="AF416" s="121">
        <f t="shared" si="162"/>
        <v>0</v>
      </c>
      <c r="AG416" s="37">
        <f t="shared" si="167"/>
        <v>0</v>
      </c>
      <c r="AH416" s="37"/>
    </row>
    <row r="417" spans="1:34" s="38" customFormat="1" ht="16.2">
      <c r="A417" s="26">
        <v>412</v>
      </c>
      <c r="B417" s="27" t="s">
        <v>754</v>
      </c>
      <c r="C417" s="28" t="s">
        <v>755</v>
      </c>
      <c r="D417" s="29" t="s">
        <v>749</v>
      </c>
      <c r="E417" s="29" t="s">
        <v>864</v>
      </c>
      <c r="F417" s="46">
        <v>818</v>
      </c>
      <c r="G417" s="50">
        <v>21</v>
      </c>
      <c r="H417" s="40">
        <f t="shared" si="159"/>
        <v>17178</v>
      </c>
      <c r="I417" s="48">
        <v>12</v>
      </c>
      <c r="J417" s="48">
        <f t="shared" si="160"/>
        <v>9816</v>
      </c>
      <c r="K417" s="48"/>
      <c r="L417" s="48"/>
      <c r="M417" s="45">
        <v>15</v>
      </c>
      <c r="N417" s="45"/>
      <c r="O417" s="42">
        <f t="shared" si="175"/>
        <v>12270</v>
      </c>
      <c r="P417" s="41"/>
      <c r="Q417" s="43"/>
      <c r="R417" s="43"/>
      <c r="S417" s="44"/>
      <c r="T417" s="44"/>
      <c r="U417" s="41"/>
      <c r="V417" s="30">
        <v>0</v>
      </c>
      <c r="W417" s="42">
        <f t="shared" si="176"/>
        <v>0</v>
      </c>
      <c r="X417" s="31">
        <f t="shared" si="173"/>
        <v>0</v>
      </c>
      <c r="Y417" s="31"/>
      <c r="Z417" s="30">
        <f t="shared" si="177"/>
        <v>0</v>
      </c>
      <c r="AA417" s="34">
        <f t="shared" si="178"/>
        <v>9</v>
      </c>
      <c r="AB417" s="41">
        <f t="shared" si="179"/>
        <v>7362</v>
      </c>
      <c r="AC417" s="5" t="s">
        <v>861</v>
      </c>
      <c r="AD417" s="35">
        <f t="shared" si="157"/>
        <v>0</v>
      </c>
      <c r="AE417" s="36">
        <f t="shared" si="158"/>
        <v>0</v>
      </c>
      <c r="AF417" s="121">
        <f t="shared" si="162"/>
        <v>0</v>
      </c>
      <c r="AG417" s="37">
        <f t="shared" si="167"/>
        <v>0</v>
      </c>
      <c r="AH417" s="37"/>
    </row>
    <row r="418" spans="1:34" s="38" customFormat="1" ht="16.2">
      <c r="A418" s="26">
        <v>413</v>
      </c>
      <c r="B418" s="27" t="s">
        <v>756</v>
      </c>
      <c r="C418" s="28" t="s">
        <v>757</v>
      </c>
      <c r="D418" s="29" t="s">
        <v>749</v>
      </c>
      <c r="E418" s="29" t="s">
        <v>865</v>
      </c>
      <c r="F418" s="46">
        <v>891</v>
      </c>
      <c r="G418" s="50">
        <v>9</v>
      </c>
      <c r="H418" s="40">
        <f t="shared" si="159"/>
        <v>8019</v>
      </c>
      <c r="I418" s="48">
        <v>6</v>
      </c>
      <c r="J418" s="48">
        <f t="shared" si="160"/>
        <v>5346</v>
      </c>
      <c r="K418" s="48"/>
      <c r="L418" s="48"/>
      <c r="M418" s="45">
        <v>19</v>
      </c>
      <c r="N418" s="45"/>
      <c r="O418" s="42">
        <f t="shared" si="175"/>
        <v>16929</v>
      </c>
      <c r="P418" s="41"/>
      <c r="Q418" s="43"/>
      <c r="R418" s="43"/>
      <c r="S418" s="44"/>
      <c r="T418" s="44"/>
      <c r="U418" s="41"/>
      <c r="V418" s="30">
        <v>0</v>
      </c>
      <c r="W418" s="42">
        <f t="shared" si="176"/>
        <v>0</v>
      </c>
      <c r="X418" s="31">
        <f t="shared" si="173"/>
        <v>0</v>
      </c>
      <c r="Y418" s="31"/>
      <c r="Z418" s="30">
        <f t="shared" si="177"/>
        <v>0</v>
      </c>
      <c r="AA418" s="34">
        <f t="shared" si="178"/>
        <v>3</v>
      </c>
      <c r="AB418" s="41">
        <f t="shared" si="179"/>
        <v>2673</v>
      </c>
      <c r="AC418" s="5" t="s">
        <v>866</v>
      </c>
      <c r="AD418" s="35">
        <f t="shared" si="157"/>
        <v>0</v>
      </c>
      <c r="AE418" s="36">
        <f t="shared" si="158"/>
        <v>0</v>
      </c>
      <c r="AF418" s="121">
        <f t="shared" si="162"/>
        <v>0</v>
      </c>
      <c r="AG418" s="37">
        <f t="shared" si="167"/>
        <v>0</v>
      </c>
      <c r="AH418" s="37"/>
    </row>
    <row r="419" spans="1:34" s="38" customFormat="1" ht="16.2">
      <c r="A419" s="26">
        <v>414</v>
      </c>
      <c r="B419" s="27" t="s">
        <v>758</v>
      </c>
      <c r="C419" s="28" t="s">
        <v>759</v>
      </c>
      <c r="D419" s="29" t="s">
        <v>749</v>
      </c>
      <c r="E419" s="29" t="s">
        <v>867</v>
      </c>
      <c r="F419" s="46">
        <v>1003</v>
      </c>
      <c r="G419" s="50">
        <v>2</v>
      </c>
      <c r="H419" s="40">
        <f t="shared" si="159"/>
        <v>2006</v>
      </c>
      <c r="I419" s="48">
        <v>1</v>
      </c>
      <c r="J419" s="48">
        <f t="shared" si="160"/>
        <v>1003</v>
      </c>
      <c r="K419" s="48"/>
      <c r="L419" s="48"/>
      <c r="M419" s="45">
        <v>0</v>
      </c>
      <c r="N419" s="45"/>
      <c r="O419" s="42">
        <f t="shared" si="175"/>
        <v>0</v>
      </c>
      <c r="P419" s="41"/>
      <c r="Q419" s="43"/>
      <c r="R419" s="43"/>
      <c r="S419" s="44"/>
      <c r="T419" s="44"/>
      <c r="U419" s="41"/>
      <c r="V419" s="30">
        <v>0</v>
      </c>
      <c r="W419" s="42">
        <f t="shared" si="176"/>
        <v>0</v>
      </c>
      <c r="X419" s="31">
        <f t="shared" si="173"/>
        <v>0</v>
      </c>
      <c r="Y419" s="31"/>
      <c r="Z419" s="30">
        <f t="shared" si="177"/>
        <v>0</v>
      </c>
      <c r="AA419" s="34">
        <f t="shared" si="178"/>
        <v>1</v>
      </c>
      <c r="AB419" s="41">
        <f t="shared" si="179"/>
        <v>1003</v>
      </c>
      <c r="AC419" s="5" t="s">
        <v>861</v>
      </c>
      <c r="AD419" s="35">
        <f t="shared" si="157"/>
        <v>0</v>
      </c>
      <c r="AE419" s="36">
        <f t="shared" si="158"/>
        <v>0</v>
      </c>
      <c r="AF419" s="121">
        <f t="shared" si="162"/>
        <v>0</v>
      </c>
      <c r="AG419" s="37">
        <f t="shared" si="167"/>
        <v>0</v>
      </c>
      <c r="AH419" s="37"/>
    </row>
    <row r="420" spans="1:34" s="38" customFormat="1" ht="16.2">
      <c r="A420" s="26">
        <v>415</v>
      </c>
      <c r="B420" s="27" t="s">
        <v>760</v>
      </c>
      <c r="C420" s="28" t="s">
        <v>761</v>
      </c>
      <c r="D420" s="29" t="s">
        <v>749</v>
      </c>
      <c r="E420" s="29" t="s">
        <v>868</v>
      </c>
      <c r="F420" s="46">
        <v>1077</v>
      </c>
      <c r="G420" s="50">
        <v>6</v>
      </c>
      <c r="H420" s="40">
        <f t="shared" si="159"/>
        <v>6462</v>
      </c>
      <c r="I420" s="48">
        <v>4</v>
      </c>
      <c r="J420" s="48">
        <f t="shared" si="160"/>
        <v>4308</v>
      </c>
      <c r="K420" s="48"/>
      <c r="L420" s="48"/>
      <c r="M420" s="45">
        <v>0</v>
      </c>
      <c r="N420" s="45"/>
      <c r="O420" s="42">
        <f t="shared" si="175"/>
        <v>0</v>
      </c>
      <c r="P420" s="41"/>
      <c r="Q420" s="43"/>
      <c r="R420" s="43"/>
      <c r="S420" s="44"/>
      <c r="T420" s="44"/>
      <c r="U420" s="41"/>
      <c r="V420" s="30">
        <v>0</v>
      </c>
      <c r="W420" s="42">
        <f t="shared" si="176"/>
        <v>0</v>
      </c>
      <c r="X420" s="31">
        <f t="shared" si="173"/>
        <v>0</v>
      </c>
      <c r="Y420" s="31"/>
      <c r="Z420" s="30">
        <f t="shared" si="177"/>
        <v>0</v>
      </c>
      <c r="AA420" s="34">
        <f t="shared" si="178"/>
        <v>2</v>
      </c>
      <c r="AB420" s="41">
        <f t="shared" si="179"/>
        <v>2154</v>
      </c>
      <c r="AC420" s="5" t="s">
        <v>861</v>
      </c>
      <c r="AD420" s="35">
        <f t="shared" si="157"/>
        <v>0</v>
      </c>
      <c r="AE420" s="36">
        <f t="shared" si="158"/>
        <v>0</v>
      </c>
      <c r="AF420" s="121">
        <f t="shared" si="162"/>
        <v>0</v>
      </c>
      <c r="AG420" s="37">
        <f t="shared" si="167"/>
        <v>0</v>
      </c>
      <c r="AH420" s="37"/>
    </row>
    <row r="421" spans="1:34" s="38" customFormat="1" ht="16.2">
      <c r="A421" s="26">
        <v>416</v>
      </c>
      <c r="B421" s="27" t="s">
        <v>762</v>
      </c>
      <c r="C421" s="28" t="s">
        <v>763</v>
      </c>
      <c r="D421" s="29" t="s">
        <v>749</v>
      </c>
      <c r="E421" s="29" t="s">
        <v>869</v>
      </c>
      <c r="F421" s="46">
        <v>1301</v>
      </c>
      <c r="G421" s="50">
        <v>2</v>
      </c>
      <c r="H421" s="40">
        <f t="shared" si="159"/>
        <v>2602</v>
      </c>
      <c r="I421" s="48">
        <v>2</v>
      </c>
      <c r="J421" s="48">
        <f t="shared" si="160"/>
        <v>2602</v>
      </c>
      <c r="K421" s="48"/>
      <c r="L421" s="48"/>
      <c r="M421" s="45">
        <v>0</v>
      </c>
      <c r="N421" s="45"/>
      <c r="O421" s="42">
        <f t="shared" si="175"/>
        <v>0</v>
      </c>
      <c r="P421" s="41"/>
      <c r="Q421" s="43"/>
      <c r="R421" s="43"/>
      <c r="S421" s="44"/>
      <c r="T421" s="44"/>
      <c r="U421" s="41"/>
      <c r="V421" s="30">
        <v>0</v>
      </c>
      <c r="W421" s="42">
        <f t="shared" si="176"/>
        <v>0</v>
      </c>
      <c r="X421" s="31">
        <f t="shared" si="173"/>
        <v>0</v>
      </c>
      <c r="Y421" s="31"/>
      <c r="Z421" s="30">
        <f t="shared" si="177"/>
        <v>0</v>
      </c>
      <c r="AA421" s="34">
        <f t="shared" si="178"/>
        <v>0</v>
      </c>
      <c r="AB421" s="41">
        <f t="shared" si="179"/>
        <v>0</v>
      </c>
      <c r="AC421" s="5" t="s">
        <v>870</v>
      </c>
      <c r="AD421" s="35">
        <f t="shared" si="157"/>
        <v>0</v>
      </c>
      <c r="AE421" s="36">
        <f t="shared" si="158"/>
        <v>0</v>
      </c>
      <c r="AF421" s="121">
        <f t="shared" si="162"/>
        <v>0</v>
      </c>
      <c r="AG421" s="37">
        <f t="shared" si="167"/>
        <v>0</v>
      </c>
      <c r="AH421" s="37"/>
    </row>
    <row r="422" spans="1:34" s="38" customFormat="1" ht="16.2">
      <c r="A422" s="26">
        <v>417</v>
      </c>
      <c r="B422" s="27" t="s">
        <v>764</v>
      </c>
      <c r="C422" s="28" t="s">
        <v>765</v>
      </c>
      <c r="D422" s="29" t="s">
        <v>749</v>
      </c>
      <c r="E422" s="29" t="s">
        <v>871</v>
      </c>
      <c r="F422" s="46">
        <v>1413</v>
      </c>
      <c r="G422" s="50">
        <v>1</v>
      </c>
      <c r="H422" s="40">
        <f t="shared" si="159"/>
        <v>1413</v>
      </c>
      <c r="I422" s="48">
        <v>1</v>
      </c>
      <c r="J422" s="48">
        <f t="shared" si="160"/>
        <v>1413</v>
      </c>
      <c r="K422" s="48"/>
      <c r="L422" s="48"/>
      <c r="M422" s="45">
        <v>0</v>
      </c>
      <c r="N422" s="45"/>
      <c r="O422" s="42">
        <f t="shared" si="175"/>
        <v>0</v>
      </c>
      <c r="P422" s="41"/>
      <c r="Q422" s="43"/>
      <c r="R422" s="43"/>
      <c r="S422" s="44"/>
      <c r="T422" s="44"/>
      <c r="U422" s="41"/>
      <c r="V422" s="30">
        <v>0</v>
      </c>
      <c r="W422" s="42">
        <f t="shared" si="176"/>
        <v>0</v>
      </c>
      <c r="X422" s="31">
        <f t="shared" si="173"/>
        <v>0</v>
      </c>
      <c r="Y422" s="31"/>
      <c r="Z422" s="30">
        <f t="shared" si="177"/>
        <v>0</v>
      </c>
      <c r="AA422" s="34">
        <f t="shared" si="178"/>
        <v>0</v>
      </c>
      <c r="AB422" s="41">
        <f t="shared" si="179"/>
        <v>0</v>
      </c>
      <c r="AC422" s="5" t="s">
        <v>872</v>
      </c>
      <c r="AD422" s="35">
        <f t="shared" si="157"/>
        <v>0</v>
      </c>
      <c r="AE422" s="36">
        <f t="shared" si="158"/>
        <v>0</v>
      </c>
      <c r="AF422" s="121">
        <f t="shared" si="162"/>
        <v>0</v>
      </c>
      <c r="AG422" s="37">
        <f t="shared" si="167"/>
        <v>0</v>
      </c>
      <c r="AH422" s="37"/>
    </row>
    <row r="423" spans="1:34" s="38" customFormat="1" ht="16.2">
      <c r="A423" s="26">
        <v>418</v>
      </c>
      <c r="B423" s="27" t="s">
        <v>766</v>
      </c>
      <c r="C423" s="28" t="s">
        <v>767</v>
      </c>
      <c r="D423" s="29" t="s">
        <v>749</v>
      </c>
      <c r="E423" s="29" t="s">
        <v>873</v>
      </c>
      <c r="F423" s="46">
        <v>1708</v>
      </c>
      <c r="G423" s="50">
        <v>7</v>
      </c>
      <c r="H423" s="40">
        <f t="shared" si="159"/>
        <v>11956</v>
      </c>
      <c r="I423" s="48">
        <v>4</v>
      </c>
      <c r="J423" s="48">
        <f t="shared" si="160"/>
        <v>6832</v>
      </c>
      <c r="K423" s="48"/>
      <c r="L423" s="48"/>
      <c r="M423" s="45">
        <v>2</v>
      </c>
      <c r="N423" s="45"/>
      <c r="O423" s="42">
        <f t="shared" si="175"/>
        <v>3416</v>
      </c>
      <c r="P423" s="41"/>
      <c r="Q423" s="43"/>
      <c r="R423" s="43"/>
      <c r="S423" s="44"/>
      <c r="T423" s="44"/>
      <c r="U423" s="41"/>
      <c r="V423" s="30">
        <v>0</v>
      </c>
      <c r="W423" s="42">
        <f t="shared" si="176"/>
        <v>0</v>
      </c>
      <c r="X423" s="31">
        <f t="shared" si="173"/>
        <v>0</v>
      </c>
      <c r="Y423" s="31"/>
      <c r="Z423" s="30">
        <f t="shared" si="177"/>
        <v>0</v>
      </c>
      <c r="AA423" s="34">
        <f t="shared" si="178"/>
        <v>3</v>
      </c>
      <c r="AB423" s="41">
        <f t="shared" si="179"/>
        <v>5124</v>
      </c>
      <c r="AC423" s="5" t="s">
        <v>866</v>
      </c>
      <c r="AD423" s="35">
        <f t="shared" si="157"/>
        <v>0</v>
      </c>
      <c r="AE423" s="36">
        <f t="shared" si="158"/>
        <v>0</v>
      </c>
      <c r="AF423" s="121">
        <f t="shared" si="162"/>
        <v>0</v>
      </c>
      <c r="AG423" s="37">
        <f t="shared" si="167"/>
        <v>0</v>
      </c>
      <c r="AH423" s="37"/>
    </row>
    <row r="424" spans="1:34" s="38" customFormat="1" ht="16.2">
      <c r="A424" s="26">
        <v>419</v>
      </c>
      <c r="B424" s="27" t="s">
        <v>768</v>
      </c>
      <c r="C424" s="28" t="s">
        <v>769</v>
      </c>
      <c r="D424" s="29" t="s">
        <v>749</v>
      </c>
      <c r="E424" s="29" t="s">
        <v>874</v>
      </c>
      <c r="F424" s="46">
        <v>2004</v>
      </c>
      <c r="G424" s="50">
        <v>1</v>
      </c>
      <c r="H424" s="40">
        <f t="shared" si="159"/>
        <v>2004</v>
      </c>
      <c r="I424" s="48">
        <v>1</v>
      </c>
      <c r="J424" s="48">
        <f t="shared" si="160"/>
        <v>2004</v>
      </c>
      <c r="K424" s="48"/>
      <c r="L424" s="48"/>
      <c r="M424" s="45">
        <v>6</v>
      </c>
      <c r="N424" s="45"/>
      <c r="O424" s="42">
        <f t="shared" si="175"/>
        <v>12024</v>
      </c>
      <c r="P424" s="41"/>
      <c r="Q424" s="43"/>
      <c r="R424" s="43"/>
      <c r="S424" s="44"/>
      <c r="T424" s="44"/>
      <c r="U424" s="41"/>
      <c r="V424" s="30">
        <v>0</v>
      </c>
      <c r="W424" s="42">
        <f t="shared" si="176"/>
        <v>0</v>
      </c>
      <c r="X424" s="31">
        <f t="shared" si="173"/>
        <v>0</v>
      </c>
      <c r="Y424" s="31"/>
      <c r="Z424" s="30">
        <f t="shared" si="177"/>
        <v>0</v>
      </c>
      <c r="AA424" s="34">
        <f t="shared" si="178"/>
        <v>0</v>
      </c>
      <c r="AB424" s="41">
        <f t="shared" si="179"/>
        <v>0</v>
      </c>
      <c r="AC424" s="5" t="s">
        <v>875</v>
      </c>
      <c r="AD424" s="35">
        <f t="shared" si="157"/>
        <v>0</v>
      </c>
      <c r="AE424" s="36">
        <f t="shared" si="158"/>
        <v>0</v>
      </c>
      <c r="AF424" s="121">
        <f t="shared" si="162"/>
        <v>0</v>
      </c>
      <c r="AG424" s="37">
        <f t="shared" si="167"/>
        <v>0</v>
      </c>
      <c r="AH424" s="37"/>
    </row>
    <row r="425" spans="1:34" s="38" customFormat="1" ht="16.2">
      <c r="A425" s="26">
        <v>420</v>
      </c>
      <c r="B425" s="27">
        <v>11.2</v>
      </c>
      <c r="C425" s="28" t="s">
        <v>876</v>
      </c>
      <c r="D425" s="29"/>
      <c r="E425" s="29"/>
      <c r="F425" s="50"/>
      <c r="G425" s="51"/>
      <c r="H425" s="40"/>
      <c r="I425" s="48">
        <v>0</v>
      </c>
      <c r="J425" s="48">
        <v>0</v>
      </c>
      <c r="K425" s="48"/>
      <c r="L425" s="48"/>
      <c r="M425" s="45">
        <v>0</v>
      </c>
      <c r="N425" s="45"/>
      <c r="O425" s="42">
        <v>0</v>
      </c>
      <c r="P425" s="41"/>
      <c r="Q425" s="43"/>
      <c r="R425" s="43"/>
      <c r="S425" s="44"/>
      <c r="T425" s="44"/>
      <c r="U425" s="41"/>
      <c r="V425" s="30"/>
      <c r="W425" s="42"/>
      <c r="X425" s="31">
        <v>0</v>
      </c>
      <c r="Y425" s="31"/>
      <c r="Z425" s="30">
        <v>0</v>
      </c>
      <c r="AA425" s="34"/>
      <c r="AB425" s="41"/>
      <c r="AC425" s="5"/>
      <c r="AD425" s="35">
        <f t="shared" si="157"/>
        <v>0</v>
      </c>
      <c r="AE425" s="36">
        <f t="shared" si="158"/>
        <v>0</v>
      </c>
      <c r="AF425" s="121">
        <f t="shared" si="162"/>
        <v>0</v>
      </c>
      <c r="AG425" s="37">
        <f t="shared" si="167"/>
        <v>0</v>
      </c>
      <c r="AH425" s="37"/>
    </row>
    <row r="426" spans="1:34" s="38" customFormat="1" ht="32.4">
      <c r="A426" s="26">
        <v>421</v>
      </c>
      <c r="B426" s="27" t="s">
        <v>770</v>
      </c>
      <c r="C426" s="28" t="s">
        <v>771</v>
      </c>
      <c r="D426" s="29" t="s">
        <v>749</v>
      </c>
      <c r="E426" s="29" t="s">
        <v>877</v>
      </c>
      <c r="F426" s="46">
        <v>1152</v>
      </c>
      <c r="G426" s="50">
        <v>12</v>
      </c>
      <c r="H426" s="40">
        <f t="shared" si="159"/>
        <v>13824</v>
      </c>
      <c r="I426" s="48">
        <v>7</v>
      </c>
      <c r="J426" s="48">
        <f t="shared" si="160"/>
        <v>8064</v>
      </c>
      <c r="K426" s="48">
        <v>2</v>
      </c>
      <c r="L426" s="48">
        <f>F426*K426</f>
        <v>2304</v>
      </c>
      <c r="M426" s="45">
        <v>93</v>
      </c>
      <c r="N426" s="45" t="s">
        <v>878</v>
      </c>
      <c r="O426" s="42">
        <f t="shared" ref="O426:O433" si="180">F426*M426</f>
        <v>107136</v>
      </c>
      <c r="P426" s="41"/>
      <c r="Q426" s="43"/>
      <c r="R426" s="43"/>
      <c r="S426" s="44"/>
      <c r="T426" s="44"/>
      <c r="U426" s="41"/>
      <c r="V426" s="30">
        <v>0</v>
      </c>
      <c r="W426" s="42">
        <f>F426*V426</f>
        <v>0</v>
      </c>
      <c r="X426" s="31">
        <f t="shared" si="173"/>
        <v>0</v>
      </c>
      <c r="Y426" s="57" t="s">
        <v>809</v>
      </c>
      <c r="Z426" s="30">
        <f>F426*X426</f>
        <v>0</v>
      </c>
      <c r="AA426" s="34">
        <f>G426-I426-P426-R426-T426-V426</f>
        <v>5</v>
      </c>
      <c r="AB426" s="41">
        <f>AA426*F426</f>
        <v>5760</v>
      </c>
      <c r="AC426" s="5" t="s">
        <v>785</v>
      </c>
      <c r="AD426" s="35">
        <v>2</v>
      </c>
      <c r="AE426" s="36">
        <f t="shared" si="158"/>
        <v>2304</v>
      </c>
      <c r="AF426" s="121">
        <f t="shared" si="162"/>
        <v>2304</v>
      </c>
      <c r="AG426" s="37">
        <f t="shared" si="167"/>
        <v>2304</v>
      </c>
      <c r="AH426" s="37"/>
    </row>
    <row r="427" spans="1:34" s="38" customFormat="1" ht="32.4">
      <c r="A427" s="26">
        <v>422</v>
      </c>
      <c r="B427" s="27" t="s">
        <v>772</v>
      </c>
      <c r="C427" s="28" t="s">
        <v>773</v>
      </c>
      <c r="D427" s="29" t="s">
        <v>749</v>
      </c>
      <c r="E427" s="29" t="s">
        <v>879</v>
      </c>
      <c r="F427" s="46">
        <v>1226</v>
      </c>
      <c r="G427" s="50">
        <v>39</v>
      </c>
      <c r="H427" s="40">
        <f t="shared" si="159"/>
        <v>47814</v>
      </c>
      <c r="I427" s="48">
        <v>23</v>
      </c>
      <c r="J427" s="48">
        <f t="shared" si="160"/>
        <v>28198</v>
      </c>
      <c r="K427" s="48">
        <v>91</v>
      </c>
      <c r="L427" s="48">
        <f t="shared" ref="L427:L430" si="181">F427*K427</f>
        <v>111566</v>
      </c>
      <c r="M427" s="45">
        <v>9</v>
      </c>
      <c r="N427" s="45" t="s">
        <v>855</v>
      </c>
      <c r="O427" s="42">
        <f t="shared" si="180"/>
        <v>11034</v>
      </c>
      <c r="P427" s="41"/>
      <c r="Q427" s="43"/>
      <c r="R427" s="43"/>
      <c r="S427" s="44"/>
      <c r="T427" s="44"/>
      <c r="U427" s="41"/>
      <c r="V427" s="30">
        <v>0</v>
      </c>
      <c r="W427" s="42">
        <f>F427*V427</f>
        <v>0</v>
      </c>
      <c r="X427" s="31">
        <f t="shared" si="173"/>
        <v>0</v>
      </c>
      <c r="Y427" s="57" t="s">
        <v>810</v>
      </c>
      <c r="Z427" s="30">
        <f>F427*X427</f>
        <v>0</v>
      </c>
      <c r="AA427" s="34">
        <f>G427-I427-P427-R427-T427-V427</f>
        <v>16</v>
      </c>
      <c r="AB427" s="41">
        <f>AA427*F427</f>
        <v>19616</v>
      </c>
      <c r="AC427" s="5" t="s">
        <v>880</v>
      </c>
      <c r="AD427" s="35">
        <v>9</v>
      </c>
      <c r="AE427" s="36">
        <f t="shared" si="158"/>
        <v>11034</v>
      </c>
      <c r="AF427" s="121">
        <f t="shared" si="162"/>
        <v>11034</v>
      </c>
      <c r="AG427" s="37">
        <f t="shared" si="167"/>
        <v>11034</v>
      </c>
      <c r="AH427" s="37"/>
    </row>
    <row r="428" spans="1:34" s="38" customFormat="1" ht="32.4">
      <c r="A428" s="26">
        <v>423</v>
      </c>
      <c r="B428" s="27" t="s">
        <v>774</v>
      </c>
      <c r="C428" s="28" t="s">
        <v>775</v>
      </c>
      <c r="D428" s="29" t="s">
        <v>749</v>
      </c>
      <c r="E428" s="29" t="s">
        <v>881</v>
      </c>
      <c r="F428" s="46">
        <v>1375</v>
      </c>
      <c r="G428" s="50">
        <v>2</v>
      </c>
      <c r="H428" s="40">
        <f t="shared" si="159"/>
        <v>2750</v>
      </c>
      <c r="I428" s="48">
        <v>1</v>
      </c>
      <c r="J428" s="48">
        <f t="shared" si="160"/>
        <v>1375</v>
      </c>
      <c r="K428" s="48">
        <v>9</v>
      </c>
      <c r="L428" s="48">
        <f t="shared" si="181"/>
        <v>12375</v>
      </c>
      <c r="M428" s="45">
        <v>1</v>
      </c>
      <c r="N428" s="45" t="s">
        <v>882</v>
      </c>
      <c r="O428" s="42">
        <f t="shared" si="180"/>
        <v>1375</v>
      </c>
      <c r="P428" s="41"/>
      <c r="Q428" s="43"/>
      <c r="R428" s="43"/>
      <c r="S428" s="44"/>
      <c r="T428" s="44"/>
      <c r="U428" s="41"/>
      <c r="V428" s="30">
        <v>0</v>
      </c>
      <c r="W428" s="42">
        <f>F428*V428</f>
        <v>0</v>
      </c>
      <c r="X428" s="31">
        <f t="shared" si="173"/>
        <v>0</v>
      </c>
      <c r="Y428" s="57" t="s">
        <v>811</v>
      </c>
      <c r="Z428" s="30">
        <f>F428*X428</f>
        <v>0</v>
      </c>
      <c r="AA428" s="34">
        <f>G428-I428-P428-R428-T428-V428</f>
        <v>1</v>
      </c>
      <c r="AB428" s="41">
        <f>AA428*F428</f>
        <v>1375</v>
      </c>
      <c r="AC428" s="5" t="s">
        <v>866</v>
      </c>
      <c r="AD428" s="35">
        <v>1</v>
      </c>
      <c r="AE428" s="36">
        <f t="shared" si="158"/>
        <v>1375</v>
      </c>
      <c r="AF428" s="121">
        <f t="shared" si="162"/>
        <v>1375</v>
      </c>
      <c r="AG428" s="37">
        <f t="shared" si="167"/>
        <v>1375</v>
      </c>
      <c r="AH428" s="37"/>
    </row>
    <row r="429" spans="1:34" s="38" customFormat="1" ht="16.2">
      <c r="A429" s="26">
        <v>424</v>
      </c>
      <c r="B429" s="27" t="s">
        <v>776</v>
      </c>
      <c r="C429" s="28" t="s">
        <v>777</v>
      </c>
      <c r="D429" s="29" t="s">
        <v>749</v>
      </c>
      <c r="E429" s="29" t="s">
        <v>883</v>
      </c>
      <c r="F429" s="46">
        <v>1634</v>
      </c>
      <c r="G429" s="50">
        <v>2</v>
      </c>
      <c r="H429" s="40">
        <f t="shared" si="159"/>
        <v>3268</v>
      </c>
      <c r="I429" s="48">
        <v>1</v>
      </c>
      <c r="J429" s="48">
        <f t="shared" si="160"/>
        <v>1634</v>
      </c>
      <c r="K429" s="48">
        <v>7</v>
      </c>
      <c r="L429" s="48">
        <f t="shared" si="181"/>
        <v>11438</v>
      </c>
      <c r="M429" s="45">
        <v>0</v>
      </c>
      <c r="N429" s="45"/>
      <c r="O429" s="42">
        <f t="shared" si="180"/>
        <v>0</v>
      </c>
      <c r="P429" s="41"/>
      <c r="Q429" s="43"/>
      <c r="R429" s="43"/>
      <c r="S429" s="44"/>
      <c r="T429" s="44"/>
      <c r="U429" s="41"/>
      <c r="V429" s="30">
        <v>0</v>
      </c>
      <c r="W429" s="42">
        <f>F429*V429</f>
        <v>0</v>
      </c>
      <c r="X429" s="31">
        <f t="shared" si="173"/>
        <v>0</v>
      </c>
      <c r="Y429" s="31"/>
      <c r="Z429" s="30">
        <f>F429*X429</f>
        <v>0</v>
      </c>
      <c r="AA429" s="34">
        <f>G429-I429-P429-R429-T429-V429</f>
        <v>1</v>
      </c>
      <c r="AB429" s="41">
        <f>AA429*F429</f>
        <v>1634</v>
      </c>
      <c r="AC429" s="5" t="s">
        <v>870</v>
      </c>
      <c r="AD429" s="35">
        <f t="shared" si="157"/>
        <v>0</v>
      </c>
      <c r="AE429" s="36">
        <f t="shared" si="158"/>
        <v>0</v>
      </c>
      <c r="AF429" s="121">
        <f t="shared" si="162"/>
        <v>0</v>
      </c>
      <c r="AG429" s="37">
        <f t="shared" si="167"/>
        <v>0</v>
      </c>
      <c r="AH429" s="37"/>
    </row>
    <row r="430" spans="1:34" s="38" customFormat="1" ht="16.2">
      <c r="A430" s="26">
        <v>425</v>
      </c>
      <c r="B430" s="27" t="s">
        <v>778</v>
      </c>
      <c r="C430" s="28" t="s">
        <v>779</v>
      </c>
      <c r="D430" s="29" t="s">
        <v>749</v>
      </c>
      <c r="E430" s="29" t="s">
        <v>884</v>
      </c>
      <c r="F430" s="46">
        <v>2934</v>
      </c>
      <c r="G430" s="50">
        <v>1</v>
      </c>
      <c r="H430" s="40">
        <f t="shared" si="159"/>
        <v>2934</v>
      </c>
      <c r="I430" s="48">
        <v>1</v>
      </c>
      <c r="J430" s="48">
        <f t="shared" si="160"/>
        <v>2934</v>
      </c>
      <c r="K430" s="48">
        <v>1</v>
      </c>
      <c r="L430" s="48">
        <f t="shared" si="181"/>
        <v>2934</v>
      </c>
      <c r="M430" s="45">
        <v>0</v>
      </c>
      <c r="N430" s="45"/>
      <c r="O430" s="42">
        <f t="shared" si="180"/>
        <v>0</v>
      </c>
      <c r="P430" s="41"/>
      <c r="Q430" s="43"/>
      <c r="R430" s="41"/>
      <c r="S430" s="44"/>
      <c r="T430" s="44"/>
      <c r="U430" s="41"/>
      <c r="V430" s="30">
        <v>0</v>
      </c>
      <c r="W430" s="42">
        <f>F430*V430</f>
        <v>0</v>
      </c>
      <c r="X430" s="31">
        <f t="shared" si="173"/>
        <v>0</v>
      </c>
      <c r="Y430" s="31"/>
      <c r="Z430" s="30">
        <f>F430*X430</f>
        <v>0</v>
      </c>
      <c r="AA430" s="34">
        <f>G430-I430-P430-R430-T430-V430</f>
        <v>0</v>
      </c>
      <c r="AB430" s="41">
        <f>AA430*F430</f>
        <v>0</v>
      </c>
      <c r="AC430" s="5" t="s">
        <v>875</v>
      </c>
      <c r="AD430" s="35">
        <f t="shared" si="157"/>
        <v>0</v>
      </c>
      <c r="AE430" s="36">
        <f t="shared" si="158"/>
        <v>0</v>
      </c>
      <c r="AF430" s="121">
        <f t="shared" si="162"/>
        <v>0</v>
      </c>
      <c r="AG430" s="37">
        <f t="shared" si="167"/>
        <v>0</v>
      </c>
      <c r="AH430" s="37"/>
    </row>
    <row r="431" spans="1:34" s="38" customFormat="1" ht="27" customHeight="1">
      <c r="A431" s="26" t="s">
        <v>801</v>
      </c>
      <c r="B431" s="27"/>
      <c r="C431" s="28" t="s">
        <v>796</v>
      </c>
      <c r="D431" s="29" t="s">
        <v>803</v>
      </c>
      <c r="E431" s="29"/>
      <c r="F431" s="46">
        <v>1114</v>
      </c>
      <c r="G431" s="50"/>
      <c r="H431" s="40"/>
      <c r="I431" s="48"/>
      <c r="J431" s="48"/>
      <c r="K431" s="48">
        <v>0</v>
      </c>
      <c r="L431" s="48">
        <f>F431*K431</f>
        <v>0</v>
      </c>
      <c r="M431" s="45">
        <v>7</v>
      </c>
      <c r="N431" s="67" t="s">
        <v>885</v>
      </c>
      <c r="O431" s="42">
        <f t="shared" si="180"/>
        <v>7798</v>
      </c>
      <c r="P431" s="41"/>
      <c r="Q431" s="43"/>
      <c r="R431" s="41"/>
      <c r="S431" s="44"/>
      <c r="T431" s="44"/>
      <c r="U431" s="41"/>
      <c r="V431" s="30"/>
      <c r="W431" s="42"/>
      <c r="X431" s="31">
        <v>0</v>
      </c>
      <c r="Y431" s="57" t="s">
        <v>811</v>
      </c>
      <c r="Z431" s="30"/>
      <c r="AA431" s="34"/>
      <c r="AB431" s="41"/>
      <c r="AC431" s="5"/>
      <c r="AD431" s="68">
        <v>0</v>
      </c>
      <c r="AE431" s="69">
        <f t="shared" si="158"/>
        <v>0</v>
      </c>
      <c r="AF431" s="121">
        <f t="shared" si="162"/>
        <v>0</v>
      </c>
      <c r="AG431" s="37">
        <f t="shared" si="167"/>
        <v>0</v>
      </c>
      <c r="AH431" s="37"/>
    </row>
    <row r="432" spans="1:34" s="38" customFormat="1" ht="26.25" customHeight="1">
      <c r="A432" s="26" t="s">
        <v>802</v>
      </c>
      <c r="B432" s="27"/>
      <c r="C432" s="28" t="s">
        <v>797</v>
      </c>
      <c r="D432" s="29" t="s">
        <v>804</v>
      </c>
      <c r="E432" s="29"/>
      <c r="F432" s="46">
        <v>1748</v>
      </c>
      <c r="G432" s="50"/>
      <c r="H432" s="40"/>
      <c r="I432" s="48"/>
      <c r="J432" s="48"/>
      <c r="K432" s="48">
        <v>0</v>
      </c>
      <c r="L432" s="48">
        <f>F432*K432</f>
        <v>0</v>
      </c>
      <c r="M432" s="45">
        <v>11</v>
      </c>
      <c r="N432" s="67" t="s">
        <v>886</v>
      </c>
      <c r="O432" s="42">
        <f t="shared" si="180"/>
        <v>19228</v>
      </c>
      <c r="P432" s="41"/>
      <c r="Q432" s="43"/>
      <c r="R432" s="41"/>
      <c r="S432" s="44"/>
      <c r="T432" s="44"/>
      <c r="U432" s="41"/>
      <c r="V432" s="30"/>
      <c r="W432" s="42"/>
      <c r="X432" s="31">
        <v>0</v>
      </c>
      <c r="Y432" s="57" t="s">
        <v>812</v>
      </c>
      <c r="Z432" s="30"/>
      <c r="AA432" s="34"/>
      <c r="AB432" s="41"/>
      <c r="AC432" s="5"/>
      <c r="AD432" s="68">
        <v>0</v>
      </c>
      <c r="AE432" s="69">
        <f t="shared" si="158"/>
        <v>0</v>
      </c>
      <c r="AF432" s="121">
        <f t="shared" si="162"/>
        <v>0</v>
      </c>
      <c r="AG432" s="37">
        <f t="shared" si="167"/>
        <v>0</v>
      </c>
      <c r="AH432" s="37"/>
    </row>
    <row r="433" spans="1:34" s="38" customFormat="1" ht="32.4">
      <c r="A433" s="26">
        <v>426</v>
      </c>
      <c r="B433" s="27">
        <v>12</v>
      </c>
      <c r="C433" s="28" t="s">
        <v>780</v>
      </c>
      <c r="D433" s="29" t="s">
        <v>749</v>
      </c>
      <c r="E433" s="29" t="s">
        <v>887</v>
      </c>
      <c r="F433" s="50">
        <v>577</v>
      </c>
      <c r="G433" s="50">
        <v>37</v>
      </c>
      <c r="H433" s="40">
        <f t="shared" si="159"/>
        <v>21349</v>
      </c>
      <c r="I433" s="48">
        <v>0</v>
      </c>
      <c r="J433" s="48">
        <f t="shared" si="160"/>
        <v>0</v>
      </c>
      <c r="K433" s="48"/>
      <c r="L433" s="48"/>
      <c r="M433" s="45">
        <v>0</v>
      </c>
      <c r="N433" s="45"/>
      <c r="O433" s="42">
        <f t="shared" si="180"/>
        <v>0</v>
      </c>
      <c r="P433" s="41"/>
      <c r="Q433" s="43"/>
      <c r="R433" s="41"/>
      <c r="S433" s="44"/>
      <c r="T433" s="44"/>
      <c r="U433" s="41"/>
      <c r="V433" s="30">
        <v>0</v>
      </c>
      <c r="W433" s="42">
        <f>F433*V433</f>
        <v>0</v>
      </c>
      <c r="X433" s="31">
        <f t="shared" si="173"/>
        <v>0</v>
      </c>
      <c r="Y433" s="31"/>
      <c r="Z433" s="30">
        <f>F433*X433</f>
        <v>0</v>
      </c>
      <c r="AA433" s="34">
        <f>G433-I433-P433-R433-T433-V433</f>
        <v>37</v>
      </c>
      <c r="AB433" s="41">
        <f>AA433*F433</f>
        <v>21349</v>
      </c>
      <c r="AC433" s="5"/>
      <c r="AD433" s="35">
        <f t="shared" si="157"/>
        <v>0</v>
      </c>
      <c r="AE433" s="36">
        <f>ROUND(AD433*F433,0)</f>
        <v>0</v>
      </c>
      <c r="AF433" s="121">
        <f t="shared" si="162"/>
        <v>0</v>
      </c>
      <c r="AG433" s="37">
        <f t="shared" si="167"/>
        <v>0</v>
      </c>
      <c r="AH433" s="37"/>
    </row>
    <row r="434" spans="1:34" s="38" customFormat="1" ht="16.2">
      <c r="A434" s="26">
        <v>427</v>
      </c>
      <c r="B434" s="27">
        <v>13</v>
      </c>
      <c r="C434" s="28" t="s">
        <v>888</v>
      </c>
      <c r="D434" s="29"/>
      <c r="E434" s="29"/>
      <c r="F434" s="50"/>
      <c r="G434" s="51"/>
      <c r="H434" s="40"/>
      <c r="I434" s="52"/>
      <c r="J434" s="52"/>
      <c r="K434" s="52"/>
      <c r="L434" s="52"/>
      <c r="M434" s="45"/>
      <c r="N434" s="45"/>
      <c r="O434" s="42"/>
      <c r="P434" s="40"/>
      <c r="Q434" s="43"/>
      <c r="R434" s="40"/>
      <c r="S434" s="44"/>
      <c r="T434" s="44"/>
      <c r="U434" s="40"/>
      <c r="V434" s="30"/>
      <c r="W434" s="42"/>
      <c r="X434" s="31"/>
      <c r="Y434" s="31"/>
      <c r="Z434" s="30"/>
      <c r="AA434" s="34"/>
      <c r="AB434" s="41"/>
      <c r="AC434" s="5"/>
      <c r="AD434" s="35">
        <f t="shared" si="157"/>
        <v>0</v>
      </c>
      <c r="AE434" s="36">
        <f>ROUND(AD434*F434,0)</f>
        <v>0</v>
      </c>
      <c r="AF434" s="121">
        <f t="shared" si="162"/>
        <v>0</v>
      </c>
      <c r="AG434" s="37">
        <f t="shared" si="167"/>
        <v>0</v>
      </c>
      <c r="AH434" s="37"/>
    </row>
    <row r="435" spans="1:34" s="38" customFormat="1" ht="64.8">
      <c r="A435" s="26">
        <v>428</v>
      </c>
      <c r="B435" s="27">
        <v>13.1</v>
      </c>
      <c r="C435" s="28" t="s">
        <v>889</v>
      </c>
      <c r="D435" s="29" t="s">
        <v>3</v>
      </c>
      <c r="E435" s="29" t="s">
        <v>890</v>
      </c>
      <c r="F435" s="50">
        <v>357</v>
      </c>
      <c r="G435" s="50">
        <v>150</v>
      </c>
      <c r="H435" s="40">
        <f t="shared" si="159"/>
        <v>53550</v>
      </c>
      <c r="I435" s="48">
        <v>0</v>
      </c>
      <c r="J435" s="48">
        <f t="shared" si="160"/>
        <v>0</v>
      </c>
      <c r="K435" s="48"/>
      <c r="L435" s="48"/>
      <c r="M435" s="45">
        <v>0</v>
      </c>
      <c r="N435" s="45"/>
      <c r="O435" s="42">
        <f>F435*M435</f>
        <v>0</v>
      </c>
      <c r="P435" s="41"/>
      <c r="Q435" s="43"/>
      <c r="R435" s="41"/>
      <c r="S435" s="44"/>
      <c r="T435" s="44"/>
      <c r="U435" s="41"/>
      <c r="V435" s="30">
        <v>0</v>
      </c>
      <c r="W435" s="42">
        <f>F435*V435</f>
        <v>0</v>
      </c>
      <c r="X435" s="31">
        <f t="shared" si="173"/>
        <v>0</v>
      </c>
      <c r="Y435" s="31"/>
      <c r="Z435" s="30">
        <f>F435*X435</f>
        <v>0</v>
      </c>
      <c r="AA435" s="34">
        <f>G435-I435-P435-R435-T435-V435</f>
        <v>150</v>
      </c>
      <c r="AB435" s="41">
        <f>AA435*F435</f>
        <v>53550</v>
      </c>
      <c r="AC435" s="5"/>
      <c r="AD435" s="35">
        <f t="shared" si="157"/>
        <v>0</v>
      </c>
      <c r="AE435" s="36">
        <f>ROUND(AD435*F435,0)</f>
        <v>0</v>
      </c>
      <c r="AF435" s="121">
        <f t="shared" si="162"/>
        <v>0</v>
      </c>
      <c r="AG435" s="37">
        <f t="shared" si="167"/>
        <v>0</v>
      </c>
      <c r="AH435" s="37"/>
    </row>
    <row r="436" spans="1:34" s="38" customFormat="1" ht="16.2">
      <c r="A436" s="26">
        <v>429</v>
      </c>
      <c r="B436" s="27">
        <v>14</v>
      </c>
      <c r="C436" s="28" t="s">
        <v>891</v>
      </c>
      <c r="D436" s="29"/>
      <c r="E436" s="29"/>
      <c r="F436" s="50"/>
      <c r="G436" s="51"/>
      <c r="H436" s="40"/>
      <c r="I436" s="48"/>
      <c r="J436" s="48"/>
      <c r="K436" s="48"/>
      <c r="L436" s="48"/>
      <c r="M436" s="45"/>
      <c r="N436" s="45"/>
      <c r="O436" s="42"/>
      <c r="P436" s="41"/>
      <c r="Q436" s="43"/>
      <c r="R436" s="41"/>
      <c r="S436" s="44"/>
      <c r="T436" s="44"/>
      <c r="U436" s="41"/>
      <c r="V436" s="30"/>
      <c r="W436" s="42"/>
      <c r="X436" s="31"/>
      <c r="Y436" s="31"/>
      <c r="Z436" s="30"/>
      <c r="AA436" s="34"/>
      <c r="AB436" s="41"/>
      <c r="AC436" s="5"/>
      <c r="AD436" s="35">
        <f t="shared" si="157"/>
        <v>0</v>
      </c>
      <c r="AE436" s="36">
        <f>ROUND(AD436*F436,0)</f>
        <v>0</v>
      </c>
      <c r="AF436" s="121">
        <f t="shared" si="162"/>
        <v>0</v>
      </c>
      <c r="AG436" s="37">
        <f t="shared" si="167"/>
        <v>0</v>
      </c>
      <c r="AH436" s="37"/>
    </row>
    <row r="437" spans="1:34" s="38" customFormat="1" ht="64.8">
      <c r="A437" s="26">
        <v>430</v>
      </c>
      <c r="B437" s="27">
        <v>14.1</v>
      </c>
      <c r="C437" s="28" t="s">
        <v>889</v>
      </c>
      <c r="D437" s="29" t="s">
        <v>3</v>
      </c>
      <c r="E437" s="29" t="s">
        <v>890</v>
      </c>
      <c r="F437" s="50">
        <v>357</v>
      </c>
      <c r="G437" s="50">
        <v>250</v>
      </c>
      <c r="H437" s="40">
        <f t="shared" si="159"/>
        <v>89250</v>
      </c>
      <c r="I437" s="48">
        <v>0</v>
      </c>
      <c r="J437" s="48">
        <f t="shared" si="160"/>
        <v>0</v>
      </c>
      <c r="K437" s="48"/>
      <c r="L437" s="48"/>
      <c r="M437" s="45">
        <v>0</v>
      </c>
      <c r="N437" s="45"/>
      <c r="O437" s="42">
        <f>F437*M437</f>
        <v>0</v>
      </c>
      <c r="P437" s="41"/>
      <c r="Q437" s="43"/>
      <c r="R437" s="41"/>
      <c r="S437" s="44"/>
      <c r="T437" s="44"/>
      <c r="U437" s="41"/>
      <c r="V437" s="30">
        <v>0</v>
      </c>
      <c r="W437" s="42">
        <f>F437*V437</f>
        <v>0</v>
      </c>
      <c r="X437" s="31">
        <f t="shared" si="173"/>
        <v>0</v>
      </c>
      <c r="Y437" s="31"/>
      <c r="Z437" s="30">
        <f>F437*X437</f>
        <v>0</v>
      </c>
      <c r="AA437" s="34">
        <f>G437-I437-P437-R437-T437-V437</f>
        <v>250</v>
      </c>
      <c r="AB437" s="41">
        <f>AA437*F437</f>
        <v>89250</v>
      </c>
      <c r="AC437" s="5"/>
      <c r="AD437" s="35">
        <f t="shared" si="157"/>
        <v>0</v>
      </c>
      <c r="AE437" s="36">
        <f>ROUND(AD437*F437,0)</f>
        <v>0</v>
      </c>
      <c r="AF437" s="121">
        <f t="shared" si="162"/>
        <v>0</v>
      </c>
      <c r="AG437" s="37">
        <f t="shared" si="167"/>
        <v>0</v>
      </c>
      <c r="AH437" s="37"/>
    </row>
    <row r="438" spans="1:34" s="2" customFormat="1" ht="19.8">
      <c r="A438" s="70"/>
      <c r="B438" s="134" t="s">
        <v>788</v>
      </c>
      <c r="C438" s="134"/>
      <c r="D438" s="119"/>
      <c r="E438" s="119"/>
      <c r="F438" s="71"/>
      <c r="G438" s="71"/>
      <c r="H438" s="71">
        <v>16800000</v>
      </c>
      <c r="I438" s="118"/>
      <c r="J438" s="118">
        <v>5087409</v>
      </c>
      <c r="K438" s="118"/>
      <c r="L438" s="118"/>
      <c r="M438" s="71"/>
      <c r="N438" s="71" t="s">
        <v>892</v>
      </c>
      <c r="O438" s="72">
        <f>SUM(O6:O437)</f>
        <v>7823823.7700000005</v>
      </c>
      <c r="P438" s="71"/>
      <c r="Q438" s="118">
        <f>SUM(Q6:Q437)</f>
        <v>538080.924</v>
      </c>
      <c r="R438" s="71"/>
      <c r="S438" s="118">
        <f>SUM(S6:S437)</f>
        <v>446329.23800000001</v>
      </c>
      <c r="T438" s="71"/>
      <c r="U438" s="118">
        <f>SUM(U6:U437)</f>
        <v>28120.884000000002</v>
      </c>
      <c r="V438" s="73"/>
      <c r="W438" s="118">
        <f>SUM(W6:W437)</f>
        <v>2079655.2560000001</v>
      </c>
      <c r="X438" s="118"/>
      <c r="Y438" s="118"/>
      <c r="Z438" s="114">
        <f>SUM(Z6:Z437)</f>
        <v>3092186.3020000001</v>
      </c>
      <c r="AA438" s="73"/>
      <c r="AB438" s="71">
        <f>SUM(AB7:AB437)</f>
        <v>8620823.5572999995</v>
      </c>
      <c r="AC438" s="119"/>
      <c r="AD438" s="119"/>
      <c r="AE438" s="74">
        <f>SUM(AE6:AE437)</f>
        <v>3115810</v>
      </c>
      <c r="AF438" s="122">
        <f>SUM(AF7:AF437)</f>
        <v>3115809.3020000001</v>
      </c>
      <c r="AG438" s="75">
        <f>SUM(AG7:AG437)</f>
        <v>3115809.3020000001</v>
      </c>
      <c r="AH438" s="75"/>
    </row>
    <row r="439" spans="1:34" s="2" customFormat="1" ht="19.8">
      <c r="A439" s="70"/>
      <c r="B439" s="134" t="s">
        <v>805</v>
      </c>
      <c r="C439" s="134"/>
      <c r="D439" s="119"/>
      <c r="E439" s="119"/>
      <c r="F439" s="71"/>
      <c r="G439" s="71"/>
      <c r="H439" s="71"/>
      <c r="I439" s="118"/>
      <c r="J439" s="118">
        <f>ROUND(J438*1.05,0)</f>
        <v>5341779</v>
      </c>
      <c r="K439" s="118"/>
      <c r="L439" s="118"/>
      <c r="M439" s="71"/>
      <c r="N439" s="71"/>
      <c r="O439" s="118">
        <f>ROUND(O438*1.05,0)</f>
        <v>8215015</v>
      </c>
      <c r="P439" s="71"/>
      <c r="Q439" s="118"/>
      <c r="R439" s="71"/>
      <c r="S439" s="118"/>
      <c r="T439" s="71"/>
      <c r="U439" s="118"/>
      <c r="V439" s="73"/>
      <c r="W439" s="118"/>
      <c r="X439" s="118"/>
      <c r="Y439" s="118"/>
      <c r="Z439" s="114">
        <f>ROUND(Z438*1.05,0)</f>
        <v>3246796</v>
      </c>
      <c r="AA439" s="73"/>
      <c r="AB439" s="71"/>
      <c r="AC439" s="119"/>
      <c r="AD439" s="119"/>
      <c r="AE439" s="74">
        <f>ROUND(AE438*1.05,0)</f>
        <v>3271601</v>
      </c>
      <c r="AF439" s="122">
        <f>ROUND(AF438*1.05,0)</f>
        <v>3271600</v>
      </c>
      <c r="AG439" s="75"/>
      <c r="AH439" s="75">
        <f>AF438*1.05</f>
        <v>3271599.7671000003</v>
      </c>
    </row>
    <row r="440" spans="1:34" s="2" customFormat="1" ht="60" customHeight="1">
      <c r="A440" s="70"/>
      <c r="B440" s="134" t="s">
        <v>789</v>
      </c>
      <c r="C440" s="134"/>
      <c r="D440" s="119"/>
      <c r="E440" s="119"/>
      <c r="F440" s="71"/>
      <c r="G440" s="71"/>
      <c r="H440" s="71"/>
      <c r="I440" s="76"/>
      <c r="J440" s="76"/>
      <c r="K440" s="76"/>
      <c r="L440" s="76"/>
      <c r="M440" s="139">
        <f>J439+O439</f>
        <v>13556794</v>
      </c>
      <c r="N440" s="139"/>
      <c r="O440" s="139"/>
      <c r="P440" s="71"/>
      <c r="Q440" s="118"/>
      <c r="R440" s="71"/>
      <c r="S440" s="118"/>
      <c r="T440" s="71"/>
      <c r="U440" s="118"/>
      <c r="V440" s="73"/>
      <c r="W440" s="118"/>
      <c r="X440" s="140">
        <f>Z439+J439</f>
        <v>8588575</v>
      </c>
      <c r="Y440" s="140"/>
      <c r="Z440" s="140"/>
      <c r="AA440" s="73"/>
      <c r="AB440" s="71"/>
      <c r="AC440" s="119"/>
      <c r="AD440" s="141"/>
      <c r="AE440" s="141"/>
      <c r="AF440" s="123">
        <f>J439+AF439</f>
        <v>8613379</v>
      </c>
      <c r="AG440" s="75"/>
      <c r="AH440" s="75">
        <f>(508741+3092186)*1.05</f>
        <v>3780973.35</v>
      </c>
    </row>
    <row r="441" spans="1:34" s="2" customFormat="1" ht="19.8">
      <c r="A441" s="77"/>
      <c r="B441" s="132" t="s">
        <v>808</v>
      </c>
      <c r="C441" s="132"/>
      <c r="D441" s="78"/>
      <c r="E441" s="78"/>
      <c r="F441" s="79"/>
      <c r="G441" s="79"/>
      <c r="H441" s="79"/>
      <c r="I441" s="79"/>
      <c r="J441" s="79">
        <v>4578668</v>
      </c>
      <c r="K441" s="79"/>
      <c r="L441" s="79"/>
      <c r="M441" s="80"/>
      <c r="N441" s="80"/>
      <c r="O441" s="81"/>
      <c r="P441" s="80"/>
      <c r="Q441" s="81"/>
      <c r="R441" s="80"/>
      <c r="S441" s="79"/>
      <c r="T441" s="80"/>
      <c r="U441" s="79"/>
      <c r="V441" s="79"/>
      <c r="W441" s="79"/>
      <c r="X441" s="82"/>
      <c r="Y441" s="82"/>
      <c r="Z441" s="79"/>
      <c r="AA441" s="83"/>
      <c r="AB441" s="79"/>
      <c r="AC441" s="84"/>
      <c r="AD441" s="85"/>
      <c r="AE441" s="82">
        <v>4578668</v>
      </c>
      <c r="AF441" s="6">
        <f>J441</f>
        <v>4578668</v>
      </c>
      <c r="AG441" s="75"/>
      <c r="AH441" s="75"/>
    </row>
    <row r="442" spans="1:34" s="2" customFormat="1" ht="19.8">
      <c r="A442" s="77"/>
      <c r="B442" s="132" t="s">
        <v>806</v>
      </c>
      <c r="C442" s="132"/>
      <c r="D442" s="78"/>
      <c r="E442" s="78"/>
      <c r="F442" s="79"/>
      <c r="G442" s="79"/>
      <c r="H442" s="79"/>
      <c r="I442" s="79"/>
      <c r="J442" s="79">
        <f>J441*1.05</f>
        <v>4807601.4000000004</v>
      </c>
      <c r="K442" s="79"/>
      <c r="L442" s="79"/>
      <c r="M442" s="80"/>
      <c r="N442" s="80"/>
      <c r="O442" s="81"/>
      <c r="P442" s="80"/>
      <c r="Q442" s="81"/>
      <c r="R442" s="80"/>
      <c r="S442" s="79"/>
      <c r="T442" s="80"/>
      <c r="U442" s="79"/>
      <c r="V442" s="79"/>
      <c r="W442" s="79"/>
      <c r="X442" s="82"/>
      <c r="Y442" s="82"/>
      <c r="Z442" s="79"/>
      <c r="AA442" s="83"/>
      <c r="AB442" s="79"/>
      <c r="AC442" s="84"/>
      <c r="AD442" s="85"/>
      <c r="AE442" s="82">
        <f>AE441*1.05</f>
        <v>4807601.4000000004</v>
      </c>
      <c r="AF442" s="6">
        <f>AF441*1.05</f>
        <v>4807601.4000000004</v>
      </c>
      <c r="AG442" s="75"/>
      <c r="AH442" s="75"/>
    </row>
    <row r="443" spans="1:34" s="2" customFormat="1" ht="42" customHeight="1">
      <c r="A443" s="86"/>
      <c r="B443" s="133" t="s">
        <v>807</v>
      </c>
      <c r="C443" s="133"/>
      <c r="D443" s="87"/>
      <c r="E443" s="88"/>
      <c r="F443" s="89"/>
      <c r="G443" s="89"/>
      <c r="H443" s="89"/>
      <c r="I443" s="89"/>
      <c r="J443" s="89"/>
      <c r="K443" s="89"/>
      <c r="L443" s="89"/>
      <c r="M443" s="90"/>
      <c r="N443" s="90" t="s">
        <v>893</v>
      </c>
      <c r="O443" s="89">
        <f>M440-J442</f>
        <v>8749192.5999999996</v>
      </c>
      <c r="P443" s="90"/>
      <c r="Q443" s="91"/>
      <c r="R443" s="90"/>
      <c r="S443" s="89"/>
      <c r="T443" s="90"/>
      <c r="U443" s="89"/>
      <c r="V443" s="89"/>
      <c r="W443" s="89"/>
      <c r="X443" s="92"/>
      <c r="Y443" s="92"/>
      <c r="Z443" s="89"/>
      <c r="AA443" s="93"/>
      <c r="AB443" s="89"/>
      <c r="AC443" s="94"/>
      <c r="AD443" s="95"/>
      <c r="AE443" s="92">
        <f>AD440-AE442</f>
        <v>-4807601.4000000004</v>
      </c>
      <c r="AF443" s="124">
        <f>AF440-AF442</f>
        <v>3805777.5999999996</v>
      </c>
      <c r="AG443" s="75"/>
      <c r="AH443" s="75">
        <f>AF439+534178</f>
        <v>3805778</v>
      </c>
    </row>
    <row r="444" spans="1:34" ht="14.4" thickBot="1"/>
    <row r="445" spans="1:34" ht="14.4" thickBot="1">
      <c r="K445" s="138" t="s">
        <v>894</v>
      </c>
      <c r="L445" s="138"/>
      <c r="M445" s="138"/>
      <c r="N445" s="138"/>
      <c r="O445" s="138"/>
    </row>
    <row r="446" spans="1:34" s="2" customFormat="1" ht="99.6" thickBot="1">
      <c r="A446" s="97"/>
      <c r="B446" s="97"/>
      <c r="C446" s="98"/>
      <c r="D446" s="99"/>
      <c r="E446" s="99"/>
      <c r="F446" s="100"/>
      <c r="G446" s="100"/>
      <c r="H446" s="100"/>
      <c r="I446" s="101" t="s">
        <v>895</v>
      </c>
      <c r="J446" s="102">
        <f>J439-J442</f>
        <v>534177.59999999963</v>
      </c>
      <c r="K446" s="103" t="s">
        <v>896</v>
      </c>
      <c r="L446" s="104">
        <f>SUM(L409:L432)</f>
        <v>1081735.31</v>
      </c>
      <c r="M446" s="105"/>
      <c r="N446" s="103" t="s">
        <v>897</v>
      </c>
      <c r="O446" s="104">
        <f>O409+O410+O411+O426+O427+O428+O429+O430+O431+O432</f>
        <v>1541107.46</v>
      </c>
      <c r="P446" s="106"/>
      <c r="Q446" s="107"/>
      <c r="R446" s="106"/>
      <c r="S446" s="100"/>
      <c r="T446" s="106"/>
      <c r="U446" s="100"/>
      <c r="V446" s="100"/>
      <c r="W446" s="100"/>
      <c r="X446" s="108"/>
      <c r="Y446" s="108"/>
      <c r="Z446" s="100"/>
      <c r="AA446" s="109"/>
      <c r="AB446" s="100"/>
      <c r="AD446" s="110"/>
      <c r="AE446" s="75" t="e">
        <f>AE443-#REF!</f>
        <v>#REF!</v>
      </c>
      <c r="AF446" s="111"/>
      <c r="AG446" s="75"/>
      <c r="AH446" s="75"/>
    </row>
    <row r="447" spans="1:34" s="2" customFormat="1" ht="32.25" customHeight="1" thickBot="1">
      <c r="A447" s="97"/>
      <c r="B447" s="97"/>
      <c r="C447" s="98"/>
      <c r="D447" s="99"/>
      <c r="E447" s="99"/>
      <c r="F447" s="100"/>
      <c r="G447" s="100"/>
      <c r="H447" s="100"/>
      <c r="I447" s="100"/>
      <c r="J447" s="100"/>
      <c r="K447" s="130" t="s">
        <v>817</v>
      </c>
      <c r="L447" s="130"/>
      <c r="M447" s="130"/>
      <c r="N447" s="130"/>
      <c r="O447" s="104">
        <f>O446-L446</f>
        <v>459372.14999999991</v>
      </c>
      <c r="P447" s="106"/>
      <c r="Q447" s="107"/>
      <c r="R447" s="106"/>
      <c r="S447" s="100"/>
      <c r="T447" s="106"/>
      <c r="U447" s="100"/>
      <c r="V447" s="100"/>
      <c r="W447" s="100"/>
      <c r="X447" s="108"/>
      <c r="Y447" s="108"/>
      <c r="Z447" s="100"/>
      <c r="AA447" s="109"/>
      <c r="AB447" s="100"/>
      <c r="AD447" s="110"/>
      <c r="AE447" s="75"/>
      <c r="AF447" s="111"/>
      <c r="AG447" s="75"/>
      <c r="AH447" s="75"/>
    </row>
  </sheetData>
  <mergeCells count="19">
    <mergeCell ref="X3:Z3"/>
    <mergeCell ref="K3:L3"/>
    <mergeCell ref="K2:AF2"/>
    <mergeCell ref="K445:O445"/>
    <mergeCell ref="M440:O440"/>
    <mergeCell ref="X440:Z440"/>
    <mergeCell ref="AD440:AE440"/>
    <mergeCell ref="AD3:AF3"/>
    <mergeCell ref="A2:A4"/>
    <mergeCell ref="B2:H3"/>
    <mergeCell ref="K447:N447"/>
    <mergeCell ref="I2:J3"/>
    <mergeCell ref="M3:O3"/>
    <mergeCell ref="B441:C441"/>
    <mergeCell ref="B442:C442"/>
    <mergeCell ref="B443:C443"/>
    <mergeCell ref="B440:C440"/>
    <mergeCell ref="B438:C438"/>
    <mergeCell ref="B439:C439"/>
  </mergeCells>
  <phoneticPr fontId="2" type="noConversion"/>
  <pageMargins left="0.39370078740157483" right="0.39370078740157483" top="0.39370078740157483" bottom="0.39370078740157483" header="0.19685039370078741" footer="0.19685039370078741"/>
  <pageSetup paperSize="9" scale="65" fitToHeight="0" orientation="landscape" r:id="rId1"/>
  <headerFooter alignWithMargins="0">
    <oddFooter>&amp;C&amp;"標楷體,標準"&amp;A,第&amp;P頁,共&amp;N頁</oddFooter>
  </headerFooter>
  <rowBreaks count="1" manualBreakCount="1">
    <brk id="426" max="32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3D8B7D09EC66914FB58A1F47685B0AA6" ma:contentTypeVersion="0" ma:contentTypeDescription="建立新的文件。" ma:contentTypeScope="" ma:versionID="5afaa5a041c05f1c74cfedf400e398a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9ca1165369cbf929f3384faf68dff5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B2BF81-F677-4C2C-B93F-526E5D934E2E}">
  <ds:schemaRefs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F699B21-20CD-4362-A3C2-D489DA256E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FE90A20-5245-4D47-98E0-5EFAEFF086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附表1</vt:lpstr>
      <vt:lpstr>附表1!Print_Area</vt:lpstr>
      <vt:lpstr>附表1!Print_Titles</vt:lpstr>
    </vt:vector>
  </TitlesOfParts>
  <Company>E&amp;C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tpduser</cp:lastModifiedBy>
  <cp:lastPrinted>2020-01-30T11:01:20Z</cp:lastPrinted>
  <dcterms:created xsi:type="dcterms:W3CDTF">2000-03-08T08:44:56Z</dcterms:created>
  <dcterms:modified xsi:type="dcterms:W3CDTF">2020-02-04T08:23:27Z</dcterms:modified>
</cp:coreProperties>
</file>