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oid\Dropbox\其他正在編輯文件\106建374醫美診所裝潢糾紛\"/>
    </mc:Choice>
  </mc:AlternateContent>
  <bookViews>
    <workbookView xWindow="0" yWindow="0" windowWidth="19200" windowHeight="8196" activeTab="1"/>
  </bookViews>
  <sheets>
    <sheet name="附表一總表" sheetId="1" r:id="rId1"/>
    <sheet name="附表二場勘調圖細項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E9" i="2"/>
  <c r="E5" i="1" s="1"/>
  <c r="E8" i="1" s="1"/>
  <c r="E9" i="1" l="1"/>
  <c r="E10" i="1" s="1"/>
  <c r="D9" i="2"/>
  <c r="D17" i="1"/>
  <c r="C17" i="1"/>
  <c r="D8" i="1"/>
  <c r="D9" i="1" s="1"/>
  <c r="C9" i="2"/>
  <c r="C5" i="1" s="1"/>
  <c r="C8" i="1" s="1"/>
  <c r="C9" i="1" s="1"/>
  <c r="E11" i="1" l="1"/>
  <c r="E13" i="1" s="1"/>
  <c r="E18" i="1" s="1"/>
  <c r="C10" i="1"/>
  <c r="C11" i="1" s="1"/>
  <c r="C13" i="1" s="1"/>
  <c r="C18" i="1" s="1"/>
  <c r="D11" i="1"/>
  <c r="D13" i="1" s="1"/>
  <c r="D18" i="1" s="1"/>
  <c r="D10" i="1"/>
</calcChain>
</file>

<file path=xl/sharedStrings.xml><?xml version="1.0" encoding="utf-8"?>
<sst xmlns="http://schemas.openxmlformats.org/spreadsheetml/2006/main" count="53" uniqueCount="47">
  <si>
    <t>項次</t>
    <phoneticPr fontId="2" type="noConversion"/>
  </si>
  <si>
    <t>請求項目</t>
    <phoneticPr fontId="2" type="noConversion"/>
  </si>
  <si>
    <t>原告主張</t>
    <phoneticPr fontId="2" type="noConversion"/>
  </si>
  <si>
    <t>被告答辯</t>
    <phoneticPr fontId="2" type="noConversion"/>
  </si>
  <si>
    <t>備註</t>
    <phoneticPr fontId="2" type="noConversion"/>
  </si>
  <si>
    <t>壹</t>
    <phoneticPr fontId="2" type="noConversion"/>
  </si>
  <si>
    <t>一</t>
    <phoneticPr fontId="2" type="noConversion"/>
  </si>
  <si>
    <t>原告請求</t>
    <phoneticPr fontId="2" type="noConversion"/>
  </si>
  <si>
    <t>已完成工作報酬</t>
    <phoneticPr fontId="2" type="noConversion"/>
  </si>
  <si>
    <t>二</t>
    <phoneticPr fontId="2" type="noConversion"/>
  </si>
  <si>
    <t>現場勘驗及調圖費用</t>
    <phoneticPr fontId="2" type="noConversion"/>
  </si>
  <si>
    <t>現場保護及部分拆除運棄費用</t>
    <phoneticPr fontId="2" type="noConversion"/>
  </si>
  <si>
    <t>設計規劃費用</t>
    <phoneticPr fontId="2" type="noConversion"/>
  </si>
  <si>
    <t>工程管理費（上列×6%）</t>
    <phoneticPr fontId="2" type="noConversion"/>
  </si>
  <si>
    <t>小計（項次一）</t>
    <phoneticPr fontId="2" type="noConversion"/>
  </si>
  <si>
    <t>加值營業稅（（項次一小計+工程管理費）×5%）</t>
    <phoneticPr fontId="2" type="noConversion"/>
  </si>
  <si>
    <t>請求費用</t>
    <phoneticPr fontId="2" type="noConversion"/>
  </si>
  <si>
    <t>附表二：現場勘驗及調圖費用</t>
    <phoneticPr fontId="2" type="noConversion"/>
  </si>
  <si>
    <t>原告法代、工務及設計師現場勘驗費用</t>
    <phoneticPr fontId="2" type="noConversion"/>
  </si>
  <si>
    <t xml:space="preserve">二 </t>
    <phoneticPr fontId="2" type="noConversion"/>
  </si>
  <si>
    <t>空調廠商現場勘查</t>
    <phoneticPr fontId="2" type="noConversion"/>
  </si>
  <si>
    <t xml:space="preserve">三 </t>
    <phoneticPr fontId="2" type="noConversion"/>
  </si>
  <si>
    <t>醫療氣體廠商現場勘查</t>
    <phoneticPr fontId="2" type="noConversion"/>
  </si>
  <si>
    <t>四</t>
    <phoneticPr fontId="2" type="noConversion"/>
  </si>
  <si>
    <t>消防技師檢討現場消防設施</t>
    <phoneticPr fontId="2" type="noConversion"/>
  </si>
  <si>
    <t>五</t>
    <phoneticPr fontId="2" type="noConversion"/>
  </si>
  <si>
    <t>室內裝修跑照詢問</t>
    <phoneticPr fontId="2" type="noConversion"/>
  </si>
  <si>
    <t>六</t>
    <phoneticPr fontId="2" type="noConversion"/>
  </si>
  <si>
    <t>行政人員調圖費用</t>
    <phoneticPr fontId="2" type="noConversion"/>
  </si>
  <si>
    <t>合計</t>
    <phoneticPr fontId="2" type="noConversion"/>
  </si>
  <si>
    <t>小計（項次一加計管理費及稅）</t>
    <phoneticPr fontId="2" type="noConversion"/>
  </si>
  <si>
    <t>細項如附表二</t>
    <phoneticPr fontId="2" type="noConversion"/>
  </si>
  <si>
    <t>原告主張兩造約定平面規劃費用為1250/坪，實際坪數117坪，本件僅以100坪計算。</t>
    <phoneticPr fontId="2" type="noConversion"/>
  </si>
  <si>
    <t>合計（項次壹）</t>
    <phoneticPr fontId="2" type="noConversion"/>
  </si>
  <si>
    <t>原告主張計算式：（原證1總價8673200元-已完成工作報酬511980元-稅金413010元）*105年室內裝潢工程同業利潤標準之淨利率12%</t>
    <phoneticPr fontId="2" type="noConversion"/>
  </si>
  <si>
    <t>貳</t>
    <phoneticPr fontId="2" type="noConversion"/>
  </si>
  <si>
    <t>被告抵銷抗辯</t>
    <phoneticPr fontId="2" type="noConversion"/>
  </si>
  <si>
    <t>總計（項次壹-項次貳）</t>
    <phoneticPr fontId="2" type="noConversion"/>
  </si>
  <si>
    <t>合計（項次貳）</t>
    <phoneticPr fontId="2" type="noConversion"/>
  </si>
  <si>
    <t>被告僅主張占用坪數1坪，不當得利以1000元/日計算，自106年9月22日起計算至108年7月15日止共計662日。</t>
    <phoneticPr fontId="2" type="noConversion"/>
  </si>
  <si>
    <t>本院判斷</t>
    <phoneticPr fontId="2" type="noConversion"/>
  </si>
  <si>
    <t>附表一：兩造請求抗辯總表</t>
    <phoneticPr fontId="2" type="noConversion"/>
  </si>
  <si>
    <t>原告主張</t>
    <phoneticPr fontId="2" type="noConversion"/>
  </si>
  <si>
    <t>P32</t>
    <phoneticPr fontId="2" type="noConversion"/>
  </si>
  <si>
    <t>終止承攬契約原告所失利益損害賠償</t>
    <phoneticPr fontId="2" type="noConversion"/>
  </si>
  <si>
    <t>修復租賃房屋支出費用損害賠償</t>
    <phoneticPr fontId="2" type="noConversion"/>
  </si>
  <si>
    <t>未將工程物品搬離房屋之不當得利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</si>
</sst>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76" formatCode="_-&quot;$&quot;* #,##0_-;\-&quot;$&quot;* #,##0_-;_-&quot;$&quot;* &quot;-&quot;??_-;_-@_-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u/>
      <sz val="12"/>
      <color theme="1"/>
      <name val="標楷體"/>
      <family val="4"/>
      <charset val="136"/>
    </font>
    <font>
      <b/>
      <sz val="12"/>
      <color theme="1"/>
      <name val="微軟正黑體"/>
      <family val="2"/>
      <charset val="136"/>
    </font>
    <font>
      <b/>
      <sz val="16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2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>
      <alignment vertical="center"/>
    </xf>
    <xf numFmtId="0" fontId="3" fillId="0" borderId="9" xfId="0" applyFont="1" applyBorder="1" applyAlignment="1">
      <alignment vertical="center" wrapText="1"/>
    </xf>
    <xf numFmtId="0" fontId="4" fillId="0" borderId="4" xfId="0" applyFont="1" applyBorder="1">
      <alignment vertical="center"/>
    </xf>
    <xf numFmtId="0" fontId="4" fillId="0" borderId="5" xfId="0" applyFont="1" applyBorder="1" applyAlignment="1">
      <alignment vertical="center" wrapText="1"/>
    </xf>
    <xf numFmtId="0" fontId="5" fillId="0" borderId="4" xfId="0" applyFont="1" applyBorder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0" fillId="0" borderId="0" xfId="0">
      <alignment vertical="center"/>
    </xf>
    <xf numFmtId="0" fontId="6" fillId="0" borderId="0" xfId="0" applyFont="1" applyAlignment="1">
      <alignment vertical="center"/>
    </xf>
    <xf numFmtId="0" fontId="3" fillId="0" borderId="6" xfId="0" applyFont="1" applyFill="1" applyBorder="1" applyAlignment="1">
      <alignment vertical="center" wrapText="1"/>
    </xf>
    <xf numFmtId="0" fontId="3" fillId="0" borderId="12" xfId="0" applyFont="1" applyBorder="1">
      <alignment vertical="center"/>
    </xf>
    <xf numFmtId="0" fontId="3" fillId="0" borderId="1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176" fontId="3" fillId="0" borderId="5" xfId="1" applyNumberFormat="1" applyFont="1" applyBorder="1" applyAlignment="1">
      <alignment vertical="center" wrapText="1"/>
    </xf>
    <xf numFmtId="176" fontId="5" fillId="0" borderId="5" xfId="1" applyNumberFormat="1" applyFont="1" applyBorder="1" applyAlignment="1">
      <alignment vertical="center" wrapText="1"/>
    </xf>
    <xf numFmtId="176" fontId="5" fillId="0" borderId="8" xfId="1" applyNumberFormat="1" applyFont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12" xfId="1" applyNumberFormat="1" applyFont="1" applyBorder="1" applyAlignment="1">
      <alignment vertical="center" wrapText="1"/>
    </xf>
    <xf numFmtId="0" fontId="3" fillId="0" borderId="5" xfId="1" applyNumberFormat="1" applyFont="1" applyBorder="1" applyAlignment="1">
      <alignment vertical="center" wrapText="1"/>
    </xf>
    <xf numFmtId="0" fontId="3" fillId="0" borderId="12" xfId="1" applyNumberFormat="1" applyFont="1" applyBorder="1" applyAlignment="1">
      <alignment vertical="center" wrapText="1"/>
    </xf>
    <xf numFmtId="0" fontId="5" fillId="0" borderId="5" xfId="1" applyNumberFormat="1" applyFont="1" applyBorder="1" applyAlignment="1">
      <alignment vertical="center" wrapText="1"/>
    </xf>
    <xf numFmtId="0" fontId="3" fillId="0" borderId="12" xfId="1" applyNumberFormat="1" applyFont="1" applyFill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176" fontId="3" fillId="0" borderId="17" xfId="1" applyNumberFormat="1" applyFont="1" applyBorder="1" applyAlignment="1">
      <alignment vertical="center" wrapText="1"/>
    </xf>
    <xf numFmtId="0" fontId="3" fillId="0" borderId="17" xfId="1" applyNumberFormat="1" applyFont="1" applyBorder="1" applyAlignment="1">
      <alignment vertical="center" wrapText="1"/>
    </xf>
    <xf numFmtId="0" fontId="3" fillId="0" borderId="18" xfId="1" applyNumberFormat="1" applyFont="1" applyBorder="1" applyAlignment="1">
      <alignment vertical="center" wrapText="1"/>
    </xf>
    <xf numFmtId="176" fontId="3" fillId="0" borderId="18" xfId="1" applyNumberFormat="1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176" fontId="3" fillId="0" borderId="20" xfId="1" applyNumberFormat="1" applyFont="1" applyBorder="1" applyAlignment="1">
      <alignment vertical="center" wrapText="1"/>
    </xf>
    <xf numFmtId="0" fontId="3" fillId="0" borderId="20" xfId="1" applyNumberFormat="1" applyFont="1" applyBorder="1" applyAlignment="1">
      <alignment vertical="center" wrapText="1"/>
    </xf>
    <xf numFmtId="176" fontId="3" fillId="0" borderId="21" xfId="1" applyNumberFormat="1" applyFont="1" applyBorder="1" applyAlignment="1">
      <alignment vertical="center" wrapText="1"/>
    </xf>
  </cellXfs>
  <cellStyles count="2">
    <cellStyle name="一般" xfId="0" builtinId="0"/>
    <cellStyle name="貨幣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workbookViewId="0">
      <selection activeCell="E16" sqref="E16"/>
    </sheetView>
  </sheetViews>
  <sheetFormatPr defaultRowHeight="16.2" x14ac:dyDescent="0.3"/>
  <cols>
    <col min="1" max="1" width="6.44140625" customWidth="1"/>
    <col min="2" max="2" width="25.44140625" customWidth="1"/>
    <col min="3" max="4" width="17.6640625" customWidth="1"/>
    <col min="5" max="5" width="17.6640625" style="17" customWidth="1"/>
    <col min="6" max="6" width="17.21875" customWidth="1"/>
  </cols>
  <sheetData>
    <row r="1" spans="1:7" ht="22.2" thickBot="1" x14ac:dyDescent="0.35">
      <c r="A1" s="36" t="s">
        <v>41</v>
      </c>
      <c r="B1" s="36"/>
      <c r="C1" s="36"/>
      <c r="D1" s="36"/>
      <c r="E1" s="36"/>
      <c r="F1" s="36"/>
      <c r="G1" s="18"/>
    </row>
    <row r="2" spans="1:7" ht="16.8" thickTop="1" x14ac:dyDescent="0.3">
      <c r="A2" s="22" t="s">
        <v>0</v>
      </c>
      <c r="B2" s="23" t="s">
        <v>1</v>
      </c>
      <c r="C2" s="23" t="s">
        <v>2</v>
      </c>
      <c r="D2" s="23" t="s">
        <v>3</v>
      </c>
      <c r="E2" s="24" t="s">
        <v>40</v>
      </c>
      <c r="F2" s="25" t="s">
        <v>4</v>
      </c>
    </row>
    <row r="3" spans="1:7" x14ac:dyDescent="0.3">
      <c r="A3" s="11" t="s">
        <v>5</v>
      </c>
      <c r="B3" s="26" t="s">
        <v>7</v>
      </c>
      <c r="C3" s="5"/>
      <c r="D3" s="5"/>
      <c r="E3" s="20"/>
      <c r="F3" s="6"/>
    </row>
    <row r="4" spans="1:7" x14ac:dyDescent="0.3">
      <c r="A4" s="4" t="s">
        <v>6</v>
      </c>
      <c r="B4" s="7" t="s">
        <v>8</v>
      </c>
      <c r="C4" s="7"/>
      <c r="D4" s="7"/>
      <c r="E4" s="21"/>
      <c r="F4" s="8"/>
    </row>
    <row r="5" spans="1:7" x14ac:dyDescent="0.3">
      <c r="A5" s="4">
        <v>1</v>
      </c>
      <c r="B5" s="7" t="s">
        <v>10</v>
      </c>
      <c r="C5" s="27">
        <f>附表二場勘調圖細項!C9</f>
        <v>35000</v>
      </c>
      <c r="D5" s="32">
        <v>0</v>
      </c>
      <c r="E5" s="31">
        <f>附表二場勘調圖細項!E9</f>
        <v>8000</v>
      </c>
      <c r="F5" s="8" t="s">
        <v>31</v>
      </c>
    </row>
    <row r="6" spans="1:7" ht="32.4" x14ac:dyDescent="0.3">
      <c r="A6" s="4">
        <v>2</v>
      </c>
      <c r="B6" s="7" t="s">
        <v>11</v>
      </c>
      <c r="C6" s="27">
        <v>300000</v>
      </c>
      <c r="D6" s="32">
        <v>0</v>
      </c>
      <c r="E6" s="31">
        <v>232760</v>
      </c>
      <c r="F6" s="8" t="s">
        <v>43</v>
      </c>
    </row>
    <row r="7" spans="1:7" ht="97.2" x14ac:dyDescent="0.3">
      <c r="A7" s="4">
        <v>3</v>
      </c>
      <c r="B7" s="7" t="s">
        <v>12</v>
      </c>
      <c r="C7" s="27">
        <v>125000</v>
      </c>
      <c r="D7" s="32">
        <v>0</v>
      </c>
      <c r="E7" s="33">
        <v>0</v>
      </c>
      <c r="F7" s="8" t="s">
        <v>32</v>
      </c>
    </row>
    <row r="8" spans="1:7" x14ac:dyDescent="0.3">
      <c r="A8" s="4"/>
      <c r="B8" s="7" t="s">
        <v>14</v>
      </c>
      <c r="C8" s="27">
        <f>SUM(C5:C7)</f>
        <v>460000</v>
      </c>
      <c r="D8" s="32">
        <f>SUM(D5:D7)</f>
        <v>0</v>
      </c>
      <c r="E8" s="31">
        <f>SUM(E5:E7)</f>
        <v>240760</v>
      </c>
      <c r="F8" s="8"/>
    </row>
    <row r="9" spans="1:7" x14ac:dyDescent="0.3">
      <c r="A9" s="4"/>
      <c r="B9" s="7" t="s">
        <v>13</v>
      </c>
      <c r="C9" s="27">
        <f>C8*0.06</f>
        <v>27600</v>
      </c>
      <c r="D9" s="32">
        <f>D8*0.06</f>
        <v>0</v>
      </c>
      <c r="E9" s="27">
        <f>E8*0.06</f>
        <v>14445.6</v>
      </c>
      <c r="F9" s="8"/>
    </row>
    <row r="10" spans="1:7" ht="32.4" x14ac:dyDescent="0.3">
      <c r="A10" s="4"/>
      <c r="B10" s="7" t="s">
        <v>15</v>
      </c>
      <c r="C10" s="27">
        <f>(C8+C9)*0.05</f>
        <v>24380</v>
      </c>
      <c r="D10" s="32">
        <f>(D8+D9)*0.05</f>
        <v>0</v>
      </c>
      <c r="E10" s="27">
        <f>(E8+E9)*0.05</f>
        <v>12760.28</v>
      </c>
      <c r="F10" s="8"/>
    </row>
    <row r="11" spans="1:7" ht="32.4" x14ac:dyDescent="0.3">
      <c r="A11" s="4"/>
      <c r="B11" s="7" t="s">
        <v>30</v>
      </c>
      <c r="C11" s="27">
        <f>C8+C9+C10</f>
        <v>511980</v>
      </c>
      <c r="D11" s="32">
        <f>D8+D9+D10</f>
        <v>0</v>
      </c>
      <c r="E11" s="27">
        <f>E8+E9+E10</f>
        <v>267965.88</v>
      </c>
      <c r="F11" s="8"/>
    </row>
    <row r="12" spans="1:7" ht="145.80000000000001" x14ac:dyDescent="0.3">
      <c r="A12" s="4" t="s">
        <v>9</v>
      </c>
      <c r="B12" s="7" t="s">
        <v>44</v>
      </c>
      <c r="C12" s="27">
        <v>929785</v>
      </c>
      <c r="D12" s="32">
        <v>0</v>
      </c>
      <c r="E12" s="33">
        <v>0</v>
      </c>
      <c r="F12" s="8" t="s">
        <v>34</v>
      </c>
    </row>
    <row r="13" spans="1:7" x14ac:dyDescent="0.3">
      <c r="A13" s="13"/>
      <c r="B13" s="14" t="s">
        <v>33</v>
      </c>
      <c r="C13" s="28">
        <f>C11+C12</f>
        <v>1441765</v>
      </c>
      <c r="D13" s="34">
        <f>D11+D12</f>
        <v>0</v>
      </c>
      <c r="E13" s="28">
        <f>E11+E12</f>
        <v>267965.88</v>
      </c>
      <c r="F13" s="15"/>
    </row>
    <row r="14" spans="1:7" x14ac:dyDescent="0.3">
      <c r="A14" s="11" t="s">
        <v>35</v>
      </c>
      <c r="B14" s="12" t="s">
        <v>36</v>
      </c>
      <c r="C14" s="27"/>
      <c r="D14" s="27"/>
      <c r="E14" s="31"/>
      <c r="F14" s="8"/>
    </row>
    <row r="15" spans="1:7" ht="32.4" x14ac:dyDescent="0.3">
      <c r="A15" s="11" t="s">
        <v>6</v>
      </c>
      <c r="B15" s="7" t="s">
        <v>45</v>
      </c>
      <c r="C15" s="32">
        <v>0</v>
      </c>
      <c r="D15" s="27">
        <v>300000</v>
      </c>
      <c r="E15" s="33">
        <v>0</v>
      </c>
      <c r="F15" s="8"/>
    </row>
    <row r="16" spans="1:7" ht="129.6" x14ac:dyDescent="0.3">
      <c r="A16" s="4" t="s">
        <v>9</v>
      </c>
      <c r="B16" s="7" t="s">
        <v>46</v>
      </c>
      <c r="C16" s="32">
        <v>0</v>
      </c>
      <c r="D16" s="30">
        <v>662000</v>
      </c>
      <c r="E16" s="35">
        <v>0</v>
      </c>
      <c r="F16" s="19" t="s">
        <v>39</v>
      </c>
    </row>
    <row r="17" spans="1:6" x14ac:dyDescent="0.3">
      <c r="A17" s="13"/>
      <c r="B17" s="14" t="s">
        <v>38</v>
      </c>
      <c r="C17" s="34">
        <f>C15+C16</f>
        <v>0</v>
      </c>
      <c r="D17" s="28">
        <f>D15+D16</f>
        <v>962000</v>
      </c>
      <c r="E17" s="34">
        <f>E15+E16</f>
        <v>0</v>
      </c>
      <c r="F17" s="15"/>
    </row>
    <row r="18" spans="1:6" ht="16.8" thickBot="1" x14ac:dyDescent="0.35">
      <c r="A18" s="9"/>
      <c r="B18" s="16" t="s">
        <v>37</v>
      </c>
      <c r="C18" s="29">
        <f>C13-C17</f>
        <v>1441765</v>
      </c>
      <c r="D18" s="29">
        <f>D13-D17</f>
        <v>-962000</v>
      </c>
      <c r="E18" s="29">
        <f>E13-E17</f>
        <v>267965.88</v>
      </c>
      <c r="F18" s="10"/>
    </row>
    <row r="19" spans="1:6" ht="16.8" thickTop="1" x14ac:dyDescent="0.3">
      <c r="A19" s="2"/>
      <c r="B19" s="3"/>
      <c r="C19" s="3"/>
      <c r="D19" s="3"/>
      <c r="E19" s="3"/>
      <c r="F19" s="3"/>
    </row>
    <row r="20" spans="1:6" x14ac:dyDescent="0.3">
      <c r="A20" s="2"/>
      <c r="B20" s="3"/>
      <c r="C20" s="3"/>
      <c r="D20" s="3"/>
      <c r="E20" s="3"/>
      <c r="F20" s="3"/>
    </row>
    <row r="21" spans="1:6" x14ac:dyDescent="0.3">
      <c r="A21" s="2"/>
      <c r="B21" s="3"/>
      <c r="C21" s="3"/>
      <c r="D21" s="3"/>
      <c r="E21" s="3"/>
      <c r="F21" s="3"/>
    </row>
    <row r="22" spans="1:6" x14ac:dyDescent="0.3">
      <c r="A22" s="2"/>
      <c r="B22" s="3"/>
      <c r="C22" s="3"/>
      <c r="D22" s="3"/>
      <c r="E22" s="3"/>
      <c r="F22" s="3"/>
    </row>
    <row r="23" spans="1:6" x14ac:dyDescent="0.3">
      <c r="A23" s="2"/>
      <c r="B23" s="3"/>
      <c r="C23" s="3"/>
      <c r="D23" s="3"/>
      <c r="E23" s="3"/>
      <c r="F23" s="3"/>
    </row>
    <row r="24" spans="1:6" x14ac:dyDescent="0.3">
      <c r="A24" s="2"/>
      <c r="B24" s="3"/>
      <c r="C24" s="3"/>
      <c r="D24" s="3"/>
      <c r="E24" s="3"/>
      <c r="F24" s="3"/>
    </row>
    <row r="25" spans="1:6" x14ac:dyDescent="0.3">
      <c r="A25" s="2"/>
      <c r="B25" s="3"/>
      <c r="C25" s="3"/>
      <c r="D25" s="3"/>
      <c r="E25" s="3"/>
      <c r="F25" s="3"/>
    </row>
    <row r="26" spans="1:6" x14ac:dyDescent="0.3">
      <c r="A26" s="2"/>
      <c r="B26" s="3"/>
      <c r="C26" s="3"/>
      <c r="D26" s="3"/>
      <c r="E26" s="3"/>
      <c r="F26" s="3"/>
    </row>
    <row r="27" spans="1:6" x14ac:dyDescent="0.3">
      <c r="A27" s="2"/>
      <c r="B27" s="3"/>
      <c r="C27" s="3"/>
      <c r="D27" s="3"/>
      <c r="E27" s="3"/>
      <c r="F27" s="3"/>
    </row>
    <row r="28" spans="1:6" x14ac:dyDescent="0.3">
      <c r="A28" s="2"/>
      <c r="B28" s="3"/>
      <c r="C28" s="3"/>
      <c r="D28" s="3"/>
      <c r="E28" s="3"/>
      <c r="F28" s="3"/>
    </row>
    <row r="29" spans="1:6" x14ac:dyDescent="0.3">
      <c r="A29" s="2"/>
      <c r="B29" s="3"/>
      <c r="C29" s="3"/>
      <c r="D29" s="3"/>
      <c r="E29" s="3"/>
      <c r="F29" s="3"/>
    </row>
    <row r="30" spans="1:6" x14ac:dyDescent="0.3">
      <c r="B30" s="1"/>
      <c r="C30" s="1"/>
      <c r="D30" s="1"/>
      <c r="E30" s="1"/>
      <c r="F30" s="1"/>
    </row>
    <row r="31" spans="1:6" x14ac:dyDescent="0.3">
      <c r="B31" s="1"/>
      <c r="C31" s="1"/>
      <c r="D31" s="1"/>
      <c r="E31" s="1"/>
      <c r="F31" s="1"/>
    </row>
    <row r="32" spans="1:6" x14ac:dyDescent="0.3">
      <c r="B32" s="1"/>
      <c r="C32" s="1"/>
      <c r="D32" s="1"/>
      <c r="E32" s="1"/>
      <c r="F32" s="1"/>
    </row>
    <row r="33" spans="2:6" x14ac:dyDescent="0.3">
      <c r="B33" s="1"/>
      <c r="C33" s="1"/>
      <c r="D33" s="1"/>
      <c r="E33" s="1"/>
      <c r="F33" s="1"/>
    </row>
    <row r="34" spans="2:6" x14ac:dyDescent="0.3">
      <c r="B34" s="1"/>
      <c r="C34" s="1"/>
      <c r="D34" s="1"/>
      <c r="E34" s="1"/>
      <c r="F34" s="1"/>
    </row>
    <row r="35" spans="2:6" x14ac:dyDescent="0.3">
      <c r="B35" s="1"/>
      <c r="C35" s="1"/>
      <c r="D35" s="1"/>
      <c r="E35" s="1"/>
      <c r="F35" s="1"/>
    </row>
    <row r="36" spans="2:6" x14ac:dyDescent="0.3">
      <c r="B36" s="1"/>
      <c r="C36" s="1"/>
      <c r="D36" s="1"/>
      <c r="E36" s="1"/>
      <c r="F36" s="1"/>
    </row>
    <row r="37" spans="2:6" x14ac:dyDescent="0.3">
      <c r="B37" s="1"/>
      <c r="C37" s="1"/>
      <c r="D37" s="1"/>
      <c r="E37" s="1"/>
      <c r="F37" s="1"/>
    </row>
    <row r="38" spans="2:6" x14ac:dyDescent="0.3">
      <c r="B38" s="1"/>
      <c r="C38" s="1"/>
      <c r="D38" s="1"/>
      <c r="E38" s="1"/>
      <c r="F38" s="1"/>
    </row>
    <row r="39" spans="2:6" x14ac:dyDescent="0.3">
      <c r="B39" s="1"/>
      <c r="C39" s="1"/>
      <c r="D39" s="1"/>
      <c r="E39" s="1"/>
      <c r="F39" s="1"/>
    </row>
    <row r="40" spans="2:6" x14ac:dyDescent="0.3">
      <c r="B40" s="1"/>
      <c r="C40" s="1"/>
      <c r="D40" s="1"/>
      <c r="E40" s="1"/>
      <c r="F40" s="1"/>
    </row>
    <row r="41" spans="2:6" x14ac:dyDescent="0.3">
      <c r="B41" s="1"/>
      <c r="C41" s="1"/>
      <c r="D41" s="1"/>
      <c r="E41" s="1"/>
      <c r="F41" s="1"/>
    </row>
    <row r="42" spans="2:6" x14ac:dyDescent="0.3">
      <c r="B42" s="1"/>
      <c r="C42" s="1"/>
      <c r="D42" s="1"/>
      <c r="E42" s="1"/>
      <c r="F42" s="1"/>
    </row>
    <row r="43" spans="2:6" x14ac:dyDescent="0.3">
      <c r="B43" s="1"/>
      <c r="C43" s="1"/>
      <c r="D43" s="1"/>
      <c r="E43" s="1"/>
      <c r="F43" s="1"/>
    </row>
  </sheetData>
  <mergeCells count="1">
    <mergeCell ref="A1:F1"/>
  </mergeCells>
  <phoneticPr fontId="2" type="noConversion"/>
  <pageMargins left="0.70866141732283461" right="0.70866141732283461" top="0.98425196850393704" bottom="0.98425196850393704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tabSelected="1" workbookViewId="0">
      <selection activeCell="D13" sqref="D13"/>
    </sheetView>
  </sheetViews>
  <sheetFormatPr defaultRowHeight="16.2" x14ac:dyDescent="0.3"/>
  <cols>
    <col min="1" max="1" width="6" customWidth="1"/>
    <col min="2" max="2" width="24.77734375" customWidth="1"/>
    <col min="3" max="3" width="17.77734375" customWidth="1"/>
    <col min="4" max="4" width="15.77734375" customWidth="1"/>
    <col min="5" max="5" width="15.77734375" style="17" customWidth="1"/>
  </cols>
  <sheetData>
    <row r="1" spans="1:5" ht="22.2" thickBot="1" x14ac:dyDescent="0.35">
      <c r="A1" s="37" t="s">
        <v>17</v>
      </c>
      <c r="B1" s="37"/>
      <c r="C1" s="37"/>
      <c r="D1" s="37"/>
      <c r="E1" s="37"/>
    </row>
    <row r="2" spans="1:5" ht="17.399999999999999" thickTop="1" thickBot="1" x14ac:dyDescent="0.35">
      <c r="A2" s="38" t="s">
        <v>0</v>
      </c>
      <c r="B2" s="39" t="s">
        <v>16</v>
      </c>
      <c r="C2" s="39" t="s">
        <v>42</v>
      </c>
      <c r="D2" s="39" t="s">
        <v>3</v>
      </c>
      <c r="E2" s="40" t="s">
        <v>40</v>
      </c>
    </row>
    <row r="3" spans="1:5" ht="33" thickBot="1" x14ac:dyDescent="0.35">
      <c r="A3" s="41" t="s">
        <v>6</v>
      </c>
      <c r="B3" s="42" t="s">
        <v>18</v>
      </c>
      <c r="C3" s="43">
        <v>12000</v>
      </c>
      <c r="D3" s="44">
        <v>0</v>
      </c>
      <c r="E3" s="45">
        <v>0</v>
      </c>
    </row>
    <row r="4" spans="1:5" ht="16.8" thickBot="1" x14ac:dyDescent="0.35">
      <c r="A4" s="41" t="s">
        <v>19</v>
      </c>
      <c r="B4" s="42" t="s">
        <v>20</v>
      </c>
      <c r="C4" s="43">
        <v>6000</v>
      </c>
      <c r="D4" s="44">
        <v>0</v>
      </c>
      <c r="E4" s="45">
        <v>0</v>
      </c>
    </row>
    <row r="5" spans="1:5" ht="16.8" thickBot="1" x14ac:dyDescent="0.35">
      <c r="A5" s="41" t="s">
        <v>21</v>
      </c>
      <c r="B5" s="42" t="s">
        <v>22</v>
      </c>
      <c r="C5" s="43">
        <v>6000</v>
      </c>
      <c r="D5" s="44">
        <v>0</v>
      </c>
      <c r="E5" s="45">
        <v>0</v>
      </c>
    </row>
    <row r="6" spans="1:5" ht="33" thickBot="1" x14ac:dyDescent="0.35">
      <c r="A6" s="41" t="s">
        <v>23</v>
      </c>
      <c r="B6" s="42" t="s">
        <v>24</v>
      </c>
      <c r="C6" s="43">
        <v>4500</v>
      </c>
      <c r="D6" s="44">
        <v>0</v>
      </c>
      <c r="E6" s="46">
        <v>4500</v>
      </c>
    </row>
    <row r="7" spans="1:5" ht="16.8" thickBot="1" x14ac:dyDescent="0.35">
      <c r="A7" s="41" t="s">
        <v>25</v>
      </c>
      <c r="B7" s="42" t="s">
        <v>26</v>
      </c>
      <c r="C7" s="43">
        <v>3000</v>
      </c>
      <c r="D7" s="44">
        <v>0</v>
      </c>
      <c r="E7" s="45">
        <v>0</v>
      </c>
    </row>
    <row r="8" spans="1:5" ht="16.8" thickBot="1" x14ac:dyDescent="0.35">
      <c r="A8" s="41" t="s">
        <v>27</v>
      </c>
      <c r="B8" s="42" t="s">
        <v>28</v>
      </c>
      <c r="C8" s="43">
        <v>3500</v>
      </c>
      <c r="D8" s="44">
        <v>0</v>
      </c>
      <c r="E8" s="46">
        <v>3500</v>
      </c>
    </row>
    <row r="9" spans="1:5" ht="16.8" thickBot="1" x14ac:dyDescent="0.35">
      <c r="A9" s="47"/>
      <c r="B9" s="48" t="s">
        <v>29</v>
      </c>
      <c r="C9" s="49">
        <f>SUM(C3:C8)</f>
        <v>35000</v>
      </c>
      <c r="D9" s="50">
        <f>SUM(D3:D8)</f>
        <v>0</v>
      </c>
      <c r="E9" s="51">
        <f>SUM(E3:E8)</f>
        <v>8000</v>
      </c>
    </row>
    <row r="10" spans="1:5" ht="16.8" thickTop="1" x14ac:dyDescent="0.3">
      <c r="A10" s="3"/>
      <c r="B10" s="3"/>
      <c r="C10" s="3"/>
      <c r="D10" s="3"/>
      <c r="E10" s="3"/>
    </row>
    <row r="11" spans="1:5" x14ac:dyDescent="0.3">
      <c r="A11" s="3"/>
      <c r="B11" s="3"/>
      <c r="C11" s="3"/>
      <c r="D11" s="3"/>
      <c r="E11" s="3"/>
    </row>
    <row r="12" spans="1:5" x14ac:dyDescent="0.3">
      <c r="A12" s="3"/>
      <c r="B12" s="3"/>
      <c r="C12" s="3"/>
      <c r="D12" s="3"/>
      <c r="E12" s="3"/>
    </row>
    <row r="13" spans="1:5" x14ac:dyDescent="0.3">
      <c r="A13" s="3"/>
      <c r="B13" s="3"/>
      <c r="C13" s="3"/>
      <c r="D13" s="3"/>
      <c r="E13" s="3"/>
    </row>
    <row r="14" spans="1:5" x14ac:dyDescent="0.3">
      <c r="A14" s="3"/>
      <c r="B14" s="3"/>
      <c r="C14" s="3"/>
      <c r="D14" s="3"/>
      <c r="E14" s="3"/>
    </row>
    <row r="15" spans="1:5" x14ac:dyDescent="0.3">
      <c r="A15" s="3"/>
      <c r="B15" s="3"/>
      <c r="C15" s="3"/>
      <c r="D15" s="3"/>
      <c r="E15" s="3"/>
    </row>
    <row r="16" spans="1:5" x14ac:dyDescent="0.3">
      <c r="A16" s="3"/>
      <c r="B16" s="3"/>
      <c r="C16" s="3"/>
      <c r="D16" s="3"/>
      <c r="E16" s="3"/>
    </row>
    <row r="17" spans="1:5" x14ac:dyDescent="0.3">
      <c r="A17" s="3"/>
      <c r="B17" s="3"/>
      <c r="C17" s="3"/>
      <c r="D17" s="3"/>
      <c r="E17" s="3"/>
    </row>
  </sheetData>
  <mergeCells count="1">
    <mergeCell ref="A1:E1"/>
  </mergeCells>
  <phoneticPr fontId="2" type="noConversion"/>
  <pageMargins left="0.70866141732283461" right="0.70866141732283461" top="0.98425196850393704" bottom="0.9842519685039370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附表一總表</vt:lpstr>
      <vt:lpstr>附表二場勘調圖細項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2019-09-09T14:10:19Z</cp:lastPrinted>
  <dcterms:created xsi:type="dcterms:W3CDTF">2019-06-30T10:05:33Z</dcterms:created>
  <dcterms:modified xsi:type="dcterms:W3CDTF">2019-09-09T14:27:56Z</dcterms:modified>
</cp:coreProperties>
</file>