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12" windowWidth="12384" windowHeight="9312"/>
  </bookViews>
  <sheets>
    <sheet name="附表" sheetId="7" r:id="rId1"/>
  </sheets>
  <calcPr calcId="162913"/>
</workbook>
</file>

<file path=xl/calcChain.xml><?xml version="1.0" encoding="utf-8"?>
<calcChain xmlns="http://schemas.openxmlformats.org/spreadsheetml/2006/main">
  <c r="G9" i="7" l="1"/>
  <c r="G6" i="7"/>
  <c r="G13" i="7" s="1"/>
  <c r="G14" i="7" s="1"/>
  <c r="E13" i="7" l="1"/>
  <c r="E14" i="7" l="1"/>
</calcChain>
</file>

<file path=xl/sharedStrings.xml><?xml version="1.0" encoding="utf-8"?>
<sst xmlns="http://schemas.openxmlformats.org/spreadsheetml/2006/main" count="48" uniqueCount="40">
  <si>
    <t>二</t>
    <phoneticPr fontId="1" type="noConversion"/>
  </si>
  <si>
    <t>一</t>
    <phoneticPr fontId="1" type="noConversion"/>
  </si>
  <si>
    <t>原告主張</t>
    <phoneticPr fontId="1" type="noConversion"/>
  </si>
  <si>
    <t>被告主張</t>
    <phoneticPr fontId="1" type="noConversion"/>
  </si>
  <si>
    <t>金額</t>
    <phoneticPr fontId="1" type="noConversion"/>
  </si>
  <si>
    <t>備註</t>
    <phoneticPr fontId="1" type="noConversion"/>
  </si>
  <si>
    <t>附表</t>
    <phoneticPr fontId="1" type="noConversion"/>
  </si>
  <si>
    <t>項次</t>
    <phoneticPr fontId="1" type="noConversion"/>
  </si>
  <si>
    <t>內容</t>
    <phoneticPr fontId="1" type="noConversion"/>
  </si>
  <si>
    <t>兩造不爭執</t>
    <phoneticPr fontId="1" type="noConversion"/>
  </si>
  <si>
    <t>三</t>
    <phoneticPr fontId="1" type="noConversion"/>
  </si>
  <si>
    <t>本院認定</t>
    <phoneticPr fontId="1" type="noConversion"/>
  </si>
  <si>
    <t>原告請求未付工程款</t>
    <phoneticPr fontId="1" type="noConversion"/>
  </si>
  <si>
    <t>縱有瑕疵，非屬連續壁缺失改善部分約佔3成，應由被告自行負擔</t>
    <phoneticPr fontId="1" type="noConversion"/>
  </si>
  <si>
    <t>縱有瑕疵，非屬連續壁缺失改善部分，應由被告自行負擔</t>
    <phoneticPr fontId="1" type="noConversion"/>
  </si>
  <si>
    <t>縱有瑕疵，此工作與原告無關</t>
    <phoneticPr fontId="1" type="noConversion"/>
  </si>
  <si>
    <t>被告主張修疵修補費用之扣抵及抵銷抗辯</t>
    <phoneticPr fontId="1" type="noConversion"/>
  </si>
  <si>
    <t>否認工程施作有瑕疵</t>
    <phoneticPr fontId="1" type="noConversion"/>
  </si>
  <si>
    <t>項次二_小計(項次1至7)</t>
    <phoneticPr fontId="1" type="noConversion"/>
  </si>
  <si>
    <t>106.12.10
力大貿易股份有限公司</t>
    <phoneticPr fontId="1" type="noConversion"/>
  </si>
  <si>
    <t>106.11.10至29
侑鳴有限公司</t>
    <phoneticPr fontId="1" type="noConversion"/>
  </si>
  <si>
    <t>107.1.15
侑鳴有限公司</t>
    <phoneticPr fontId="1" type="noConversion"/>
  </si>
  <si>
    <t>107.2.8
財盛工程行</t>
    <phoneticPr fontId="1" type="noConversion"/>
  </si>
  <si>
    <t>107.1.2、1.9
大紳有限公司、運福有限公司</t>
    <phoneticPr fontId="1" type="noConversion"/>
  </si>
  <si>
    <t>106.10.28、11.10、11.14
大紳有限公司、運福有限公司</t>
    <phoneticPr fontId="1" type="noConversion"/>
  </si>
  <si>
    <t>106.11.24至28、11.30、12.9
大紳有限公司、運福有限公司</t>
    <phoneticPr fontId="1" type="noConversion"/>
  </si>
  <si>
    <t>項次1至3、6之初驗滲漏水及裂縫缺失等修補金額合計為592,536元，而原告應負擔之比例為69.86％，故原告應負擔修補費用金額為41萬3946元（59萬2536元×69.86％=41萬3946元）</t>
    <phoneticPr fontId="1" type="noConversion"/>
  </si>
  <si>
    <t>項次4至5、7之驗收滲漏水及裂縫缺失等修補金額合計為611,100元，而原告應負擔之比例為91.18％，故原告應負擔修補費用金額為55萬7201元（61萬1100元×91.18％=55萬7201元）</t>
    <phoneticPr fontId="1" type="noConversion"/>
  </si>
  <si>
    <t>已列入上項編號1至3項之金額計算中</t>
    <phoneticPr fontId="1" type="noConversion"/>
  </si>
  <si>
    <t>已列入上項編號4至5項之金額計算中</t>
    <phoneticPr fontId="1" type="noConversion"/>
  </si>
  <si>
    <t>原告已無工程款餘額得以請求</t>
    <phoneticPr fontId="1" type="noConversion"/>
  </si>
  <si>
    <t>經抵銷後，原告尚得請求之金額( 項次一、二)</t>
    <phoneticPr fontId="1" type="noConversion"/>
  </si>
  <si>
    <t>不爭執(卷P.55)</t>
    <phoneticPr fontId="1" type="noConversion"/>
  </si>
  <si>
    <t>附件1-1、1-2(卷P.136至137)</t>
    <phoneticPr fontId="1" type="noConversion"/>
  </si>
  <si>
    <t>附件2-1、2-2(卷P.138至139)</t>
    <phoneticPr fontId="1" type="noConversion"/>
  </si>
  <si>
    <t>附件3-1、3-2(卷P.140至141)</t>
    <phoneticPr fontId="1" type="noConversion"/>
  </si>
  <si>
    <t>附件4-1、4-2(卷P.142至143)</t>
    <phoneticPr fontId="1" type="noConversion"/>
  </si>
  <si>
    <t>附件6(卷P.94)</t>
    <phoneticPr fontId="1" type="noConversion"/>
  </si>
  <si>
    <t>附件7(卷P.95)</t>
    <phoneticPr fontId="1" type="noConversion"/>
  </si>
  <si>
    <t>附件5-1、5-2(卷P.144至145)；
附件5-3(卷P.54至55)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</si>
</sst>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b/>
      <sz val="12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3">
    <xf numFmtId="0" fontId="0" fillId="0" borderId="0" xfId="0">
      <alignment vertical="center"/>
    </xf>
    <xf numFmtId="0" fontId="2" fillId="0" borderId="0" xfId="1" applyAlignment="1">
      <alignment vertical="center" wrapText="1"/>
    </xf>
    <xf numFmtId="3" fontId="2" fillId="0" borderId="0" xfId="1" applyNumberFormat="1" applyAlignment="1">
      <alignment vertical="center" shrinkToFit="1"/>
    </xf>
    <xf numFmtId="0" fontId="2" fillId="0" borderId="1" xfId="1" applyBorder="1" applyAlignment="1">
      <alignment vertical="center" wrapText="1"/>
    </xf>
    <xf numFmtId="3" fontId="2" fillId="0" borderId="1" xfId="1" applyNumberFormat="1" applyBorder="1" applyAlignment="1">
      <alignment vertical="center" shrinkToFit="1"/>
    </xf>
    <xf numFmtId="0" fontId="2" fillId="0" borderId="0" xfId="1" applyAlignment="1">
      <alignment vertical="center" wrapText="1"/>
    </xf>
    <xf numFmtId="3" fontId="3" fillId="0" borderId="0" xfId="1" applyNumberFormat="1" applyFont="1" applyAlignment="1">
      <alignment vertical="center" wrapText="1"/>
    </xf>
    <xf numFmtId="3" fontId="3" fillId="0" borderId="1" xfId="1" applyNumberFormat="1" applyFont="1" applyBorder="1" applyAlignment="1">
      <alignment vertical="center" wrapText="1"/>
    </xf>
    <xf numFmtId="0" fontId="4" fillId="0" borderId="1" xfId="1" applyFont="1" applyBorder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3" fontId="2" fillId="0" borderId="1" xfId="1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Alignment="1">
      <alignment vertical="center" wrapText="1"/>
    </xf>
    <xf numFmtId="3" fontId="2" fillId="0" borderId="0" xfId="1" applyNumberFormat="1" applyAlignment="1">
      <alignment vertical="center" wrapText="1"/>
    </xf>
    <xf numFmtId="3" fontId="2" fillId="0" borderId="2" xfId="1" applyNumberFormat="1" applyBorder="1" applyAlignment="1">
      <alignment vertical="center" shrinkToFit="1"/>
    </xf>
    <xf numFmtId="3" fontId="2" fillId="0" borderId="3" xfId="1" applyNumberFormat="1" applyBorder="1" applyAlignment="1">
      <alignment vertical="center" shrinkToFit="1"/>
    </xf>
    <xf numFmtId="3" fontId="2" fillId="0" borderId="4" xfId="1" applyNumberFormat="1" applyBorder="1" applyAlignment="1">
      <alignment vertical="center" shrinkToFit="1"/>
    </xf>
    <xf numFmtId="3" fontId="3" fillId="0" borderId="2" xfId="1" applyNumberFormat="1" applyFont="1" applyBorder="1" applyAlignment="1">
      <alignment vertical="center" wrapText="1"/>
    </xf>
    <xf numFmtId="3" fontId="3" fillId="0" borderId="3" xfId="1" applyNumberFormat="1" applyFont="1" applyBorder="1" applyAlignment="1">
      <alignment vertical="center" wrapText="1"/>
    </xf>
    <xf numFmtId="3" fontId="3" fillId="0" borderId="4" xfId="1" applyNumberFormat="1" applyFont="1" applyBorder="1" applyAlignment="1">
      <alignment vertical="center" wrapText="1"/>
    </xf>
    <xf numFmtId="3" fontId="2" fillId="0" borderId="1" xfId="1" applyNumberFormat="1" applyFont="1" applyBorder="1" applyAlignment="1">
      <alignment horizontal="center" vertical="center" shrinkToFit="1"/>
    </xf>
    <xf numFmtId="0" fontId="2" fillId="0" borderId="0" xfId="1" applyAlignment="1">
      <alignment vertical="center" wrapText="1"/>
    </xf>
    <xf numFmtId="0" fontId="2" fillId="0" borderId="1" xfId="1" applyFont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H9" sqref="H9:H10"/>
    </sheetView>
  </sheetViews>
  <sheetFormatPr defaultRowHeight="16.2"/>
  <cols>
    <col min="1" max="1" width="4.88671875" style="1" customWidth="1"/>
    <col min="2" max="2" width="23.33203125" style="1" customWidth="1"/>
    <col min="3" max="3" width="12.88671875" style="1" customWidth="1"/>
    <col min="4" max="4" width="14.6640625" style="6" customWidth="1"/>
    <col min="5" max="5" width="12.6640625" style="2" customWidth="1"/>
    <col min="6" max="6" width="14.6640625" style="6" customWidth="1"/>
    <col min="7" max="7" width="12.21875" style="2" customWidth="1"/>
    <col min="8" max="8" width="19.88671875" style="6" customWidth="1"/>
    <col min="9" max="9" width="37.44140625" style="1" customWidth="1"/>
    <col min="10" max="258" width="8.88671875" style="1"/>
    <col min="259" max="259" width="20" style="1" customWidth="1"/>
    <col min="260" max="514" width="8.88671875" style="1"/>
    <col min="515" max="515" width="20" style="1" customWidth="1"/>
    <col min="516" max="770" width="8.88671875" style="1"/>
    <col min="771" max="771" width="20" style="1" customWidth="1"/>
    <col min="772" max="1026" width="8.88671875" style="1"/>
    <col min="1027" max="1027" width="20" style="1" customWidth="1"/>
    <col min="1028" max="1282" width="8.88671875" style="1"/>
    <col min="1283" max="1283" width="20" style="1" customWidth="1"/>
    <col min="1284" max="1538" width="8.88671875" style="1"/>
    <col min="1539" max="1539" width="20" style="1" customWidth="1"/>
    <col min="1540" max="1794" width="8.88671875" style="1"/>
    <col min="1795" max="1795" width="20" style="1" customWidth="1"/>
    <col min="1796" max="2050" width="8.88671875" style="1"/>
    <col min="2051" max="2051" width="20" style="1" customWidth="1"/>
    <col min="2052" max="2306" width="8.88671875" style="1"/>
    <col min="2307" max="2307" width="20" style="1" customWidth="1"/>
    <col min="2308" max="2562" width="8.88671875" style="1"/>
    <col min="2563" max="2563" width="20" style="1" customWidth="1"/>
    <col min="2564" max="2818" width="8.88671875" style="1"/>
    <col min="2819" max="2819" width="20" style="1" customWidth="1"/>
    <col min="2820" max="3074" width="8.88671875" style="1"/>
    <col min="3075" max="3075" width="20" style="1" customWidth="1"/>
    <col min="3076" max="3330" width="8.88671875" style="1"/>
    <col min="3331" max="3331" width="20" style="1" customWidth="1"/>
    <col min="3332" max="3586" width="8.88671875" style="1"/>
    <col min="3587" max="3587" width="20" style="1" customWidth="1"/>
    <col min="3588" max="3842" width="8.88671875" style="1"/>
    <col min="3843" max="3843" width="20" style="1" customWidth="1"/>
    <col min="3844" max="4098" width="8.88671875" style="1"/>
    <col min="4099" max="4099" width="20" style="1" customWidth="1"/>
    <col min="4100" max="4354" width="8.88671875" style="1"/>
    <col min="4355" max="4355" width="20" style="1" customWidth="1"/>
    <col min="4356" max="4610" width="8.88671875" style="1"/>
    <col min="4611" max="4611" width="20" style="1" customWidth="1"/>
    <col min="4612" max="4866" width="8.88671875" style="1"/>
    <col min="4867" max="4867" width="20" style="1" customWidth="1"/>
    <col min="4868" max="5122" width="8.88671875" style="1"/>
    <col min="5123" max="5123" width="20" style="1" customWidth="1"/>
    <col min="5124" max="5378" width="8.88671875" style="1"/>
    <col min="5379" max="5379" width="20" style="1" customWidth="1"/>
    <col min="5380" max="5634" width="8.88671875" style="1"/>
    <col min="5635" max="5635" width="20" style="1" customWidth="1"/>
    <col min="5636" max="5890" width="8.88671875" style="1"/>
    <col min="5891" max="5891" width="20" style="1" customWidth="1"/>
    <col min="5892" max="6146" width="8.88671875" style="1"/>
    <col min="6147" max="6147" width="20" style="1" customWidth="1"/>
    <col min="6148" max="6402" width="8.88671875" style="1"/>
    <col min="6403" max="6403" width="20" style="1" customWidth="1"/>
    <col min="6404" max="6658" width="8.88671875" style="1"/>
    <col min="6659" max="6659" width="20" style="1" customWidth="1"/>
    <col min="6660" max="6914" width="8.88671875" style="1"/>
    <col min="6915" max="6915" width="20" style="1" customWidth="1"/>
    <col min="6916" max="7170" width="8.88671875" style="1"/>
    <col min="7171" max="7171" width="20" style="1" customWidth="1"/>
    <col min="7172" max="7426" width="8.88671875" style="1"/>
    <col min="7427" max="7427" width="20" style="1" customWidth="1"/>
    <col min="7428" max="7682" width="8.88671875" style="1"/>
    <col min="7683" max="7683" width="20" style="1" customWidth="1"/>
    <col min="7684" max="7938" width="8.88671875" style="1"/>
    <col min="7939" max="7939" width="20" style="1" customWidth="1"/>
    <col min="7940" max="8194" width="8.88671875" style="1"/>
    <col min="8195" max="8195" width="20" style="1" customWidth="1"/>
    <col min="8196" max="8450" width="8.88671875" style="1"/>
    <col min="8451" max="8451" width="20" style="1" customWidth="1"/>
    <col min="8452" max="8706" width="8.88671875" style="1"/>
    <col min="8707" max="8707" width="20" style="1" customWidth="1"/>
    <col min="8708" max="8962" width="8.88671875" style="1"/>
    <col min="8963" max="8963" width="20" style="1" customWidth="1"/>
    <col min="8964" max="9218" width="8.88671875" style="1"/>
    <col min="9219" max="9219" width="20" style="1" customWidth="1"/>
    <col min="9220" max="9474" width="8.88671875" style="1"/>
    <col min="9475" max="9475" width="20" style="1" customWidth="1"/>
    <col min="9476" max="9730" width="8.88671875" style="1"/>
    <col min="9731" max="9731" width="20" style="1" customWidth="1"/>
    <col min="9732" max="9986" width="8.88671875" style="1"/>
    <col min="9987" max="9987" width="20" style="1" customWidth="1"/>
    <col min="9988" max="10242" width="8.88671875" style="1"/>
    <col min="10243" max="10243" width="20" style="1" customWidth="1"/>
    <col min="10244" max="10498" width="8.88671875" style="1"/>
    <col min="10499" max="10499" width="20" style="1" customWidth="1"/>
    <col min="10500" max="10754" width="8.88671875" style="1"/>
    <col min="10755" max="10755" width="20" style="1" customWidth="1"/>
    <col min="10756" max="11010" width="8.88671875" style="1"/>
    <col min="11011" max="11011" width="20" style="1" customWidth="1"/>
    <col min="11012" max="11266" width="8.88671875" style="1"/>
    <col min="11267" max="11267" width="20" style="1" customWidth="1"/>
    <col min="11268" max="11522" width="8.88671875" style="1"/>
    <col min="11523" max="11523" width="20" style="1" customWidth="1"/>
    <col min="11524" max="11778" width="8.88671875" style="1"/>
    <col min="11779" max="11779" width="20" style="1" customWidth="1"/>
    <col min="11780" max="12034" width="8.88671875" style="1"/>
    <col min="12035" max="12035" width="20" style="1" customWidth="1"/>
    <col min="12036" max="12290" width="8.88671875" style="1"/>
    <col min="12291" max="12291" width="20" style="1" customWidth="1"/>
    <col min="12292" max="12546" width="8.88671875" style="1"/>
    <col min="12547" max="12547" width="20" style="1" customWidth="1"/>
    <col min="12548" max="12802" width="8.88671875" style="1"/>
    <col min="12803" max="12803" width="20" style="1" customWidth="1"/>
    <col min="12804" max="13058" width="8.88671875" style="1"/>
    <col min="13059" max="13059" width="20" style="1" customWidth="1"/>
    <col min="13060" max="13314" width="8.88671875" style="1"/>
    <col min="13315" max="13315" width="20" style="1" customWidth="1"/>
    <col min="13316" max="13570" width="8.88671875" style="1"/>
    <col min="13571" max="13571" width="20" style="1" customWidth="1"/>
    <col min="13572" max="13826" width="8.88671875" style="1"/>
    <col min="13827" max="13827" width="20" style="1" customWidth="1"/>
    <col min="13828" max="14082" width="8.88671875" style="1"/>
    <col min="14083" max="14083" width="20" style="1" customWidth="1"/>
    <col min="14084" max="14338" width="8.88671875" style="1"/>
    <col min="14339" max="14339" width="20" style="1" customWidth="1"/>
    <col min="14340" max="14594" width="8.88671875" style="1"/>
    <col min="14595" max="14595" width="20" style="1" customWidth="1"/>
    <col min="14596" max="14850" width="8.88671875" style="1"/>
    <col min="14851" max="14851" width="20" style="1" customWidth="1"/>
    <col min="14852" max="15106" width="8.88671875" style="1"/>
    <col min="15107" max="15107" width="20" style="1" customWidth="1"/>
    <col min="15108" max="15362" width="8.88671875" style="1"/>
    <col min="15363" max="15363" width="20" style="1" customWidth="1"/>
    <col min="15364" max="15618" width="8.88671875" style="1"/>
    <col min="15619" max="15619" width="20" style="1" customWidth="1"/>
    <col min="15620" max="15874" width="8.88671875" style="1"/>
    <col min="15875" max="15875" width="20" style="1" customWidth="1"/>
    <col min="15876" max="16130" width="8.88671875" style="1"/>
    <col min="16131" max="16131" width="20" style="1" customWidth="1"/>
    <col min="16132" max="16384" width="8.88671875" style="1"/>
  </cols>
  <sheetData>
    <row r="1" spans="1:9">
      <c r="A1" s="21" t="s">
        <v>6</v>
      </c>
      <c r="B1" s="21"/>
    </row>
    <row r="2" spans="1:9" s="9" customFormat="1" ht="22.2" customHeight="1">
      <c r="A2" s="22" t="s">
        <v>7</v>
      </c>
      <c r="B2" s="22" t="s">
        <v>8</v>
      </c>
      <c r="C2" s="22" t="s">
        <v>2</v>
      </c>
      <c r="D2" s="22"/>
      <c r="E2" s="22" t="s">
        <v>3</v>
      </c>
      <c r="F2" s="22"/>
      <c r="G2" s="20" t="s">
        <v>11</v>
      </c>
      <c r="H2" s="20"/>
    </row>
    <row r="3" spans="1:9" s="9" customFormat="1" ht="22.2" customHeight="1">
      <c r="A3" s="22"/>
      <c r="B3" s="22"/>
      <c r="C3" s="11" t="s">
        <v>4</v>
      </c>
      <c r="D3" s="10" t="s">
        <v>5</v>
      </c>
      <c r="E3" s="11" t="s">
        <v>4</v>
      </c>
      <c r="F3" s="10" t="s">
        <v>5</v>
      </c>
      <c r="G3" s="11" t="s">
        <v>4</v>
      </c>
      <c r="H3" s="10" t="s">
        <v>5</v>
      </c>
    </row>
    <row r="4" spans="1:9" ht="40.200000000000003" customHeight="1">
      <c r="A4" s="8" t="s">
        <v>1</v>
      </c>
      <c r="B4" s="8" t="s">
        <v>12</v>
      </c>
      <c r="C4" s="4">
        <v>1202274</v>
      </c>
      <c r="D4" s="7"/>
      <c r="E4" s="4">
        <v>1202274</v>
      </c>
      <c r="F4" s="7" t="s">
        <v>32</v>
      </c>
      <c r="G4" s="4">
        <v>1202274</v>
      </c>
      <c r="H4" s="7" t="s">
        <v>9</v>
      </c>
    </row>
    <row r="5" spans="1:9" ht="52.2" customHeight="1">
      <c r="A5" s="8" t="s">
        <v>0</v>
      </c>
      <c r="B5" s="8" t="s">
        <v>16</v>
      </c>
      <c r="C5" s="3"/>
      <c r="D5" s="7" t="s">
        <v>17</v>
      </c>
      <c r="E5" s="4"/>
      <c r="F5" s="7"/>
      <c r="G5" s="4"/>
      <c r="H5" s="7"/>
    </row>
    <row r="6" spans="1:9" ht="32.4">
      <c r="A6" s="3">
        <v>1</v>
      </c>
      <c r="B6" s="3" t="s">
        <v>19</v>
      </c>
      <c r="C6" s="3"/>
      <c r="D6" s="7" t="s">
        <v>15</v>
      </c>
      <c r="E6" s="4">
        <v>46200</v>
      </c>
      <c r="F6" s="7" t="s">
        <v>33</v>
      </c>
      <c r="G6" s="14">
        <f>ROUND((E6+E7+E8+E11)*69.86/100,0)</f>
        <v>413946</v>
      </c>
      <c r="H6" s="17" t="s">
        <v>26</v>
      </c>
      <c r="I6" s="5"/>
    </row>
    <row r="7" spans="1:9" ht="55.2">
      <c r="A7" s="3">
        <v>2</v>
      </c>
      <c r="B7" s="3" t="s">
        <v>20</v>
      </c>
      <c r="C7" s="3"/>
      <c r="D7" s="7" t="s">
        <v>13</v>
      </c>
      <c r="E7" s="4">
        <v>481761</v>
      </c>
      <c r="F7" s="7" t="s">
        <v>34</v>
      </c>
      <c r="G7" s="15"/>
      <c r="H7" s="18"/>
    </row>
    <row r="8" spans="1:9" ht="64.8">
      <c r="A8" s="3">
        <v>3</v>
      </c>
      <c r="B8" s="3" t="s">
        <v>25</v>
      </c>
      <c r="C8" s="3"/>
      <c r="D8" s="7" t="s">
        <v>15</v>
      </c>
      <c r="E8" s="4">
        <v>54600</v>
      </c>
      <c r="F8" s="7" t="s">
        <v>35</v>
      </c>
      <c r="G8" s="16"/>
      <c r="H8" s="19"/>
    </row>
    <row r="9" spans="1:9" ht="66.599999999999994" customHeight="1">
      <c r="A9" s="3">
        <v>4</v>
      </c>
      <c r="B9" s="3" t="s">
        <v>21</v>
      </c>
      <c r="C9" s="3"/>
      <c r="D9" s="7" t="s">
        <v>14</v>
      </c>
      <c r="E9" s="4">
        <v>236250</v>
      </c>
      <c r="F9" s="7" t="s">
        <v>36</v>
      </c>
      <c r="G9" s="14">
        <f>ROUND((E9+E10+E12)*91.18/100,0)</f>
        <v>557201</v>
      </c>
      <c r="H9" s="17" t="s">
        <v>27</v>
      </c>
      <c r="I9" s="13"/>
    </row>
    <row r="10" spans="1:9" ht="66.599999999999994" customHeight="1">
      <c r="A10" s="3">
        <v>5</v>
      </c>
      <c r="B10" s="3" t="s">
        <v>22</v>
      </c>
      <c r="C10" s="3"/>
      <c r="D10" s="7" t="s">
        <v>15</v>
      </c>
      <c r="E10" s="4">
        <v>368550</v>
      </c>
      <c r="F10" s="7" t="s">
        <v>39</v>
      </c>
      <c r="G10" s="16"/>
      <c r="H10" s="19"/>
    </row>
    <row r="11" spans="1:9" s="12" customFormat="1" ht="48.6">
      <c r="A11" s="3">
        <v>6</v>
      </c>
      <c r="B11" s="3" t="s">
        <v>24</v>
      </c>
      <c r="C11" s="3"/>
      <c r="D11" s="7" t="s">
        <v>15</v>
      </c>
      <c r="E11" s="4">
        <v>9975</v>
      </c>
      <c r="F11" s="7" t="s">
        <v>37</v>
      </c>
      <c r="G11" s="4"/>
      <c r="H11" s="7" t="s">
        <v>28</v>
      </c>
    </row>
    <row r="12" spans="1:9" s="12" customFormat="1" ht="48.6">
      <c r="A12" s="3">
        <v>7</v>
      </c>
      <c r="B12" s="3" t="s">
        <v>23</v>
      </c>
      <c r="C12" s="3"/>
      <c r="D12" s="7" t="s">
        <v>15</v>
      </c>
      <c r="E12" s="4">
        <v>6300</v>
      </c>
      <c r="F12" s="7" t="s">
        <v>38</v>
      </c>
      <c r="G12" s="4"/>
      <c r="H12" s="7" t="s">
        <v>29</v>
      </c>
    </row>
    <row r="13" spans="1:9" ht="37.200000000000003" customHeight="1">
      <c r="A13" s="3">
        <v>8</v>
      </c>
      <c r="B13" s="3" t="s">
        <v>18</v>
      </c>
      <c r="C13" s="3"/>
      <c r="D13" s="7"/>
      <c r="E13" s="4">
        <f>SUM(E6:E12)</f>
        <v>1203636</v>
      </c>
      <c r="F13" s="7"/>
      <c r="G13" s="4">
        <f>SUM(G6:G12)</f>
        <v>971147</v>
      </c>
      <c r="H13" s="7"/>
    </row>
    <row r="14" spans="1:9" ht="54.6" customHeight="1">
      <c r="A14" s="8" t="s">
        <v>10</v>
      </c>
      <c r="B14" s="8" t="s">
        <v>31</v>
      </c>
      <c r="C14" s="3"/>
      <c r="D14" s="7"/>
      <c r="E14" s="4">
        <f>E4-E13</f>
        <v>-1362</v>
      </c>
      <c r="F14" s="7" t="s">
        <v>30</v>
      </c>
      <c r="G14" s="4">
        <f>G4-G13</f>
        <v>231127</v>
      </c>
      <c r="H14" s="7"/>
    </row>
  </sheetData>
  <mergeCells count="10">
    <mergeCell ref="A1:B1"/>
    <mergeCell ref="B2:B3"/>
    <mergeCell ref="A2:A3"/>
    <mergeCell ref="C2:D2"/>
    <mergeCell ref="E2:F2"/>
    <mergeCell ref="G6:G8"/>
    <mergeCell ref="H6:H8"/>
    <mergeCell ref="G9:G10"/>
    <mergeCell ref="H9:H10"/>
    <mergeCell ref="G2:H2"/>
  </mergeCells>
  <phoneticPr fontId="1" type="noConversion"/>
  <pageMargins left="0.39370078740157483" right="0.39370078740157483" top="0.39370078740157483" bottom="0.39370078740157483" header="0.19685039370078741" footer="0.19685039370078741"/>
  <pageSetup paperSize="9" scale="85" orientation="portrait" r:id="rId1"/>
  <headerFooter alignWithMargins="0">
    <oddFooter>&amp;C&amp;A,第&amp;P頁,共&amp;N頁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2019-06-03T09:55:51Z</dcterms:modified>
</cp:coreProperties>
</file>