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8" windowWidth="15072" windowHeight="4452"/>
  </bookViews>
  <sheets>
    <sheet name="Sheet1" sheetId="1" r:id="rId1"/>
    <sheet name="重要，要與SHEET1合併" sheetId="2" r:id="rId2"/>
    <sheet name="Sheet3" sheetId="3" r:id="rId3"/>
  </sheets>
  <definedNames>
    <definedName name="_xlnm._FilterDatabase" localSheetId="0" hidden="1">Sheet1!$A$2:$O$146</definedName>
    <definedName name="_xlnm.Print_Titles" localSheetId="0">Sheet1!$2:$2</definedName>
  </definedNames>
  <calcPr calcId="162913"/>
</workbook>
</file>

<file path=xl/calcChain.xml><?xml version="1.0" encoding="utf-8"?>
<calcChain xmlns="http://schemas.openxmlformats.org/spreadsheetml/2006/main">
  <c r="L146" i="1" l="1"/>
  <c r="K146" i="1"/>
  <c r="J146" i="1"/>
  <c r="I146" i="1"/>
  <c r="H146" i="1"/>
  <c r="G146" i="1"/>
  <c r="M33" i="1" l="1"/>
  <c r="N33" i="1" s="1"/>
  <c r="O33" i="1" s="1"/>
  <c r="M59" i="1"/>
  <c r="M94" i="1"/>
  <c r="M90" i="1"/>
  <c r="N90" i="1" s="1"/>
  <c r="O90" i="1" s="1"/>
  <c r="M3" i="1"/>
  <c r="M36" i="1"/>
  <c r="N36" i="1" s="1"/>
  <c r="O36" i="1" s="1"/>
  <c r="M19" i="1"/>
  <c r="N19" i="1" s="1"/>
  <c r="O19" i="1" s="1"/>
  <c r="M145" i="1"/>
  <c r="N145" i="1" s="1"/>
  <c r="M142" i="1"/>
  <c r="N142" i="1" s="1"/>
  <c r="O142" i="1" s="1"/>
  <c r="M143" i="1"/>
  <c r="N143" i="1"/>
  <c r="M144" i="1"/>
  <c r="N144" i="1"/>
  <c r="O144" i="1" s="1"/>
  <c r="M123" i="1"/>
  <c r="N123" i="1"/>
  <c r="O123" i="1" s="1"/>
  <c r="M124" i="1"/>
  <c r="M125" i="1"/>
  <c r="N125" i="1" s="1"/>
  <c r="M126" i="1"/>
  <c r="N126" i="1" s="1"/>
  <c r="O126" i="1" s="1"/>
  <c r="M127" i="1"/>
  <c r="N127" i="1"/>
  <c r="O127" i="1" s="1"/>
  <c r="M128" i="1"/>
  <c r="M129" i="1"/>
  <c r="N129" i="1" s="1"/>
  <c r="O129" i="1" s="1"/>
  <c r="M130" i="1"/>
  <c r="N130" i="1"/>
  <c r="O130" i="1" s="1"/>
  <c r="M131" i="1"/>
  <c r="N131" i="1" s="1"/>
  <c r="O131" i="1" s="1"/>
  <c r="M132" i="1"/>
  <c r="N132" i="1" s="1"/>
  <c r="O132" i="1" s="1"/>
  <c r="M133" i="1"/>
  <c r="M134" i="1"/>
  <c r="N134" i="1" s="1"/>
  <c r="O134" i="1" s="1"/>
  <c r="M135" i="1"/>
  <c r="N135" i="1"/>
  <c r="O135" i="1" s="1"/>
  <c r="M136" i="1"/>
  <c r="M137" i="1"/>
  <c r="O137" i="1" s="1"/>
  <c r="N137" i="1"/>
  <c r="M138" i="1"/>
  <c r="N138" i="1" s="1"/>
  <c r="O138" i="1" s="1"/>
  <c r="M139" i="1"/>
  <c r="N139" i="1"/>
  <c r="O139" i="1" s="1"/>
  <c r="M140" i="1"/>
  <c r="N140" i="1" s="1"/>
  <c r="O140" i="1" s="1"/>
  <c r="M141" i="1"/>
  <c r="N141" i="1"/>
  <c r="O141" i="1" s="1"/>
  <c r="N118" i="1"/>
  <c r="O118" i="1" s="1"/>
  <c r="M119" i="1"/>
  <c r="N119" i="1" s="1"/>
  <c r="O119" i="1" s="1"/>
  <c r="M120" i="1"/>
  <c r="N120" i="1" s="1"/>
  <c r="O120" i="1" s="1"/>
  <c r="M121" i="1"/>
  <c r="N121" i="1"/>
  <c r="M122" i="1"/>
  <c r="O122" i="1" s="1"/>
  <c r="N122" i="1"/>
  <c r="M114" i="1"/>
  <c r="N114" i="1" s="1"/>
  <c r="O114" i="1" s="1"/>
  <c r="M115" i="1"/>
  <c r="N115" i="1" s="1"/>
  <c r="O115" i="1" s="1"/>
  <c r="M116" i="1"/>
  <c r="N116" i="1"/>
  <c r="N117" i="1"/>
  <c r="O117" i="1" s="1"/>
  <c r="M113" i="1"/>
  <c r="N113" i="1" s="1"/>
  <c r="M111" i="1"/>
  <c r="M106" i="1"/>
  <c r="N106" i="1"/>
  <c r="M107" i="1"/>
  <c r="N107" i="1"/>
  <c r="O107" i="1" s="1"/>
  <c r="M108" i="1"/>
  <c r="N108" i="1"/>
  <c r="O108" i="1" s="1"/>
  <c r="M109" i="1"/>
  <c r="N109" i="1" s="1"/>
  <c r="O109" i="1" s="1"/>
  <c r="M110" i="1"/>
  <c r="N110" i="1"/>
  <c r="M102" i="1"/>
  <c r="N102" i="1"/>
  <c r="O102" i="1" s="1"/>
  <c r="M103" i="1"/>
  <c r="N103" i="1"/>
  <c r="M104" i="1"/>
  <c r="N104" i="1" s="1"/>
  <c r="O104" i="1" s="1"/>
  <c r="M105" i="1"/>
  <c r="N105" i="1" s="1"/>
  <c r="O105" i="1" s="1"/>
  <c r="M97" i="1"/>
  <c r="N97" i="1"/>
  <c r="O97" i="1" s="1"/>
  <c r="M98" i="1"/>
  <c r="O98" i="1" s="1"/>
  <c r="N98" i="1"/>
  <c r="M99" i="1"/>
  <c r="N99" i="1" s="1"/>
  <c r="O99" i="1" s="1"/>
  <c r="M100" i="1"/>
  <c r="N100" i="1" s="1"/>
  <c r="O100" i="1" s="1"/>
  <c r="M101" i="1"/>
  <c r="N101" i="1" s="1"/>
  <c r="O101" i="1" s="1"/>
  <c r="M96" i="1"/>
  <c r="O96" i="1" s="1"/>
  <c r="N96" i="1"/>
  <c r="N94" i="1"/>
  <c r="M92" i="1"/>
  <c r="N92" i="1"/>
  <c r="O92" i="1" s="1"/>
  <c r="M89" i="1"/>
  <c r="N89" i="1" s="1"/>
  <c r="O89" i="1" s="1"/>
  <c r="M87" i="1"/>
  <c r="N87" i="1"/>
  <c r="M84" i="1"/>
  <c r="N84" i="1" s="1"/>
  <c r="O84" i="1" s="1"/>
  <c r="M85" i="1"/>
  <c r="N85" i="1"/>
  <c r="O85" i="1" s="1"/>
  <c r="M86" i="1"/>
  <c r="N86" i="1"/>
  <c r="M83" i="1"/>
  <c r="N83" i="1"/>
  <c r="O83" i="1" s="1"/>
  <c r="M81" i="1"/>
  <c r="M80" i="1"/>
  <c r="N80" i="1"/>
  <c r="M79" i="1"/>
  <c r="N79" i="1" s="1"/>
  <c r="M77" i="1"/>
  <c r="N77" i="1" s="1"/>
  <c r="O77" i="1" s="1"/>
  <c r="M76" i="1"/>
  <c r="N76" i="1" s="1"/>
  <c r="O76" i="1" s="1"/>
  <c r="M74" i="1"/>
  <c r="N74" i="1"/>
  <c r="M75" i="1"/>
  <c r="N75" i="1"/>
  <c r="M69" i="1"/>
  <c r="N69" i="1"/>
  <c r="M70" i="1"/>
  <c r="M71" i="1"/>
  <c r="N71" i="1"/>
  <c r="M67" i="1"/>
  <c r="O67" i="1" s="1"/>
  <c r="N67" i="1"/>
  <c r="M68" i="1"/>
  <c r="N68" i="1" s="1"/>
  <c r="M66" i="1"/>
  <c r="N66" i="1" s="1"/>
  <c r="O66" i="1" s="1"/>
  <c r="M65" i="1"/>
  <c r="N65" i="1"/>
  <c r="M62" i="1"/>
  <c r="N62" i="1"/>
  <c r="O62" i="1" s="1"/>
  <c r="M63" i="1"/>
  <c r="O63" i="1" s="1"/>
  <c r="N63" i="1"/>
  <c r="M64" i="1"/>
  <c r="M61" i="1"/>
  <c r="N61" i="1" s="1"/>
  <c r="N59" i="1"/>
  <c r="M56" i="1"/>
  <c r="N56" i="1" s="1"/>
  <c r="M57" i="1"/>
  <c r="N57" i="1"/>
  <c r="M58" i="1"/>
  <c r="N58" i="1" s="1"/>
  <c r="M54" i="1"/>
  <c r="N54" i="1" s="1"/>
  <c r="O54" i="1" s="1"/>
  <c r="M55" i="1"/>
  <c r="N55" i="1" s="1"/>
  <c r="M53" i="1"/>
  <c r="O53" i="1" s="1"/>
  <c r="N53" i="1"/>
  <c r="M46" i="1"/>
  <c r="N46" i="1"/>
  <c r="O46" i="1" s="1"/>
  <c r="M47" i="1"/>
  <c r="N47" i="1" s="1"/>
  <c r="M48" i="1"/>
  <c r="N48" i="1" s="1"/>
  <c r="O48" i="1" s="1"/>
  <c r="M49" i="1"/>
  <c r="N49" i="1" s="1"/>
  <c r="O49" i="1" s="1"/>
  <c r="M50" i="1"/>
  <c r="N50" i="1"/>
  <c r="O50" i="1" s="1"/>
  <c r="M51" i="1"/>
  <c r="N51" i="1" s="1"/>
  <c r="M52" i="1"/>
  <c r="N52" i="1" s="1"/>
  <c r="O52" i="1" s="1"/>
  <c r="M41" i="1"/>
  <c r="M42" i="1"/>
  <c r="N42" i="1" s="1"/>
  <c r="M43" i="1"/>
  <c r="N43" i="1" s="1"/>
  <c r="M44" i="1"/>
  <c r="M45" i="1"/>
  <c r="O45" i="1" s="1"/>
  <c r="N45" i="1"/>
  <c r="M40" i="1"/>
  <c r="M38" i="1"/>
  <c r="N38" i="1" s="1"/>
  <c r="M32" i="1"/>
  <c r="N32" i="1" s="1"/>
  <c r="O32" i="1" s="1"/>
  <c r="M30" i="1"/>
  <c r="M28" i="1"/>
  <c r="N28" i="1"/>
  <c r="O28" i="1" s="1"/>
  <c r="M26" i="1"/>
  <c r="N26" i="1"/>
  <c r="M24" i="1"/>
  <c r="N24" i="1" s="1"/>
  <c r="O24" i="1" s="1"/>
  <c r="M23" i="1"/>
  <c r="N23" i="1" s="1"/>
  <c r="O23" i="1" s="1"/>
  <c r="M16" i="1"/>
  <c r="N16" i="1"/>
  <c r="M17" i="1"/>
  <c r="O17" i="1" s="1"/>
  <c r="N17" i="1"/>
  <c r="M5" i="1"/>
  <c r="N5" i="1" s="1"/>
  <c r="O103" i="1"/>
  <c r="O110" i="1"/>
  <c r="O59" i="1"/>
  <c r="O86" i="1"/>
  <c r="O69" i="1"/>
  <c r="O87" i="1"/>
  <c r="O57" i="1"/>
  <c r="O94" i="1"/>
  <c r="M8" i="1"/>
  <c r="N8" i="1" s="1"/>
  <c r="O8" i="1" s="1"/>
  <c r="M9" i="1"/>
  <c r="M10" i="1"/>
  <c r="N10" i="1" s="1"/>
  <c r="O10" i="1" s="1"/>
  <c r="M11" i="1"/>
  <c r="N11" i="1" s="1"/>
  <c r="O11" i="1" s="1"/>
  <c r="M12" i="1"/>
  <c r="N12" i="1" s="1"/>
  <c r="M13" i="1"/>
  <c r="N13" i="1" s="1"/>
  <c r="M14" i="1"/>
  <c r="N14" i="1" s="1"/>
  <c r="M15" i="1"/>
  <c r="N15" i="1" s="1"/>
  <c r="O15" i="1" s="1"/>
  <c r="M7" i="1"/>
  <c r="N7" i="1" s="1"/>
  <c r="M4" i="1"/>
  <c r="J93" i="1"/>
  <c r="I93" i="1"/>
  <c r="J73" i="1"/>
  <c r="N9" i="1"/>
  <c r="O9" i="1" s="1"/>
  <c r="M93" i="1"/>
  <c r="N93" i="1" s="1"/>
  <c r="N4" i="1"/>
  <c r="O4" i="1"/>
  <c r="I73" i="1"/>
  <c r="M73" i="1" s="1"/>
  <c r="M72" i="1"/>
  <c r="N40" i="1" l="1"/>
  <c r="O40" i="1" s="1"/>
  <c r="M146" i="1"/>
  <c r="O113" i="1"/>
  <c r="O58" i="1"/>
  <c r="O68" i="1"/>
  <c r="O41" i="1"/>
  <c r="O79" i="1"/>
  <c r="O116" i="1"/>
  <c r="O65" i="1"/>
  <c r="O106" i="1"/>
  <c r="O143" i="1"/>
  <c r="O26" i="1"/>
  <c r="O74" i="1"/>
  <c r="O16" i="1"/>
  <c r="O12" i="1"/>
  <c r="O5" i="1"/>
  <c r="O42" i="1"/>
  <c r="O61" i="1"/>
  <c r="O125" i="1"/>
  <c r="O75" i="1"/>
  <c r="O80" i="1"/>
  <c r="O121" i="1"/>
  <c r="O145" i="1"/>
  <c r="O71" i="1"/>
  <c r="N41" i="1"/>
  <c r="N133" i="1"/>
  <c r="O133" i="1" s="1"/>
  <c r="N72" i="1"/>
  <c r="O72" i="1" s="1"/>
  <c r="O70" i="1"/>
  <c r="N73" i="1"/>
  <c r="O73" i="1" s="1"/>
  <c r="O64" i="1"/>
  <c r="O7" i="1"/>
  <c r="O56" i="1"/>
  <c r="O43" i="1"/>
  <c r="N30" i="1"/>
  <c r="O30" i="1" s="1"/>
  <c r="N64" i="1"/>
  <c r="N70" i="1"/>
  <c r="N81" i="1"/>
  <c r="O81" i="1" s="1"/>
  <c r="N111" i="1"/>
  <c r="O111" i="1" s="1"/>
  <c r="N136" i="1"/>
  <c r="O136" i="1" s="1"/>
  <c r="N128" i="1"/>
  <c r="O128" i="1" s="1"/>
  <c r="N124" i="1"/>
  <c r="O124" i="1" s="1"/>
  <c r="N3" i="1"/>
  <c r="O3" i="1" s="1"/>
  <c r="O51" i="1"/>
  <c r="O47" i="1"/>
  <c r="O93" i="1"/>
  <c r="O14" i="1"/>
  <c r="O55" i="1"/>
  <c r="N44" i="1"/>
  <c r="O44" i="1" s="1"/>
  <c r="O13" i="1"/>
  <c r="O38" i="1"/>
  <c r="O146" i="1" l="1"/>
  <c r="N146" i="1"/>
</calcChain>
</file>

<file path=xl/sharedStrings.xml><?xml version="1.0" encoding="utf-8"?>
<sst xmlns="http://schemas.openxmlformats.org/spreadsheetml/2006/main" count="1016" uniqueCount="619">
  <si>
    <t>罹難者(起訴書編號)</t>
  </si>
  <si>
    <t>罹難者
出生年月日</t>
  </si>
  <si>
    <t>家屬罹難之精神慰撫金
(§194)</t>
  </si>
  <si>
    <t>自體傷害之精神慰撫金
(§195)</t>
  </si>
  <si>
    <t>財產損失</t>
  </si>
  <si>
    <t>裝潢損害</t>
  </si>
  <si>
    <t>扶養費</t>
  </si>
  <si>
    <t>其他損害</t>
  </si>
  <si>
    <t>蔡才能</t>
  </si>
  <si>
    <t>父</t>
  </si>
  <si>
    <t>蔡閔洲(2)</t>
  </si>
  <si>
    <t xml:space="preserve">蔡閔洲(2) </t>
  </si>
  <si>
    <t>蔡洪淑女</t>
  </si>
  <si>
    <t>母</t>
  </si>
  <si>
    <t>子</t>
  </si>
  <si>
    <t>李焮煊(3)</t>
  </si>
  <si>
    <t>李德隆</t>
  </si>
  <si>
    <t>黃秀美</t>
  </si>
  <si>
    <t>蔡明烈</t>
  </si>
  <si>
    <t>蔡孟家(4)</t>
  </si>
  <si>
    <t>王麗霞</t>
  </si>
  <si>
    <t>黃淑美</t>
  </si>
  <si>
    <t>黃若欣(5)</t>
  </si>
  <si>
    <t>83.10.04</t>
  </si>
  <si>
    <t>王振中</t>
  </si>
  <si>
    <t>吳金釵(6)</t>
  </si>
  <si>
    <t>50.09.13</t>
  </si>
  <si>
    <t>林慶煌</t>
  </si>
  <si>
    <t>林函霏(8)</t>
  </si>
  <si>
    <t>73.07.12</t>
  </si>
  <si>
    <t>鄭世昕</t>
  </si>
  <si>
    <t>鄭正中(11)</t>
  </si>
  <si>
    <t>丘婧瑩</t>
  </si>
  <si>
    <t>鄭金亮</t>
  </si>
  <si>
    <t>黃子峻</t>
  </si>
  <si>
    <t>黃建叡(10)</t>
  </si>
  <si>
    <t>劉怡辰</t>
  </si>
  <si>
    <t>黃健恩(12)</t>
  </si>
  <si>
    <t>配偶</t>
  </si>
  <si>
    <t>康家興(51)</t>
  </si>
  <si>
    <t>67.08.23</t>
  </si>
  <si>
    <t>康僑庭(52)</t>
  </si>
  <si>
    <t>105.01.24</t>
  </si>
  <si>
    <t>王菀柔</t>
  </si>
  <si>
    <t>張軒瑄(14)</t>
  </si>
  <si>
    <t>91.11.03</t>
  </si>
  <si>
    <t xml:space="preserve">連晃汶  </t>
  </si>
  <si>
    <t>連彥翔(15)</t>
  </si>
  <si>
    <t>連彥凱(62)</t>
  </si>
  <si>
    <t>陳淑怡</t>
  </si>
  <si>
    <t>林志倫</t>
  </si>
  <si>
    <t>林悅濱(16)</t>
  </si>
  <si>
    <t>林俞亨(18)</t>
  </si>
  <si>
    <t>林美香</t>
  </si>
  <si>
    <t>洪林蓮花</t>
  </si>
  <si>
    <t>洪芝晴(17)</t>
  </si>
  <si>
    <t>57.08.16</t>
  </si>
  <si>
    <t>蔡裕靖</t>
  </si>
  <si>
    <t>蔡婕淣(19)</t>
  </si>
  <si>
    <t>93.03.06</t>
  </si>
  <si>
    <t>陳惠華(84)</t>
  </si>
  <si>
    <t>蔡婕浠(81)</t>
  </si>
  <si>
    <t>98.08.17</t>
  </si>
  <si>
    <t>夫</t>
  </si>
  <si>
    <t>徐白芬(82)</t>
  </si>
  <si>
    <t>62.02.01</t>
  </si>
  <si>
    <t>李肅椊</t>
  </si>
  <si>
    <t>女</t>
  </si>
  <si>
    <t>李文峯(90)</t>
  </si>
  <si>
    <t>兄</t>
  </si>
  <si>
    <t>劉許冊</t>
  </si>
  <si>
    <t>張佳淇(24)</t>
  </si>
  <si>
    <t>張長發</t>
  </si>
  <si>
    <t>陳蓮月</t>
  </si>
  <si>
    <t>褚建興</t>
  </si>
  <si>
    <t>褚黃麗雪</t>
  </si>
  <si>
    <t>褚明慧(25)</t>
  </si>
  <si>
    <t>杜永章</t>
  </si>
  <si>
    <t>陳玉美</t>
  </si>
  <si>
    <t>陳志翔(27)</t>
  </si>
  <si>
    <t>劉有元</t>
  </si>
  <si>
    <t xml:space="preserve">黃愛玉     </t>
  </si>
  <si>
    <t>劉文雄(86)</t>
  </si>
  <si>
    <t>黃安泰</t>
  </si>
  <si>
    <t>余靜宜(34)</t>
  </si>
  <si>
    <t xml:space="preserve">王金枝 </t>
  </si>
  <si>
    <t>黃任宇(29)</t>
  </si>
  <si>
    <t>余民生</t>
  </si>
  <si>
    <t>余鄭桂珠</t>
  </si>
  <si>
    <t>余佳珉</t>
  </si>
  <si>
    <t>陳素蘭</t>
  </si>
  <si>
    <t>黃淵廷(35)</t>
  </si>
  <si>
    <t>黃洸偉</t>
  </si>
  <si>
    <t>黃洸彬</t>
  </si>
  <si>
    <t xml:space="preserve">陳鵬文 </t>
  </si>
  <si>
    <t>陳建中(38)</t>
  </si>
  <si>
    <t>陳薛寶貴</t>
  </si>
  <si>
    <t>黃潘皖玲</t>
  </si>
  <si>
    <t>妻</t>
  </si>
  <si>
    <t>林杏原</t>
  </si>
  <si>
    <t>陳桂惠</t>
  </si>
  <si>
    <t>林亭均(40)</t>
  </si>
  <si>
    <t>陳證全</t>
  </si>
  <si>
    <t>陳春霞</t>
  </si>
  <si>
    <t>蕭雅菁</t>
  </si>
  <si>
    <t>高嘉祥(48)</t>
  </si>
  <si>
    <t>高川桀</t>
  </si>
  <si>
    <t>高謝綉菊</t>
  </si>
  <si>
    <t>劉江淑女</t>
  </si>
  <si>
    <t>周惠娜(50)</t>
  </si>
  <si>
    <t>林詩琪</t>
  </si>
  <si>
    <t>林至聖(49)</t>
  </si>
  <si>
    <t>賈璥祥</t>
  </si>
  <si>
    <t>陳韡承</t>
  </si>
  <si>
    <t>張美玉(53)</t>
  </si>
  <si>
    <t>吳凱婷</t>
  </si>
  <si>
    <t>高勉</t>
  </si>
  <si>
    <t>陳翊庭</t>
  </si>
  <si>
    <t>林武重</t>
  </si>
  <si>
    <t>鄭瑞青</t>
  </si>
  <si>
    <t>鄭瑞銘</t>
  </si>
  <si>
    <t>鄭慶田(108)</t>
  </si>
  <si>
    <t>鄭瑞綺</t>
  </si>
  <si>
    <t>董惠娥</t>
  </si>
  <si>
    <t>吳宥諄(61)</t>
  </si>
  <si>
    <t>方佑崴</t>
  </si>
  <si>
    <t>朱秀英(59)</t>
  </si>
  <si>
    <t>黃錦明</t>
  </si>
  <si>
    <t>黃邱金安(67)</t>
  </si>
  <si>
    <t>黃錦祥</t>
  </si>
  <si>
    <t>賴莉萍</t>
  </si>
  <si>
    <t>謝沛穎(71)</t>
  </si>
  <si>
    <t>98.01.06</t>
  </si>
  <si>
    <t>謝杰宏</t>
  </si>
  <si>
    <t>黃燕玲(74)</t>
  </si>
  <si>
    <t>43.11.28</t>
  </si>
  <si>
    <t>謝杰孝</t>
  </si>
  <si>
    <t>謝杰彣</t>
  </si>
  <si>
    <t>謝沛璇(72)</t>
  </si>
  <si>
    <t>99.12.06</t>
  </si>
  <si>
    <t>洪秀青</t>
  </si>
  <si>
    <t>黃淑儀</t>
  </si>
  <si>
    <t>吳月霞(75)</t>
  </si>
  <si>
    <t>46.04.11</t>
  </si>
  <si>
    <t>曹瑋稜</t>
  </si>
  <si>
    <t>許文儒(76)</t>
  </si>
  <si>
    <t>64.08.28</t>
  </si>
  <si>
    <t>許凱博(91)</t>
  </si>
  <si>
    <t>103.02.01</t>
  </si>
  <si>
    <t>黃欣美</t>
  </si>
  <si>
    <t>林軒慰(77)</t>
  </si>
  <si>
    <t xml:space="preserve">連振安 </t>
  </si>
  <si>
    <t>連健廷(78)</t>
  </si>
  <si>
    <t>許錦芬</t>
  </si>
  <si>
    <t>徐寶麟</t>
  </si>
  <si>
    <t>徐志華(79)</t>
  </si>
  <si>
    <t>紀秀香</t>
  </si>
  <si>
    <t>徐麗雪</t>
  </si>
  <si>
    <t>38.06.12</t>
  </si>
  <si>
    <t>周恆春</t>
  </si>
  <si>
    <t>周海英(87)</t>
  </si>
  <si>
    <t>周麗</t>
  </si>
  <si>
    <t>謝政憲</t>
  </si>
  <si>
    <t>張鳳仙</t>
  </si>
  <si>
    <t>黃德勝</t>
  </si>
  <si>
    <t>賴玉印</t>
  </si>
  <si>
    <t>許桂棉</t>
  </si>
  <si>
    <t>賴慧珊(93)</t>
  </si>
  <si>
    <t>杜雅惠</t>
  </si>
  <si>
    <t>陳昭名(97)</t>
  </si>
  <si>
    <t>陳連玉花</t>
  </si>
  <si>
    <t>陳榮雄</t>
  </si>
  <si>
    <t>李銘賢</t>
  </si>
  <si>
    <t>陳美月(96)</t>
  </si>
  <si>
    <t>李雅婷</t>
  </si>
  <si>
    <t xml:space="preserve">林清貴 </t>
  </si>
  <si>
    <t>施秀鑾</t>
  </si>
  <si>
    <t>林恆志(98)</t>
  </si>
  <si>
    <t>高克和</t>
  </si>
  <si>
    <t>魏顯章</t>
  </si>
  <si>
    <t>魏新典(109)</t>
  </si>
  <si>
    <t>魏陳玉盆</t>
  </si>
  <si>
    <t>吳子瀅</t>
  </si>
  <si>
    <t>吳美霞</t>
  </si>
  <si>
    <t>姊</t>
  </si>
  <si>
    <t>本人</t>
  </si>
  <si>
    <t>柯景中</t>
  </si>
  <si>
    <t>姚文宗</t>
  </si>
  <si>
    <t>黃素虹</t>
  </si>
  <si>
    <t>黃幸雪</t>
  </si>
  <si>
    <t>鄭峻臆</t>
  </si>
  <si>
    <t>姚文芳</t>
  </si>
  <si>
    <t>林雅惠</t>
  </si>
  <si>
    <t>林美月</t>
  </si>
  <si>
    <t>邱國雄</t>
  </si>
  <si>
    <t>林芳均</t>
  </si>
  <si>
    <t>郭建華</t>
  </si>
  <si>
    <t>65.12.08</t>
    <phoneticPr fontId="7" type="noConversion"/>
  </si>
  <si>
    <t>劉明賢(57)</t>
  </si>
  <si>
    <t>劉明賢(57)</t>
    <phoneticPr fontId="7" type="noConversion"/>
  </si>
  <si>
    <t>張佳淇(24)</t>
    <phoneticPr fontId="7" type="noConversion"/>
  </si>
  <si>
    <t>褚明慧(25)</t>
    <phoneticPr fontId="7" type="noConversion"/>
  </si>
  <si>
    <t>劉文雄(86)</t>
    <phoneticPr fontId="7" type="noConversion"/>
  </si>
  <si>
    <t>黃任宇(29)</t>
    <phoneticPr fontId="7" type="noConversion"/>
  </si>
  <si>
    <t>65.2.24</t>
    <phoneticPr fontId="7" type="noConversion"/>
  </si>
  <si>
    <t>陳淑芬(33)</t>
  </si>
  <si>
    <t>陳淑芬(33)</t>
    <phoneticPr fontId="7" type="noConversion"/>
  </si>
  <si>
    <t>陳建中(38)</t>
    <phoneticPr fontId="7" type="noConversion"/>
  </si>
  <si>
    <t>52.02.18</t>
    <phoneticPr fontId="7" type="noConversion"/>
  </si>
  <si>
    <t>77.04.12</t>
    <phoneticPr fontId="7" type="noConversion"/>
  </si>
  <si>
    <t>黃振源(55)</t>
  </si>
  <si>
    <t>黃振源(55)</t>
    <phoneticPr fontId="7" type="noConversion"/>
  </si>
  <si>
    <t>黃介塵(39)</t>
  </si>
  <si>
    <t>黃介塵(39)</t>
    <phoneticPr fontId="7" type="noConversion"/>
  </si>
  <si>
    <t>林亭均(40)</t>
    <phoneticPr fontId="7" type="noConversion"/>
  </si>
  <si>
    <t>46.09.16</t>
    <phoneticPr fontId="7" type="noConversion"/>
  </si>
  <si>
    <t>陳詮安(43)</t>
  </si>
  <si>
    <t>陳詮安(43)</t>
    <phoneticPr fontId="7" type="noConversion"/>
  </si>
  <si>
    <t>郭泳慧(46)</t>
  </si>
  <si>
    <t>郭泳慧(46)</t>
    <phoneticPr fontId="7" type="noConversion"/>
  </si>
  <si>
    <t>林至聖(49)</t>
    <phoneticPr fontId="7" type="noConversion"/>
  </si>
  <si>
    <t>周惠娜(50)</t>
    <phoneticPr fontId="7" type="noConversion"/>
  </si>
  <si>
    <t>張美玉(53)</t>
    <phoneticPr fontId="7" type="noConversion"/>
  </si>
  <si>
    <t>林佳筠(54)</t>
  </si>
  <si>
    <t>39.07.29</t>
    <phoneticPr fontId="7" type="noConversion"/>
  </si>
  <si>
    <t>鄭林來春(73)</t>
  </si>
  <si>
    <t>鄭林來春(73)</t>
    <phoneticPr fontId="7" type="noConversion"/>
  </si>
  <si>
    <t>鄭慶田(108)</t>
    <phoneticPr fontId="7" type="noConversion"/>
  </si>
  <si>
    <t>98.12.08</t>
    <phoneticPr fontId="7" type="noConversion"/>
  </si>
  <si>
    <t>吳宥陞(58)</t>
  </si>
  <si>
    <t>魏新典(109)</t>
    <phoneticPr fontId="7" type="noConversion"/>
  </si>
  <si>
    <t>62.02.12</t>
    <phoneticPr fontId="7" type="noConversion"/>
  </si>
  <si>
    <t>高淑媛(103)</t>
  </si>
  <si>
    <t>高淑媛(103)</t>
    <phoneticPr fontId="7" type="noConversion"/>
  </si>
  <si>
    <t>林恆志(98)</t>
    <phoneticPr fontId="7" type="noConversion"/>
  </si>
  <si>
    <t>賴慧珊(93)</t>
    <phoneticPr fontId="7" type="noConversion"/>
  </si>
  <si>
    <t>104.08.11</t>
    <phoneticPr fontId="7" type="noConversion"/>
  </si>
  <si>
    <t>陳映蓉(95)</t>
  </si>
  <si>
    <t>37.11.13</t>
    <phoneticPr fontId="7" type="noConversion"/>
  </si>
  <si>
    <t>謝振宇(113)</t>
  </si>
  <si>
    <t>謝振宇(113)</t>
    <phoneticPr fontId="7" type="noConversion"/>
  </si>
  <si>
    <t>82.06.29</t>
    <phoneticPr fontId="7" type="noConversion"/>
  </si>
  <si>
    <t>張淇雅(89)</t>
  </si>
  <si>
    <t>張淇雅(89)</t>
    <phoneticPr fontId="7" type="noConversion"/>
  </si>
  <si>
    <t>69.04.30</t>
    <phoneticPr fontId="7" type="noConversion"/>
  </si>
  <si>
    <t>黃雅婷(92)</t>
  </si>
  <si>
    <t>黃雅婷(92)</t>
    <phoneticPr fontId="7" type="noConversion"/>
  </si>
  <si>
    <t>49.03.09</t>
    <phoneticPr fontId="7" type="noConversion"/>
  </si>
  <si>
    <t>吳佳典(112)</t>
  </si>
  <si>
    <t>吳佳典(112)</t>
    <phoneticPr fontId="7" type="noConversion"/>
  </si>
  <si>
    <t>76.11.04</t>
    <phoneticPr fontId="7" type="noConversion"/>
  </si>
  <si>
    <t>王宜蓁(110)</t>
  </si>
  <si>
    <t>王宜蓁(110)</t>
    <phoneticPr fontId="7" type="noConversion"/>
  </si>
  <si>
    <t>55.11.05</t>
    <phoneticPr fontId="7" type="noConversion"/>
  </si>
  <si>
    <t>朱秀英(59)</t>
    <phoneticPr fontId="7" type="noConversion"/>
  </si>
  <si>
    <t>蔡淳祐</t>
  </si>
  <si>
    <t>鄭柏元(9)</t>
  </si>
  <si>
    <t>妹</t>
  </si>
  <si>
    <t>龔江燕(13)</t>
  </si>
  <si>
    <t>賴羅金菊</t>
  </si>
  <si>
    <t>賴麗寬(31)</t>
  </si>
  <si>
    <t>李宗典</t>
  </si>
  <si>
    <t>弟</t>
  </si>
  <si>
    <t>李錦昌(21)</t>
  </si>
  <si>
    <t>李文峰(90)</t>
  </si>
  <si>
    <t>叔</t>
  </si>
  <si>
    <t>李蕎安(68)</t>
  </si>
  <si>
    <t>李蕎恩(70)</t>
  </si>
  <si>
    <t>小叔</t>
  </si>
  <si>
    <t>黃雅惠(69)</t>
  </si>
  <si>
    <t>姑姑</t>
  </si>
  <si>
    <t>大姑</t>
  </si>
  <si>
    <t>黃米良</t>
  </si>
  <si>
    <t>吳富枝</t>
  </si>
  <si>
    <t>祖母</t>
  </si>
  <si>
    <t>劉桓安(22)</t>
  </si>
  <si>
    <t>劉桓宇(23)</t>
  </si>
  <si>
    <t>祖父</t>
  </si>
  <si>
    <t>劉子嘉(28)
86.02.04</t>
  </si>
  <si>
    <t>楊子逸(30)
89.03.08</t>
  </si>
  <si>
    <t>劉子嘉(28)</t>
  </si>
  <si>
    <t>楊子逸(30)</t>
  </si>
  <si>
    <t xml:space="preserve"> 王金枝 </t>
  </si>
  <si>
    <t>黃詩婷</t>
  </si>
  <si>
    <t>外祖母</t>
  </si>
  <si>
    <t>陳穎妍(32)</t>
  </si>
  <si>
    <t>余曉芬</t>
  </si>
  <si>
    <t xml:space="preserve"> 陳薛寶貴</t>
  </si>
  <si>
    <t>婆婆</t>
  </si>
  <si>
    <t>古秋蘭</t>
  </si>
  <si>
    <t>鄭瑞鋒(56)
78.10.18</t>
  </si>
  <si>
    <t>王杰羽(64)</t>
  </si>
  <si>
    <t>王承安</t>
  </si>
  <si>
    <t>王妍紫(60)</t>
  </si>
  <si>
    <t>張知凤</t>
  </si>
  <si>
    <t>謝政翰(88)
68.01.22</t>
  </si>
  <si>
    <t>外祖父</t>
  </si>
  <si>
    <t>許聿蕙(102)</t>
  </si>
  <si>
    <t>黃德勝</t>
    <phoneticPr fontId="7" type="noConversion"/>
  </si>
  <si>
    <t>父</t>
    <phoneticPr fontId="7" type="noConversion"/>
  </si>
  <si>
    <t>原告</t>
    <phoneticPr fontId="7" type="noConversion"/>
  </si>
  <si>
    <t>李宗典</t>
    <phoneticPr fontId="7" type="noConversion"/>
  </si>
  <si>
    <t>子</t>
    <phoneticPr fontId="7" type="noConversion"/>
  </si>
  <si>
    <t>李吳明月(80)</t>
    <phoneticPr fontId="7" type="noConversion"/>
  </si>
  <si>
    <t>66.07.16</t>
    <phoneticPr fontId="7" type="noConversion"/>
  </si>
  <si>
    <t>毛藝諼</t>
    <phoneticPr fontId="7" type="noConversion"/>
  </si>
  <si>
    <t>子</t>
    <phoneticPr fontId="7" type="noConversion"/>
  </si>
  <si>
    <t>李吳明月(80)</t>
    <phoneticPr fontId="7" type="noConversion"/>
  </si>
  <si>
    <r>
      <t>李肅</t>
    </r>
    <r>
      <rPr>
        <sz val="14"/>
        <color indexed="10"/>
        <rFont val="新細明體"/>
        <family val="1"/>
        <charset val="136"/>
      </rPr>
      <t>椊</t>
    </r>
  </si>
  <si>
    <t>101.10.01</t>
    <phoneticPr fontId="7" type="noConversion"/>
  </si>
  <si>
    <t>49.09.09</t>
    <phoneticPr fontId="7" type="noConversion"/>
  </si>
  <si>
    <t>50.06.28</t>
    <phoneticPr fontId="7" type="noConversion"/>
  </si>
  <si>
    <t>49.09.08</t>
    <phoneticPr fontId="7" type="noConversion"/>
  </si>
  <si>
    <t>50.09.12</t>
    <phoneticPr fontId="7" type="noConversion"/>
  </si>
  <si>
    <t>62.04.13</t>
    <phoneticPr fontId="7" type="noConversion"/>
  </si>
  <si>
    <t>70.04.18</t>
    <phoneticPr fontId="7" type="noConversion"/>
  </si>
  <si>
    <t>46.03.22</t>
    <phoneticPr fontId="7" type="noConversion"/>
  </si>
  <si>
    <t>80.07.15</t>
    <phoneticPr fontId="7" type="noConversion"/>
  </si>
  <si>
    <t>26.03.02</t>
    <phoneticPr fontId="7" type="noConversion"/>
  </si>
  <si>
    <t>63.04.08</t>
    <phoneticPr fontId="7" type="noConversion"/>
  </si>
  <si>
    <t>66.08.11</t>
    <phoneticPr fontId="7" type="noConversion"/>
  </si>
  <si>
    <t>70.09.18</t>
    <phoneticPr fontId="7" type="noConversion"/>
  </si>
  <si>
    <t>66.04.22</t>
    <phoneticPr fontId="7" type="noConversion"/>
  </si>
  <si>
    <t>66.10.14</t>
    <phoneticPr fontId="7" type="noConversion"/>
  </si>
  <si>
    <t>64.08.15</t>
    <phoneticPr fontId="7" type="noConversion"/>
  </si>
  <si>
    <t>64.01.06</t>
    <phoneticPr fontId="7" type="noConversion"/>
  </si>
  <si>
    <t>24.02.26</t>
    <phoneticPr fontId="7" type="noConversion"/>
  </si>
  <si>
    <t>65.05.04</t>
    <phoneticPr fontId="7" type="noConversion"/>
  </si>
  <si>
    <t>61.06.25</t>
    <phoneticPr fontId="7" type="noConversion"/>
  </si>
  <si>
    <t>43.02.18</t>
    <phoneticPr fontId="7" type="noConversion"/>
  </si>
  <si>
    <t>43.01.08</t>
    <phoneticPr fontId="7" type="noConversion"/>
  </si>
  <si>
    <t>43.06.20</t>
    <phoneticPr fontId="7" type="noConversion"/>
  </si>
  <si>
    <t>46.10.18</t>
    <phoneticPr fontId="7" type="noConversion"/>
  </si>
  <si>
    <t>51.06.18</t>
    <phoneticPr fontId="7" type="noConversion"/>
  </si>
  <si>
    <t>58.11.10</t>
    <phoneticPr fontId="7" type="noConversion"/>
  </si>
  <si>
    <t>69.10.21</t>
    <phoneticPr fontId="7" type="noConversion"/>
  </si>
  <si>
    <t>37.02.09</t>
    <phoneticPr fontId="7" type="noConversion"/>
  </si>
  <si>
    <t>41.05.15</t>
    <phoneticPr fontId="7" type="noConversion"/>
  </si>
  <si>
    <t>46.03.03</t>
    <phoneticPr fontId="7" type="noConversion"/>
  </si>
  <si>
    <t>48.03.05</t>
    <phoneticPr fontId="7" type="noConversion"/>
  </si>
  <si>
    <t>44.01.15</t>
    <phoneticPr fontId="7" type="noConversion"/>
  </si>
  <si>
    <t>47.01.18</t>
    <phoneticPr fontId="7" type="noConversion"/>
  </si>
  <si>
    <t>89.07.27</t>
    <phoneticPr fontId="7" type="noConversion"/>
  </si>
  <si>
    <t>27.02.03</t>
    <phoneticPr fontId="7" type="noConversion"/>
  </si>
  <si>
    <t>84.09.24</t>
    <phoneticPr fontId="7" type="noConversion"/>
  </si>
  <si>
    <t>42.03.03</t>
    <phoneticPr fontId="7" type="noConversion"/>
  </si>
  <si>
    <t>44.10.10</t>
    <phoneticPr fontId="7" type="noConversion"/>
  </si>
  <si>
    <t>54.01.28</t>
    <phoneticPr fontId="7" type="noConversion"/>
  </si>
  <si>
    <t>48.09.21</t>
    <phoneticPr fontId="7" type="noConversion"/>
  </si>
  <si>
    <t>53.08.18</t>
    <phoneticPr fontId="7" type="noConversion"/>
  </si>
  <si>
    <t>72.09.08</t>
    <phoneticPr fontId="7" type="noConversion"/>
  </si>
  <si>
    <t>40.09.12</t>
    <phoneticPr fontId="7" type="noConversion"/>
  </si>
  <si>
    <t>70.06.04</t>
    <phoneticPr fontId="7" type="noConversion"/>
  </si>
  <si>
    <t>105.01.24</t>
    <phoneticPr fontId="7" type="noConversion"/>
  </si>
  <si>
    <t>44.03.25</t>
    <phoneticPr fontId="7" type="noConversion"/>
  </si>
  <si>
    <t>23.11.11</t>
    <phoneticPr fontId="7" type="noConversion"/>
  </si>
  <si>
    <t>70.11.18</t>
    <phoneticPr fontId="7" type="noConversion"/>
  </si>
  <si>
    <t>68.08.04</t>
    <phoneticPr fontId="7" type="noConversion"/>
  </si>
  <si>
    <t>96.03.12</t>
    <phoneticPr fontId="7" type="noConversion"/>
  </si>
  <si>
    <t>陳春霞</t>
    <phoneticPr fontId="7" type="noConversion"/>
  </si>
  <si>
    <t>76.12.12</t>
    <phoneticPr fontId="7" type="noConversion"/>
  </si>
  <si>
    <t>21.07.21</t>
    <phoneticPr fontId="7" type="noConversion"/>
  </si>
  <si>
    <t>70.12.08</t>
    <phoneticPr fontId="7" type="noConversion"/>
  </si>
  <si>
    <t>63.06.26</t>
    <phoneticPr fontId="7" type="noConversion"/>
  </si>
  <si>
    <t>73.02.03</t>
    <phoneticPr fontId="7" type="noConversion"/>
  </si>
  <si>
    <t>78.06.17</t>
    <phoneticPr fontId="7" type="noConversion"/>
  </si>
  <si>
    <t>66.01.12</t>
    <phoneticPr fontId="7" type="noConversion"/>
  </si>
  <si>
    <t>101.09.13</t>
    <phoneticPr fontId="7" type="noConversion"/>
  </si>
  <si>
    <t>77.08.06</t>
    <phoneticPr fontId="7" type="noConversion"/>
  </si>
  <si>
    <t>48.10.11</t>
    <phoneticPr fontId="7" type="noConversion"/>
  </si>
  <si>
    <t>55.02.01</t>
    <phoneticPr fontId="7" type="noConversion"/>
  </si>
  <si>
    <t>69.09.24</t>
    <phoneticPr fontId="7" type="noConversion"/>
  </si>
  <si>
    <t>69.10.10</t>
    <phoneticPr fontId="7" type="noConversion"/>
  </si>
  <si>
    <t>77.10.01</t>
    <phoneticPr fontId="7" type="noConversion"/>
  </si>
  <si>
    <t>70.10.27</t>
    <phoneticPr fontId="7" type="noConversion"/>
  </si>
  <si>
    <t>69.06.22</t>
    <phoneticPr fontId="7" type="noConversion"/>
  </si>
  <si>
    <t>69.12.01</t>
    <phoneticPr fontId="7" type="noConversion"/>
  </si>
  <si>
    <t>60.10.11</t>
    <phoneticPr fontId="7" type="noConversion"/>
  </si>
  <si>
    <t>73.08.10</t>
    <phoneticPr fontId="7" type="noConversion"/>
  </si>
  <si>
    <t>21.07.01</t>
    <phoneticPr fontId="7" type="noConversion"/>
  </si>
  <si>
    <t>57.03.18</t>
    <phoneticPr fontId="7" type="noConversion"/>
  </si>
  <si>
    <t>57.03.06</t>
    <phoneticPr fontId="7" type="noConversion"/>
  </si>
  <si>
    <t>51.01.03</t>
    <phoneticPr fontId="7" type="noConversion"/>
  </si>
  <si>
    <t>53.01.03</t>
    <phoneticPr fontId="7" type="noConversion"/>
  </si>
  <si>
    <t>54.03.01</t>
    <phoneticPr fontId="7" type="noConversion"/>
  </si>
  <si>
    <t>90.11.23</t>
    <phoneticPr fontId="7" type="noConversion"/>
  </si>
  <si>
    <t>44.01.12</t>
    <phoneticPr fontId="7" type="noConversion"/>
  </si>
  <si>
    <t>44.04.12</t>
    <phoneticPr fontId="7" type="noConversion"/>
  </si>
  <si>
    <t>73.02.07</t>
    <phoneticPr fontId="7" type="noConversion"/>
  </si>
  <si>
    <t>62.05.05</t>
    <phoneticPr fontId="7" type="noConversion"/>
  </si>
  <si>
    <t>33.11.11</t>
    <phoneticPr fontId="7" type="noConversion"/>
  </si>
  <si>
    <t>50.04.01</t>
    <phoneticPr fontId="7" type="noConversion"/>
  </si>
  <si>
    <t>51.07.08</t>
    <phoneticPr fontId="7" type="noConversion"/>
  </si>
  <si>
    <t>65.04.07</t>
    <phoneticPr fontId="7" type="noConversion"/>
  </si>
  <si>
    <t>41.11.10</t>
    <phoneticPr fontId="7" type="noConversion"/>
  </si>
  <si>
    <t>30.01.18</t>
    <phoneticPr fontId="7" type="noConversion"/>
  </si>
  <si>
    <t>72.01.03</t>
    <phoneticPr fontId="7" type="noConversion"/>
  </si>
  <si>
    <t>73.12.21</t>
    <phoneticPr fontId="7" type="noConversion"/>
  </si>
  <si>
    <t>74.12.20</t>
    <phoneticPr fontId="7" type="noConversion"/>
  </si>
  <si>
    <t>103.06.02</t>
    <phoneticPr fontId="7" type="noConversion"/>
  </si>
  <si>
    <t>52.10.03</t>
    <phoneticPr fontId="7" type="noConversion"/>
  </si>
  <si>
    <t>57.10.25</t>
    <phoneticPr fontId="7" type="noConversion"/>
  </si>
  <si>
    <t>87.06.10</t>
    <phoneticPr fontId="7" type="noConversion"/>
  </si>
  <si>
    <t>16.01.15</t>
    <phoneticPr fontId="7" type="noConversion"/>
  </si>
  <si>
    <t>41.11.24</t>
    <phoneticPr fontId="7" type="noConversion"/>
  </si>
  <si>
    <t>44.07.02</t>
    <phoneticPr fontId="7" type="noConversion"/>
  </si>
  <si>
    <t>53.11.25</t>
    <phoneticPr fontId="7" type="noConversion"/>
  </si>
  <si>
    <t>46.03.30</t>
    <phoneticPr fontId="7" type="noConversion"/>
  </si>
  <si>
    <t>68.01.25</t>
    <phoneticPr fontId="7" type="noConversion"/>
  </si>
  <si>
    <t>70.01.20</t>
    <phoneticPr fontId="7" type="noConversion"/>
  </si>
  <si>
    <t>74.12.24</t>
    <phoneticPr fontId="7" type="noConversion"/>
  </si>
  <si>
    <t>75.11.18</t>
    <phoneticPr fontId="7" type="noConversion"/>
  </si>
  <si>
    <t>83.12.02</t>
    <phoneticPr fontId="7" type="noConversion"/>
  </si>
  <si>
    <t>85.11.26</t>
    <phoneticPr fontId="7" type="noConversion"/>
  </si>
  <si>
    <t>44.07.27</t>
    <phoneticPr fontId="7" type="noConversion"/>
  </si>
  <si>
    <t>65.10.20</t>
    <phoneticPr fontId="7" type="noConversion"/>
  </si>
  <si>
    <t>76.02.16</t>
    <phoneticPr fontId="7" type="noConversion"/>
  </si>
  <si>
    <t>101.02.20</t>
    <phoneticPr fontId="7" type="noConversion"/>
  </si>
  <si>
    <t>99.03.10</t>
    <phoneticPr fontId="7" type="noConversion"/>
  </si>
  <si>
    <t>53.10.20</t>
    <phoneticPr fontId="7" type="noConversion"/>
  </si>
  <si>
    <t>76.01.12</t>
    <phoneticPr fontId="7" type="noConversion"/>
  </si>
  <si>
    <t>50.11.28</t>
    <phoneticPr fontId="7" type="noConversion"/>
  </si>
  <si>
    <t>69.06.18</t>
    <phoneticPr fontId="7" type="noConversion"/>
  </si>
  <si>
    <t>49.03.04</t>
    <phoneticPr fontId="7" type="noConversion"/>
  </si>
  <si>
    <t>73.11.20</t>
    <phoneticPr fontId="7" type="noConversion"/>
  </si>
  <si>
    <t>71.12.28</t>
    <phoneticPr fontId="7" type="noConversion"/>
  </si>
  <si>
    <t>張瑞峰</t>
    <phoneticPr fontId="7" type="noConversion"/>
  </si>
  <si>
    <t>父</t>
    <phoneticPr fontId="7" type="noConversion"/>
  </si>
  <si>
    <t>黃若欣(5)</t>
    <phoneticPr fontId="7" type="noConversion"/>
  </si>
  <si>
    <t>57.07.19</t>
    <phoneticPr fontId="7" type="noConversion"/>
  </si>
  <si>
    <t>41.01.20</t>
    <phoneticPr fontId="7" type="noConversion"/>
  </si>
  <si>
    <t>43.07.14</t>
    <phoneticPr fontId="7" type="noConversion"/>
  </si>
  <si>
    <t>67.12.25</t>
    <phoneticPr fontId="7" type="noConversion"/>
  </si>
  <si>
    <t>67.08.24</t>
    <phoneticPr fontId="7" type="noConversion"/>
  </si>
  <si>
    <t>63.08.05</t>
    <phoneticPr fontId="7" type="noConversion"/>
  </si>
  <si>
    <t>郭建華</t>
    <phoneticPr fontId="7" type="noConversion"/>
  </si>
  <si>
    <t>妻</t>
    <phoneticPr fontId="7" type="noConversion"/>
  </si>
  <si>
    <t>98.01.06</t>
    <phoneticPr fontId="7" type="noConversion"/>
  </si>
  <si>
    <t>43.11.28</t>
    <phoneticPr fontId="7" type="noConversion"/>
  </si>
  <si>
    <t>99.12.06</t>
    <phoneticPr fontId="7" type="noConversion"/>
  </si>
  <si>
    <t>身分關係</t>
    <phoneticPr fontId="7" type="noConversion"/>
  </si>
  <si>
    <t>李吳明月(80)</t>
    <phoneticPr fontId="7" type="noConversion"/>
  </si>
  <si>
    <t>魏新典(109)</t>
    <phoneticPr fontId="7" type="noConversion"/>
  </si>
  <si>
    <t>母</t>
    <phoneticPr fontId="7" type="noConversion"/>
  </si>
  <si>
    <t>姊</t>
    <phoneticPr fontId="7" type="noConversion"/>
  </si>
  <si>
    <t>71.01.07</t>
    <phoneticPr fontId="7" type="noConversion"/>
  </si>
  <si>
    <t>74.04.30</t>
    <phoneticPr fontId="7" type="noConversion"/>
  </si>
  <si>
    <t>84.06.15</t>
    <phoneticPr fontId="7" type="noConversion"/>
  </si>
  <si>
    <t>兄</t>
    <phoneticPr fontId="7" type="noConversion"/>
  </si>
  <si>
    <t>小計</t>
    <phoneticPr fontId="7" type="noConversion"/>
  </si>
  <si>
    <t>總請求金額</t>
    <phoneticPr fontId="7" type="noConversion"/>
  </si>
  <si>
    <t>83.10.04</t>
    <phoneticPr fontId="7" type="noConversion"/>
  </si>
  <si>
    <t>92.09.23</t>
    <phoneticPr fontId="7" type="noConversion"/>
  </si>
  <si>
    <t>96.01.26</t>
    <phoneticPr fontId="7" type="noConversion"/>
  </si>
  <si>
    <t>90.10.25</t>
    <phoneticPr fontId="7" type="noConversion"/>
  </si>
  <si>
    <t>94.06.13</t>
    <phoneticPr fontId="7" type="noConversion"/>
  </si>
  <si>
    <t>95.06.25</t>
    <phoneticPr fontId="7" type="noConversion"/>
  </si>
  <si>
    <t>39.10.30</t>
    <phoneticPr fontId="7" type="noConversion"/>
  </si>
  <si>
    <t>68.05.22</t>
    <phoneticPr fontId="7" type="noConversion"/>
  </si>
  <si>
    <t>68.05.22</t>
    <phoneticPr fontId="7" type="noConversion"/>
  </si>
  <si>
    <t>67.04.25</t>
    <phoneticPr fontId="7" type="noConversion"/>
  </si>
  <si>
    <t>67.04.25</t>
    <phoneticPr fontId="7" type="noConversion"/>
  </si>
  <si>
    <t>72.12.30</t>
    <phoneticPr fontId="7" type="noConversion"/>
  </si>
  <si>
    <t>72.12.30</t>
    <phoneticPr fontId="7" type="noConversion"/>
  </si>
  <si>
    <t>104.11.10</t>
    <phoneticPr fontId="7" type="noConversion"/>
  </si>
  <si>
    <t>104.11.10</t>
    <phoneticPr fontId="7" type="noConversion"/>
  </si>
  <si>
    <t>61.05.30</t>
    <phoneticPr fontId="7" type="noConversion"/>
  </si>
  <si>
    <t>61.05.30</t>
    <phoneticPr fontId="7" type="noConversion"/>
  </si>
  <si>
    <t>71.04.25</t>
    <phoneticPr fontId="7" type="noConversion"/>
  </si>
  <si>
    <t>71.04.25</t>
    <phoneticPr fontId="7" type="noConversion"/>
  </si>
  <si>
    <t>69.07.24</t>
    <phoneticPr fontId="7" type="noConversion"/>
  </si>
  <si>
    <t>69.07.24</t>
    <phoneticPr fontId="7" type="noConversion"/>
  </si>
  <si>
    <t>65.11.14</t>
    <phoneticPr fontId="7" type="noConversion"/>
  </si>
  <si>
    <t>65.11.14</t>
    <phoneticPr fontId="7" type="noConversion"/>
  </si>
  <si>
    <t>77.06.13</t>
    <phoneticPr fontId="7" type="noConversion"/>
  </si>
  <si>
    <t>77.06.13</t>
    <phoneticPr fontId="7" type="noConversion"/>
  </si>
  <si>
    <t>68.04.16</t>
  </si>
  <si>
    <t>68.04.16</t>
    <phoneticPr fontId="7" type="noConversion"/>
  </si>
  <si>
    <t>68.04.16</t>
    <phoneticPr fontId="7" type="noConversion"/>
  </si>
  <si>
    <t>51.01.16</t>
    <phoneticPr fontId="7" type="noConversion"/>
  </si>
  <si>
    <t>51.01.16</t>
    <phoneticPr fontId="7" type="noConversion"/>
  </si>
  <si>
    <t>45.12.27</t>
    <phoneticPr fontId="7" type="noConversion"/>
  </si>
  <si>
    <t>45.12.27</t>
    <phoneticPr fontId="7" type="noConversion"/>
  </si>
  <si>
    <t>56.06.18</t>
    <phoneticPr fontId="7" type="noConversion"/>
  </si>
  <si>
    <t>56.06.18</t>
    <phoneticPr fontId="7" type="noConversion"/>
  </si>
  <si>
    <t>98.04.27</t>
    <phoneticPr fontId="7" type="noConversion"/>
  </si>
  <si>
    <t>98.04.27</t>
    <phoneticPr fontId="7" type="noConversion"/>
  </si>
  <si>
    <t>37.02.02</t>
    <phoneticPr fontId="7" type="noConversion"/>
  </si>
  <si>
    <t>37.02.02</t>
    <phoneticPr fontId="7" type="noConversion"/>
  </si>
  <si>
    <t>30.03.23</t>
    <phoneticPr fontId="7" type="noConversion"/>
  </si>
  <si>
    <t>70.08.10</t>
    <phoneticPr fontId="7" type="noConversion"/>
  </si>
  <si>
    <t>84.06.27</t>
    <phoneticPr fontId="7" type="noConversion"/>
  </si>
  <si>
    <t>84.02.17</t>
    <phoneticPr fontId="7" type="noConversion"/>
  </si>
  <si>
    <t>70.10.22</t>
    <phoneticPr fontId="7" type="noConversion"/>
  </si>
  <si>
    <t>78.12.02</t>
    <phoneticPr fontId="7" type="noConversion"/>
  </si>
  <si>
    <t>78.12.02</t>
    <phoneticPr fontId="7" type="noConversion"/>
  </si>
  <si>
    <t>65.09.26</t>
    <phoneticPr fontId="7" type="noConversion"/>
  </si>
  <si>
    <t>65.09.26</t>
    <phoneticPr fontId="7" type="noConversion"/>
  </si>
  <si>
    <t>55.12.15</t>
    <phoneticPr fontId="7" type="noConversion"/>
  </si>
  <si>
    <t>55.12.15</t>
    <phoneticPr fontId="7" type="noConversion"/>
  </si>
  <si>
    <t>82.06.24</t>
    <phoneticPr fontId="7" type="noConversion"/>
  </si>
  <si>
    <t>82.06.24</t>
    <phoneticPr fontId="7" type="noConversion"/>
  </si>
  <si>
    <t>64.10.25</t>
    <phoneticPr fontId="7" type="noConversion"/>
  </si>
  <si>
    <t>64.10.25</t>
    <phoneticPr fontId="7" type="noConversion"/>
  </si>
  <si>
    <t>53.08.08</t>
    <phoneticPr fontId="7" type="noConversion"/>
  </si>
  <si>
    <t>5倍懲罰性賠償金</t>
    <phoneticPr fontId="7" type="noConversion"/>
  </si>
  <si>
    <t>原告
出生年月日</t>
    <phoneticPr fontId="7" type="noConversion"/>
  </si>
  <si>
    <t>95.12.07</t>
    <phoneticPr fontId="7" type="noConversion"/>
  </si>
  <si>
    <t>賈璥</t>
    <phoneticPr fontId="7" type="noConversion"/>
  </si>
  <si>
    <t>編號</t>
    <phoneticPr fontId="7" type="noConversion"/>
  </si>
  <si>
    <t>合計</t>
    <phoneticPr fontId="7" type="noConversion"/>
  </si>
  <si>
    <t xml:space="preserve">洪佛鍊
洪佛裁
洪國祥
洪國欽
黃浚博
黃怡菁
洪月香
（即洪林蓮花承受訴訟人）
</t>
    <phoneticPr fontId="7" type="noConversion"/>
  </si>
  <si>
    <t xml:space="preserve">趙林查某
林葛
（即林丁順之承受訴訟人）
</t>
    <phoneticPr fontId="7" type="noConversion"/>
  </si>
  <si>
    <t xml:space="preserve">高崇先
高怡玫
高怡欣
（即高克和之承受訴訟人）
</t>
    <phoneticPr fontId="7" type="noConversion"/>
  </si>
  <si>
    <t xml:space="preserve">周荃騏
周麗娜
周啓玄
周啓智
周安娜
賈璥
周國洪
（即黃慧純之承受訴訟人）
</t>
    <phoneticPr fontId="7" type="noConversion"/>
  </si>
  <si>
    <t xml:space="preserve">鄭安芯即鄭瑞綺
（原名鄭瑞綺於106年7月19日更名鄭安芯）
</t>
    <phoneticPr fontId="7" type="noConversion"/>
  </si>
  <si>
    <t>蔡洪○ 女</t>
    <phoneticPr fontId="7" type="noConversion"/>
  </si>
  <si>
    <t>蔡○洲(2)</t>
    <phoneticPr fontId="7" type="noConversion"/>
  </si>
  <si>
    <t xml:space="preserve">蔡○洲(2) </t>
    <phoneticPr fontId="7" type="noConversion"/>
  </si>
  <si>
    <t>李○煊(3)</t>
    <phoneticPr fontId="7" type="noConversion"/>
  </si>
  <si>
    <t>蕭○菁</t>
    <phoneticPr fontId="7" type="noConversion"/>
  </si>
  <si>
    <t>高○祥(48)</t>
    <phoneticPr fontId="7" type="noConversion"/>
  </si>
  <si>
    <t>高○桀
法定代理人：
蕭○菁</t>
    <phoneticPr fontId="7" type="noConversion"/>
  </si>
  <si>
    <t>高○祥(48)</t>
    <phoneticPr fontId="7" type="noConversion"/>
  </si>
  <si>
    <t>16.04.14</t>
    <phoneticPr fontId="7" type="noConversion"/>
  </si>
  <si>
    <t>周○
法定代理人：
臺南市政府</t>
    <phoneticPr fontId="7" type="noConversion"/>
  </si>
  <si>
    <t>周○英(87)</t>
    <phoneticPr fontId="7" type="noConversion"/>
  </si>
  <si>
    <t>毛藝臻</t>
    <phoneticPr fontId="7" type="noConversion"/>
  </si>
  <si>
    <t>陳○鳳</t>
    <phoneticPr fontId="7" type="noConversion"/>
  </si>
  <si>
    <t>廖○顥
法定代理人：
廖○偉
陳○鳳</t>
    <phoneticPr fontId="7" type="noConversion"/>
  </si>
  <si>
    <t>廖○頎
法定代理人：
廖○偉
陳○鳳</t>
    <phoneticPr fontId="7" type="noConversion"/>
  </si>
  <si>
    <t>莊○盛</t>
    <phoneticPr fontId="7" type="noConversion"/>
  </si>
  <si>
    <t>莊○姈
法定代理人：
莊○盛
李○婷</t>
    <phoneticPr fontId="7" type="noConversion"/>
  </si>
  <si>
    <t>蔡○能</t>
    <phoneticPr fontId="7" type="noConversion"/>
  </si>
  <si>
    <t>蔡○祐
法定代理人：
蔡○能
蔡洪○女</t>
    <phoneticPr fontId="7" type="noConversion"/>
  </si>
  <si>
    <t>李○隆</t>
    <phoneticPr fontId="7" type="noConversion"/>
  </si>
  <si>
    <t>黃○美</t>
    <phoneticPr fontId="7" type="noConversion"/>
  </si>
  <si>
    <t>李○煊(3)</t>
    <phoneticPr fontId="7" type="noConversion"/>
  </si>
  <si>
    <t>黃○峻</t>
    <phoneticPr fontId="7" type="noConversion"/>
  </si>
  <si>
    <t>黃○叡(10)</t>
    <phoneticPr fontId="7" type="noConversion"/>
  </si>
  <si>
    <t>黃○恩(12)</t>
    <phoneticPr fontId="7" type="noConversion"/>
  </si>
  <si>
    <t>劉○辰</t>
    <phoneticPr fontId="7" type="noConversion"/>
  </si>
  <si>
    <t>黃○恩(12)</t>
    <phoneticPr fontId="7" type="noConversion"/>
  </si>
  <si>
    <t>康○庭(52)</t>
    <phoneticPr fontId="7" type="noConversion"/>
  </si>
  <si>
    <t>王○柔</t>
    <phoneticPr fontId="7" type="noConversion"/>
  </si>
  <si>
    <t>張○瑄(14)</t>
    <phoneticPr fontId="7" type="noConversion"/>
  </si>
  <si>
    <t xml:space="preserve">連○汶  </t>
    <phoneticPr fontId="7" type="noConversion"/>
  </si>
  <si>
    <t>連○翔(15)</t>
    <phoneticPr fontId="7" type="noConversion"/>
  </si>
  <si>
    <t>連○凱(62)</t>
    <phoneticPr fontId="7" type="noConversion"/>
  </si>
  <si>
    <t>陳○怡</t>
    <phoneticPr fontId="7" type="noConversion"/>
  </si>
  <si>
    <t>連○翔(15)</t>
    <phoneticPr fontId="7" type="noConversion"/>
  </si>
  <si>
    <t>連○凱(62)</t>
    <phoneticPr fontId="7" type="noConversion"/>
  </si>
  <si>
    <t>林○倫</t>
    <phoneticPr fontId="7" type="noConversion"/>
  </si>
  <si>
    <t>林○濱(16)</t>
    <phoneticPr fontId="7" type="noConversion"/>
  </si>
  <si>
    <t>林○亨(18)</t>
    <phoneticPr fontId="7" type="noConversion"/>
  </si>
  <si>
    <t>林○香</t>
    <phoneticPr fontId="7" type="noConversion"/>
  </si>
  <si>
    <t>林○濱(16)</t>
    <phoneticPr fontId="7" type="noConversion"/>
  </si>
  <si>
    <t>林○亨(18)</t>
    <phoneticPr fontId="7" type="noConversion"/>
  </si>
  <si>
    <t>蔡○靖</t>
    <phoneticPr fontId="7" type="noConversion"/>
  </si>
  <si>
    <t>蔡○淣(19)</t>
    <phoneticPr fontId="7" type="noConversion"/>
  </si>
  <si>
    <t>蔡○浠(81)</t>
    <phoneticPr fontId="7" type="noConversion"/>
  </si>
  <si>
    <t>杜○章</t>
    <phoneticPr fontId="7" type="noConversion"/>
  </si>
  <si>
    <t>陳○翔(27)</t>
    <phoneticPr fontId="7" type="noConversion"/>
  </si>
  <si>
    <t>陳○美</t>
    <phoneticPr fontId="7" type="noConversion"/>
  </si>
  <si>
    <t>陳○翔(27)</t>
    <phoneticPr fontId="7" type="noConversion"/>
  </si>
  <si>
    <t>高謝○菊</t>
    <phoneticPr fontId="7" type="noConversion"/>
  </si>
  <si>
    <t>高○祥(48)</t>
    <phoneticPr fontId="7" type="noConversion"/>
  </si>
  <si>
    <t>林○重</t>
    <phoneticPr fontId="7" type="noConversion"/>
  </si>
  <si>
    <t>林○筠(54)</t>
    <phoneticPr fontId="7" type="noConversion"/>
  </si>
  <si>
    <t>陳○庭</t>
    <phoneticPr fontId="7" type="noConversion"/>
  </si>
  <si>
    <t>林○筠(54)</t>
    <phoneticPr fontId="7" type="noConversion"/>
  </si>
  <si>
    <t>董○娥</t>
    <phoneticPr fontId="7" type="noConversion"/>
  </si>
  <si>
    <t>吳○陞(58)</t>
    <phoneticPr fontId="7" type="noConversion"/>
  </si>
  <si>
    <t>吳○諄(61)</t>
    <phoneticPr fontId="7" type="noConversion"/>
  </si>
  <si>
    <t>賴○萍</t>
    <phoneticPr fontId="7" type="noConversion"/>
  </si>
  <si>
    <t>謝○穎(71)</t>
    <phoneticPr fontId="7" type="noConversion"/>
  </si>
  <si>
    <t>謝○彣</t>
    <phoneticPr fontId="7" type="noConversion"/>
  </si>
  <si>
    <t>謝○璇(72)</t>
    <phoneticPr fontId="7" type="noConversion"/>
  </si>
  <si>
    <t>洪○青</t>
    <phoneticPr fontId="7" type="noConversion"/>
  </si>
  <si>
    <t>謝○璇(72)</t>
    <phoneticPr fontId="7" type="noConversion"/>
  </si>
  <si>
    <t>曹○瑋瓴</t>
    <phoneticPr fontId="7" type="noConversion"/>
  </si>
  <si>
    <t>許○博(91)</t>
    <phoneticPr fontId="7" type="noConversion"/>
  </si>
  <si>
    <t>周○春</t>
    <phoneticPr fontId="7" type="noConversion"/>
  </si>
  <si>
    <t>周○英(87)</t>
    <phoneticPr fontId="7" type="noConversion"/>
  </si>
  <si>
    <t>張○鳳</t>
    <phoneticPr fontId="7" type="noConversion"/>
  </si>
  <si>
    <t>周○英(87)</t>
    <phoneticPr fontId="7" type="noConversion"/>
  </si>
  <si>
    <t>杜○惠</t>
    <phoneticPr fontId="7" type="noConversion"/>
  </si>
  <si>
    <t>陳○蓉(95)</t>
    <phoneticPr fontId="7" type="noConversion"/>
  </si>
  <si>
    <t>余民生</t>
    <phoneticPr fontId="7" type="noConversion"/>
  </si>
  <si>
    <t>余鄭桂珠</t>
    <phoneticPr fontId="7" type="noConversion"/>
  </si>
  <si>
    <t>余佳珉
法定代理人：
余民生
余鄭桂珠</t>
    <phoneticPr fontId="7" type="noConversion"/>
  </si>
  <si>
    <t>陳○雄</t>
    <phoneticPr fontId="7" type="noConversion"/>
  </si>
  <si>
    <t>陳○月(96)</t>
    <phoneticPr fontId="7" type="noConversion"/>
  </si>
  <si>
    <t>陳○名(97)</t>
    <phoneticPr fontId="7" type="noConversion"/>
  </si>
  <si>
    <t>陳連○花</t>
    <phoneticPr fontId="7" type="noConversion"/>
  </si>
  <si>
    <t>李○賢</t>
    <phoneticPr fontId="7" type="noConversion"/>
  </si>
  <si>
    <t>李○婷</t>
    <phoneticPr fontId="7" type="noConversion"/>
  </si>
  <si>
    <t>陳○月(96)</t>
    <phoneticPr fontId="7" type="noConversion"/>
  </si>
  <si>
    <t>陳○月(96)</t>
    <phoneticPr fontId="7" type="noConversion"/>
  </si>
  <si>
    <t>謝○宏</t>
    <phoneticPr fontId="7" type="noConversion"/>
  </si>
  <si>
    <t>徐○芬(82)</t>
    <phoneticPr fontId="7" type="noConversion"/>
  </si>
  <si>
    <t>康○興(51)</t>
    <phoneticPr fontId="7" type="noConversion"/>
  </si>
  <si>
    <t>57.6.25</t>
    <phoneticPr fontId="7" type="noConversion"/>
  </si>
  <si>
    <t>黃○玲(74)</t>
    <phoneticPr fontId="7" type="noConversion"/>
  </si>
  <si>
    <t>黃○玲(74)</t>
    <phoneticPr fontId="7" type="noConversion"/>
  </si>
  <si>
    <t>謝○孝</t>
    <phoneticPr fontId="7" type="noConversion"/>
  </si>
  <si>
    <t>許○儒(76)</t>
    <phoneticPr fontId="7" type="noConversion"/>
  </si>
  <si>
    <t>余靜宜(34)</t>
    <phoneticPr fontId="7" type="noConversion"/>
  </si>
  <si>
    <t>余靜宜(34)</t>
    <phoneticPr fontId="7" type="noConversion"/>
  </si>
  <si>
    <t>劉許冊(撤回)</t>
    <phoneticPr fontId="7" type="noConversion"/>
  </si>
  <si>
    <t>陳韡承（撤回）
法定代理人：
陳永茂</t>
    <phoneticPr fontId="7" type="noConversion"/>
  </si>
  <si>
    <t>林清貴（撤回）</t>
    <phoneticPr fontId="7" type="noConversion"/>
  </si>
  <si>
    <t>施秀鑾（撤回）</t>
    <phoneticPr fontId="7" type="noConversion"/>
  </si>
  <si>
    <t>陳建凱（撤回）</t>
    <phoneticPr fontId="7" type="noConversion"/>
  </si>
  <si>
    <t>陳沅銘（撤回）</t>
    <phoneticPr fontId="7" type="noConversion"/>
  </si>
  <si>
    <t>林曉晴（撤回）</t>
    <phoneticPr fontId="7" type="noConversion"/>
  </si>
  <si>
    <t>廖○偉（撤回）</t>
    <phoneticPr fontId="7" type="noConversion"/>
  </si>
  <si>
    <t>林芳均（撤回）
法定代理人：
林清貴
施秀鑾</t>
    <phoneticPr fontId="7" type="noConversion"/>
  </si>
  <si>
    <t>總  表  一（原起訴狀請求）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</si>
</sst>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76" formatCode="m&quot;月&quot;d&quot;日&quot;"/>
    <numFmt numFmtId="177" formatCode="#,##0_ "/>
  </numFmts>
  <fonts count="23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23"/>
      <name val="新細明體"/>
      <family val="1"/>
      <charset val="136"/>
    </font>
    <font>
      <sz val="14"/>
      <color indexed="23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color indexed="10"/>
      <name val="新細明體"/>
      <family val="1"/>
      <charset val="136"/>
    </font>
    <font>
      <sz val="14"/>
      <color indexed="1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4"/>
      <color indexed="10"/>
      <name val="標楷體"/>
      <family val="4"/>
      <charset val="136"/>
    </font>
    <font>
      <b/>
      <sz val="12"/>
      <color indexed="8"/>
      <name val="新細明體"/>
      <family val="1"/>
      <charset val="136"/>
    </font>
    <font>
      <b/>
      <sz val="14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0" tint="-0.499984740745262"/>
      <name val="標楷體"/>
      <family val="4"/>
      <charset val="136"/>
    </font>
    <font>
      <b/>
      <sz val="14"/>
      <color theme="0" tint="-0.499984740745262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4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177" fontId="2" fillId="2" borderId="1" xfId="1" applyNumberFormat="1" applyFont="1" applyFill="1" applyBorder="1" applyAlignment="1">
      <alignment horizontal="right" vertical="center"/>
    </xf>
    <xf numFmtId="0" fontId="2" fillId="0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76" fontId="2" fillId="2" borderId="2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right" vertical="center"/>
    </xf>
    <xf numFmtId="0" fontId="2" fillId="0" borderId="3" xfId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176" fontId="2" fillId="0" borderId="6" xfId="1" applyNumberFormat="1" applyFont="1" applyFill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177" fontId="2" fillId="0" borderId="2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/>
    </xf>
    <xf numFmtId="176" fontId="2" fillId="0" borderId="1" xfId="1" applyNumberFormat="1" applyFont="1" applyBorder="1" applyAlignment="1">
      <alignment vertical="center" wrapText="1"/>
    </xf>
    <xf numFmtId="176" fontId="2" fillId="0" borderId="5" xfId="1" applyNumberFormat="1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vertical="center" wrapText="1"/>
    </xf>
    <xf numFmtId="176" fontId="3" fillId="0" borderId="5" xfId="1" applyNumberFormat="1" applyFont="1" applyBorder="1" applyAlignment="1">
      <alignment vertical="center" wrapText="1"/>
    </xf>
    <xf numFmtId="0" fontId="4" fillId="0" borderId="0" xfId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vertical="center" wrapText="1"/>
    </xf>
    <xf numFmtId="176" fontId="2" fillId="0" borderId="1" xfId="1" applyNumberFormat="1" applyFont="1" applyFill="1" applyBorder="1" applyAlignment="1">
      <alignment vertical="center" wrapText="1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3" fillId="3" borderId="1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left" vertical="center"/>
    </xf>
    <xf numFmtId="176" fontId="3" fillId="0" borderId="12" xfId="1" applyNumberFormat="1" applyFont="1" applyBorder="1" applyAlignment="1">
      <alignment vertical="center" wrapText="1"/>
    </xf>
    <xf numFmtId="0" fontId="4" fillId="2" borderId="1" xfId="1" applyFont="1" applyFill="1" applyBorder="1" applyAlignment="1">
      <alignment horizontal="left" vertical="center"/>
    </xf>
    <xf numFmtId="0" fontId="4" fillId="2" borderId="11" xfId="1" applyFont="1" applyFill="1" applyBorder="1" applyAlignment="1">
      <alignment horizontal="left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176" fontId="3" fillId="4" borderId="1" xfId="1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3" borderId="1" xfId="1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176" fontId="6" fillId="0" borderId="1" xfId="1" applyNumberFormat="1" applyFont="1" applyBorder="1" applyAlignment="1">
      <alignment vertical="center" wrapText="1"/>
    </xf>
    <xf numFmtId="0" fontId="4" fillId="0" borderId="5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177" fontId="2" fillId="0" borderId="1" xfId="1" applyNumberFormat="1" applyFont="1" applyFill="1" applyBorder="1" applyAlignment="1">
      <alignment horizontal="right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/>
    </xf>
    <xf numFmtId="176" fontId="2" fillId="0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177" fontId="2" fillId="0" borderId="2" xfId="1" applyNumberFormat="1" applyFont="1" applyFill="1" applyBorder="1" applyAlignment="1">
      <alignment horizontal="right" vertical="center" wrapText="1"/>
    </xf>
    <xf numFmtId="177" fontId="2" fillId="0" borderId="2" xfId="1" applyNumberFormat="1" applyFont="1" applyFill="1" applyBorder="1" applyAlignment="1">
      <alignment horizontal="right" vertical="center"/>
    </xf>
    <xf numFmtId="0" fontId="4" fillId="0" borderId="1" xfId="1" applyFont="1" applyBorder="1" applyAlignment="1">
      <alignment vertical="center" wrapText="1"/>
    </xf>
    <xf numFmtId="177" fontId="2" fillId="2" borderId="2" xfId="1" applyNumberFormat="1" applyFont="1" applyFill="1" applyBorder="1" applyAlignment="1">
      <alignment horizontal="right" vertical="center" wrapText="1"/>
    </xf>
    <xf numFmtId="0" fontId="10" fillId="0" borderId="1" xfId="1" applyFont="1" applyBorder="1" applyAlignment="1">
      <alignment horizontal="left" vertical="center"/>
    </xf>
    <xf numFmtId="0" fontId="11" fillId="0" borderId="1" xfId="1" applyFont="1" applyBorder="1" applyAlignment="1">
      <alignment horizontal="left" vertical="center"/>
    </xf>
    <xf numFmtId="0" fontId="12" fillId="0" borderId="0" xfId="0" applyFont="1">
      <alignment vertical="center"/>
    </xf>
    <xf numFmtId="0" fontId="11" fillId="0" borderId="1" xfId="1" applyFont="1" applyBorder="1" applyAlignment="1">
      <alignment vertical="center" wrapText="1"/>
    </xf>
    <xf numFmtId="0" fontId="11" fillId="0" borderId="1" xfId="1" applyFont="1" applyBorder="1" applyAlignment="1">
      <alignment vertical="center"/>
    </xf>
    <xf numFmtId="0" fontId="11" fillId="0" borderId="5" xfId="1" applyFont="1" applyBorder="1" applyAlignment="1">
      <alignment vertical="center" wrapText="1"/>
    </xf>
    <xf numFmtId="176" fontId="11" fillId="0" borderId="1" xfId="1" applyNumberFormat="1" applyFont="1" applyBorder="1" applyAlignment="1">
      <alignment vertical="center" wrapText="1"/>
    </xf>
    <xf numFmtId="177" fontId="2" fillId="0" borderId="3" xfId="1" applyNumberFormat="1" applyFont="1" applyFill="1" applyBorder="1" applyAlignment="1">
      <alignment horizontal="right" vertical="center" wrapText="1"/>
    </xf>
    <xf numFmtId="0" fontId="11" fillId="3" borderId="1" xfId="1" applyFont="1" applyFill="1" applyBorder="1" applyAlignment="1">
      <alignment horizontal="left" vertical="center"/>
    </xf>
    <xf numFmtId="0" fontId="11" fillId="2" borderId="1" xfId="1" applyFont="1" applyFill="1" applyBorder="1" applyAlignment="1">
      <alignment horizontal="left" vertical="center" wrapText="1"/>
    </xf>
    <xf numFmtId="176" fontId="15" fillId="4" borderId="1" xfId="1" applyNumberFormat="1" applyFont="1" applyFill="1" applyBorder="1" applyAlignment="1">
      <alignment vertical="center" wrapText="1"/>
    </xf>
    <xf numFmtId="0" fontId="15" fillId="0" borderId="5" xfId="1" applyFont="1" applyBorder="1" applyAlignment="1">
      <alignment vertical="center" wrapText="1"/>
    </xf>
    <xf numFmtId="176" fontId="15" fillId="0" borderId="1" xfId="1" applyNumberFormat="1" applyFont="1" applyBorder="1" applyAlignment="1">
      <alignment vertical="center" wrapText="1"/>
    </xf>
    <xf numFmtId="176" fontId="15" fillId="0" borderId="5" xfId="1" applyNumberFormat="1" applyFont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4" fillId="5" borderId="4" xfId="1" applyFont="1" applyFill="1" applyBorder="1" applyAlignment="1">
      <alignment horizontal="left" vertical="center"/>
    </xf>
    <xf numFmtId="0" fontId="4" fillId="5" borderId="1" xfId="1" applyFont="1" applyFill="1" applyBorder="1" applyAlignment="1">
      <alignment horizontal="left" vertical="center"/>
    </xf>
    <xf numFmtId="0" fontId="14" fillId="0" borderId="0" xfId="0" applyFont="1">
      <alignment vertical="center"/>
    </xf>
    <xf numFmtId="0" fontId="15" fillId="2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left" vertical="center"/>
    </xf>
    <xf numFmtId="177" fontId="2" fillId="2" borderId="5" xfId="1" applyNumberFormat="1" applyFont="1" applyFill="1" applyBorder="1" applyAlignment="1">
      <alignment horizontal="right" vertical="center" wrapText="1"/>
    </xf>
    <xf numFmtId="177" fontId="2" fillId="0" borderId="6" xfId="1" applyNumberFormat="1" applyFont="1" applyFill="1" applyBorder="1" applyAlignment="1">
      <alignment horizontal="right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177" fontId="2" fillId="2" borderId="1" xfId="1" applyNumberFormat="1" applyFont="1" applyFill="1" applyBorder="1" applyAlignment="1">
      <alignment horizontal="right" vertical="center" wrapText="1"/>
    </xf>
    <xf numFmtId="177" fontId="2" fillId="2" borderId="6" xfId="1" applyNumberFormat="1" applyFont="1" applyFill="1" applyBorder="1" applyAlignment="1">
      <alignment horizontal="right" vertical="center" wrapText="1"/>
    </xf>
    <xf numFmtId="0" fontId="2" fillId="0" borderId="0" xfId="1" applyFont="1" applyFill="1" applyBorder="1" applyAlignment="1">
      <alignment horizontal="left" vertical="center" wrapText="1"/>
    </xf>
    <xf numFmtId="3" fontId="2" fillId="2" borderId="1" xfId="1" applyNumberFormat="1" applyFont="1" applyFill="1" applyBorder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7" fontId="2" fillId="0" borderId="0" xfId="1" applyNumberFormat="1" applyFont="1" applyFill="1" applyAlignment="1">
      <alignment horizontal="right" vertical="center"/>
    </xf>
    <xf numFmtId="0" fontId="8" fillId="0" borderId="0" xfId="0" applyFont="1" applyFill="1">
      <alignment vertical="center"/>
    </xf>
    <xf numFmtId="177" fontId="2" fillId="2" borderId="6" xfId="1" applyNumberFormat="1" applyFont="1" applyFill="1" applyBorder="1" applyAlignment="1">
      <alignment vertical="center" wrapText="1"/>
    </xf>
    <xf numFmtId="177" fontId="2" fillId="2" borderId="2" xfId="1" applyNumberFormat="1" applyFont="1" applyFill="1" applyBorder="1" applyAlignment="1">
      <alignment horizontal="center" vertical="center"/>
    </xf>
    <xf numFmtId="177" fontId="2" fillId="2" borderId="1" xfId="1" applyNumberFormat="1" applyFont="1" applyFill="1" applyBorder="1" applyAlignment="1">
      <alignment vertical="center" wrapText="1"/>
    </xf>
    <xf numFmtId="0" fontId="9" fillId="2" borderId="0" xfId="0" applyFont="1" applyFill="1" applyAlignment="1">
      <alignment horizontal="right" vertical="center"/>
    </xf>
    <xf numFmtId="177" fontId="2" fillId="2" borderId="5" xfId="1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8" fillId="6" borderId="14" xfId="0" applyFont="1" applyFill="1" applyBorder="1">
      <alignment vertical="center"/>
    </xf>
    <xf numFmtId="177" fontId="17" fillId="6" borderId="1" xfId="1" applyNumberFormat="1" applyFont="1" applyFill="1" applyBorder="1" applyAlignment="1">
      <alignment horizontal="center" vertical="center"/>
    </xf>
    <xf numFmtId="177" fontId="17" fillId="6" borderId="1" xfId="1" applyNumberFormat="1" applyFont="1" applyFill="1" applyBorder="1" applyAlignment="1">
      <alignment horizontal="right" vertical="center" wrapText="1"/>
    </xf>
    <xf numFmtId="0" fontId="21" fillId="0" borderId="1" xfId="1" applyFont="1" applyBorder="1" applyAlignment="1">
      <alignment horizontal="center" vertical="center"/>
    </xf>
    <xf numFmtId="0" fontId="21" fillId="0" borderId="5" xfId="1" applyFont="1" applyFill="1" applyBorder="1" applyAlignment="1">
      <alignment horizontal="left" vertical="center"/>
    </xf>
    <xf numFmtId="176" fontId="21" fillId="0" borderId="4" xfId="1" applyNumberFormat="1" applyFont="1" applyFill="1" applyBorder="1" applyAlignment="1">
      <alignment horizontal="center" vertical="center" wrapText="1"/>
    </xf>
    <xf numFmtId="177" fontId="21" fillId="2" borderId="1" xfId="1" applyNumberFormat="1" applyFont="1" applyFill="1" applyBorder="1" applyAlignment="1">
      <alignment horizontal="right" vertical="center" wrapText="1"/>
    </xf>
    <xf numFmtId="177" fontId="21" fillId="0" borderId="1" xfId="1" applyNumberFormat="1" applyFont="1" applyFill="1" applyBorder="1" applyAlignment="1">
      <alignment horizontal="right" vertical="center" wrapText="1"/>
    </xf>
    <xf numFmtId="177" fontId="21" fillId="0" borderId="2" xfId="1" applyNumberFormat="1" applyFont="1" applyFill="1" applyBorder="1" applyAlignment="1">
      <alignment horizontal="right" vertical="center" wrapText="1"/>
    </xf>
    <xf numFmtId="177" fontId="22" fillId="6" borderId="1" xfId="1" applyNumberFormat="1" applyFont="1" applyFill="1" applyBorder="1" applyAlignment="1">
      <alignment horizontal="right" vertical="center" wrapText="1"/>
    </xf>
    <xf numFmtId="0" fontId="21" fillId="0" borderId="1" xfId="1" applyFont="1" applyFill="1" applyBorder="1" applyAlignment="1">
      <alignment horizontal="left" vertical="center" wrapText="1"/>
    </xf>
    <xf numFmtId="0" fontId="21" fillId="0" borderId="1" xfId="1" applyFont="1" applyFill="1" applyBorder="1" applyAlignment="1">
      <alignment horizontal="left" vertical="center"/>
    </xf>
    <xf numFmtId="176" fontId="21" fillId="0" borderId="2" xfId="1" applyNumberFormat="1" applyFont="1" applyFill="1" applyBorder="1" applyAlignment="1">
      <alignment horizontal="center" vertical="center" wrapText="1"/>
    </xf>
    <xf numFmtId="0" fontId="21" fillId="0" borderId="2" xfId="1" applyFont="1" applyFill="1" applyBorder="1" applyAlignment="1">
      <alignment horizontal="center" vertical="center"/>
    </xf>
    <xf numFmtId="177" fontId="21" fillId="0" borderId="1" xfId="1" applyNumberFormat="1" applyFont="1" applyFill="1" applyBorder="1" applyAlignment="1">
      <alignment horizontal="right" vertical="center"/>
    </xf>
    <xf numFmtId="177" fontId="21" fillId="0" borderId="2" xfId="1" applyNumberFormat="1" applyFont="1" applyFill="1" applyBorder="1" applyAlignment="1">
      <alignment horizontal="right" vertical="center"/>
    </xf>
    <xf numFmtId="0" fontId="21" fillId="0" borderId="3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177" fontId="8" fillId="0" borderId="1" xfId="0" applyNumberFormat="1" applyFont="1" applyBorder="1">
      <alignment vertical="center"/>
    </xf>
    <xf numFmtId="177" fontId="8" fillId="2" borderId="1" xfId="0" applyNumberFormat="1" applyFont="1" applyFill="1" applyBorder="1">
      <alignment vertical="center"/>
    </xf>
    <xf numFmtId="177" fontId="9" fillId="0" borderId="1" xfId="0" applyNumberFormat="1" applyFont="1" applyFill="1" applyBorder="1">
      <alignment vertical="center"/>
    </xf>
    <xf numFmtId="177" fontId="19" fillId="6" borderId="1" xfId="0" applyNumberFormat="1" applyFont="1" applyFill="1" applyBorder="1">
      <alignment vertical="center"/>
    </xf>
    <xf numFmtId="177" fontId="8" fillId="0" borderId="0" xfId="0" applyNumberFormat="1" applyFont="1">
      <alignment vertical="center"/>
    </xf>
    <xf numFmtId="177" fontId="9" fillId="2" borderId="0" xfId="0" applyNumberFormat="1" applyFont="1" applyFill="1" applyAlignment="1">
      <alignment horizontal="right" vertical="center"/>
    </xf>
    <xf numFmtId="177" fontId="8" fillId="0" borderId="0" xfId="0" applyNumberFormat="1" applyFont="1" applyFill="1">
      <alignment vertical="center"/>
    </xf>
    <xf numFmtId="177" fontId="18" fillId="6" borderId="14" xfId="0" applyNumberFormat="1" applyFont="1" applyFill="1" applyBorder="1">
      <alignment vertical="center"/>
    </xf>
    <xf numFmtId="177" fontId="2" fillId="0" borderId="5" xfId="1" applyNumberFormat="1" applyFont="1" applyFill="1" applyBorder="1" applyAlignment="1">
      <alignment horizontal="right" vertical="center" wrapText="1"/>
    </xf>
    <xf numFmtId="177" fontId="2" fillId="0" borderId="8" xfId="1" applyNumberFormat="1" applyFont="1" applyFill="1" applyBorder="1" applyAlignment="1">
      <alignment horizontal="right" vertical="center" wrapText="1"/>
    </xf>
    <xf numFmtId="177" fontId="2" fillId="0" borderId="6" xfId="1" applyNumberFormat="1" applyFont="1" applyFill="1" applyBorder="1" applyAlignment="1">
      <alignment horizontal="right" vertical="center" wrapText="1"/>
    </xf>
    <xf numFmtId="177" fontId="17" fillId="6" borderId="5" xfId="1" applyNumberFormat="1" applyFont="1" applyFill="1" applyBorder="1" applyAlignment="1">
      <alignment horizontal="right" vertical="center" wrapText="1"/>
    </xf>
    <xf numFmtId="177" fontId="17" fillId="6" borderId="6" xfId="1" applyNumberFormat="1" applyFont="1" applyFill="1" applyBorder="1" applyAlignment="1">
      <alignment horizontal="right" vertical="center" wrapText="1"/>
    </xf>
    <xf numFmtId="177" fontId="2" fillId="0" borderId="4" xfId="1" applyNumberFormat="1" applyFont="1" applyFill="1" applyBorder="1" applyAlignment="1">
      <alignment horizontal="right" vertical="center" wrapText="1"/>
    </xf>
    <xf numFmtId="177" fontId="2" fillId="0" borderId="3" xfId="1" applyNumberFormat="1" applyFont="1" applyFill="1" applyBorder="1" applyAlignment="1">
      <alignment horizontal="right" vertical="center" wrapText="1"/>
    </xf>
    <xf numFmtId="177" fontId="2" fillId="2" borderId="5" xfId="1" applyNumberFormat="1" applyFont="1" applyFill="1" applyBorder="1" applyAlignment="1">
      <alignment horizontal="center" vertical="center" wrapText="1"/>
    </xf>
    <xf numFmtId="177" fontId="2" fillId="2" borderId="8" xfId="1" applyNumberFormat="1" applyFont="1" applyFill="1" applyBorder="1" applyAlignment="1">
      <alignment horizontal="center" vertical="center" wrapText="1"/>
    </xf>
    <xf numFmtId="177" fontId="2" fillId="2" borderId="6" xfId="1" applyNumberFormat="1" applyFont="1" applyFill="1" applyBorder="1" applyAlignment="1">
      <alignment horizontal="center" vertical="center" wrapText="1"/>
    </xf>
    <xf numFmtId="177" fontId="9" fillId="0" borderId="5" xfId="1" applyNumberFormat="1" applyFont="1" applyFill="1" applyBorder="1" applyAlignment="1">
      <alignment horizontal="right" vertical="center" wrapText="1"/>
    </xf>
    <xf numFmtId="177" fontId="9" fillId="0" borderId="6" xfId="1" applyNumberFormat="1" applyFont="1" applyFill="1" applyBorder="1" applyAlignment="1">
      <alignment horizontal="right" vertical="center" wrapText="1"/>
    </xf>
    <xf numFmtId="177" fontId="17" fillId="6" borderId="8" xfId="1" applyNumberFormat="1" applyFont="1" applyFill="1" applyBorder="1" applyAlignment="1">
      <alignment horizontal="right" vertical="center" wrapText="1"/>
    </xf>
    <xf numFmtId="177" fontId="9" fillId="0" borderId="4" xfId="1" applyNumberFormat="1" applyFont="1" applyFill="1" applyBorder="1" applyAlignment="1">
      <alignment horizontal="right" vertical="center" wrapText="1"/>
    </xf>
    <xf numFmtId="0" fontId="9" fillId="0" borderId="3" xfId="1" applyFont="1" applyFill="1" applyBorder="1" applyAlignment="1">
      <alignment horizontal="right" vertical="center" wrapText="1"/>
    </xf>
    <xf numFmtId="0" fontId="8" fillId="0" borderId="6" xfId="1" applyFont="1" applyBorder="1" applyAlignment="1">
      <alignment horizontal="right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left" vertical="center" wrapText="1"/>
    </xf>
    <xf numFmtId="177" fontId="2" fillId="2" borderId="5" xfId="1" applyNumberFormat="1" applyFont="1" applyFill="1" applyBorder="1" applyAlignment="1">
      <alignment horizontal="right" vertical="center" wrapText="1"/>
    </xf>
    <xf numFmtId="177" fontId="2" fillId="2" borderId="8" xfId="1" applyNumberFormat="1" applyFont="1" applyFill="1" applyBorder="1" applyAlignment="1">
      <alignment horizontal="right" vertical="center" wrapText="1"/>
    </xf>
    <xf numFmtId="0" fontId="0" fillId="0" borderId="6" xfId="0" applyBorder="1" applyAlignment="1">
      <alignment vertical="center"/>
    </xf>
    <xf numFmtId="177" fontId="2" fillId="2" borderId="6" xfId="1" applyNumberFormat="1" applyFont="1" applyFill="1" applyBorder="1" applyAlignment="1">
      <alignment horizontal="right" vertical="center" wrapText="1"/>
    </xf>
    <xf numFmtId="0" fontId="2" fillId="0" borderId="5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horizontal="left" vertical="center"/>
    </xf>
    <xf numFmtId="177" fontId="2" fillId="0" borderId="5" xfId="1" applyNumberFormat="1" applyFont="1" applyFill="1" applyBorder="1" applyAlignment="1">
      <alignment vertical="center" wrapText="1"/>
    </xf>
    <xf numFmtId="177" fontId="2" fillId="0" borderId="8" xfId="1" applyNumberFormat="1" applyFont="1" applyFill="1" applyBorder="1" applyAlignment="1">
      <alignment vertical="center" wrapText="1"/>
    </xf>
    <xf numFmtId="177" fontId="2" fillId="0" borderId="6" xfId="1" applyNumberFormat="1" applyFont="1" applyFill="1" applyBorder="1" applyAlignment="1">
      <alignment vertical="center" wrapText="1"/>
    </xf>
    <xf numFmtId="177" fontId="2" fillId="2" borderId="5" xfId="1" applyNumberFormat="1" applyFont="1" applyFill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2" borderId="5" xfId="1" applyFont="1" applyFill="1" applyBorder="1" applyAlignment="1">
      <alignment horizontal="left" vertical="center"/>
    </xf>
    <xf numFmtId="0" fontId="2" fillId="2" borderId="6" xfId="1" applyFont="1" applyFill="1" applyBorder="1" applyAlignment="1">
      <alignment horizontal="left" vertical="center"/>
    </xf>
    <xf numFmtId="0" fontId="2" fillId="2" borderId="5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left" vertical="center" wrapText="1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left" vertical="center"/>
    </xf>
    <xf numFmtId="0" fontId="8" fillId="2" borderId="8" xfId="1" applyFont="1" applyFill="1" applyBorder="1" applyAlignment="1">
      <alignment horizontal="right" vertical="center"/>
    </xf>
    <xf numFmtId="0" fontId="8" fillId="2" borderId="6" xfId="1" applyFont="1" applyFill="1" applyBorder="1" applyAlignment="1">
      <alignment horizontal="right" vertical="center"/>
    </xf>
    <xf numFmtId="177" fontId="2" fillId="2" borderId="1" xfId="1" applyNumberFormat="1" applyFont="1" applyFill="1" applyBorder="1" applyAlignment="1">
      <alignment horizontal="right" vertical="center" wrapText="1"/>
    </xf>
    <xf numFmtId="0" fontId="8" fillId="2" borderId="1" xfId="1" applyFont="1" applyFill="1" applyBorder="1" applyAlignment="1">
      <alignment horizontal="right" vertical="center" wrapText="1"/>
    </xf>
    <xf numFmtId="0" fontId="8" fillId="2" borderId="6" xfId="1" applyFont="1" applyFill="1" applyBorder="1" applyAlignment="1">
      <alignment horizontal="right" vertical="center" wrapText="1"/>
    </xf>
    <xf numFmtId="0" fontId="2" fillId="0" borderId="8" xfId="1" applyFont="1" applyBorder="1" applyAlignment="1">
      <alignment horizontal="center" vertical="center"/>
    </xf>
    <xf numFmtId="0" fontId="8" fillId="0" borderId="6" xfId="1" applyFont="1" applyBorder="1" applyAlignment="1">
      <alignment horizontal="left" vertical="center"/>
    </xf>
    <xf numFmtId="0" fontId="16" fillId="6" borderId="6" xfId="0" applyFont="1" applyFill="1" applyBorder="1" applyAlignment="1">
      <alignment horizontal="right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1" fillId="2" borderId="5" xfId="1" applyFont="1" applyFill="1" applyBorder="1" applyAlignment="1">
      <alignment horizontal="left" vertical="center"/>
    </xf>
    <xf numFmtId="0" fontId="11" fillId="2" borderId="6" xfId="1" applyFont="1" applyFill="1" applyBorder="1" applyAlignment="1">
      <alignment horizontal="left" vertical="center"/>
    </xf>
    <xf numFmtId="0" fontId="3" fillId="0" borderId="5" xfId="1" applyFont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4" fillId="0" borderId="5" xfId="1" applyFont="1" applyBorder="1" applyAlignment="1">
      <alignment horizontal="left" vertical="center"/>
    </xf>
    <xf numFmtId="0" fontId="20" fillId="0" borderId="8" xfId="1" applyBorder="1" applyAlignment="1">
      <alignment horizontal="left" vertical="center"/>
    </xf>
    <xf numFmtId="0" fontId="20" fillId="0" borderId="6" xfId="1" applyBorder="1" applyAlignment="1">
      <alignment horizontal="left" vertical="center"/>
    </xf>
    <xf numFmtId="0" fontId="11" fillId="0" borderId="5" xfId="1" applyFont="1" applyBorder="1" applyAlignment="1">
      <alignment horizontal="left" vertical="center"/>
    </xf>
    <xf numFmtId="0" fontId="12" fillId="0" borderId="8" xfId="1" applyFont="1" applyBorder="1" applyAlignment="1">
      <alignment horizontal="left" vertical="center"/>
    </xf>
    <xf numFmtId="0" fontId="12" fillId="0" borderId="6" xfId="1" applyFont="1" applyBorder="1" applyAlignment="1">
      <alignment horizontal="left" vertical="center"/>
    </xf>
    <xf numFmtId="176" fontId="8" fillId="5" borderId="5" xfId="1" applyNumberFormat="1" applyFont="1" applyFill="1" applyBorder="1" applyAlignment="1">
      <alignment vertical="center" wrapText="1"/>
    </xf>
    <xf numFmtId="0" fontId="1" fillId="5" borderId="6" xfId="1" applyFont="1" applyFill="1" applyBorder="1" applyAlignment="1">
      <alignment vertical="center" wrapText="1"/>
    </xf>
    <xf numFmtId="0" fontId="11" fillId="0" borderId="8" xfId="1" applyFont="1" applyBorder="1" applyAlignment="1">
      <alignment horizontal="left" vertical="center"/>
    </xf>
    <xf numFmtId="0" fontId="11" fillId="0" borderId="6" xfId="1" applyFont="1" applyBorder="1" applyAlignment="1">
      <alignment horizontal="left" vertical="center"/>
    </xf>
    <xf numFmtId="0" fontId="2" fillId="0" borderId="5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4" fillId="0" borderId="8" xfId="1" applyFont="1" applyBorder="1" applyAlignment="1">
      <alignment vertical="center" wrapText="1"/>
    </xf>
    <xf numFmtId="0" fontId="4" fillId="0" borderId="6" xfId="1" applyFont="1" applyBorder="1" applyAlignment="1">
      <alignment vertical="center" wrapText="1"/>
    </xf>
    <xf numFmtId="176" fontId="2" fillId="0" borderId="5" xfId="1" applyNumberFormat="1" applyFont="1" applyBorder="1" applyAlignment="1">
      <alignment vertical="center" wrapText="1"/>
    </xf>
    <xf numFmtId="0" fontId="4" fillId="0" borderId="6" xfId="1" applyFont="1" applyBorder="1" applyAlignment="1">
      <alignment vertical="center"/>
    </xf>
    <xf numFmtId="0" fontId="2" fillId="0" borderId="8" xfId="1" applyFont="1" applyBorder="1" applyAlignment="1">
      <alignment vertical="center" wrapText="1"/>
    </xf>
    <xf numFmtId="0" fontId="4" fillId="0" borderId="8" xfId="1" applyFont="1" applyBorder="1" applyAlignment="1">
      <alignment vertical="center"/>
    </xf>
    <xf numFmtId="176" fontId="2" fillId="0" borderId="5" xfId="1" applyNumberFormat="1" applyFont="1" applyFill="1" applyBorder="1" applyAlignment="1">
      <alignment vertical="center" wrapText="1"/>
    </xf>
    <xf numFmtId="0" fontId="11" fillId="0" borderId="5" xfId="1" applyFont="1" applyBorder="1" applyAlignment="1">
      <alignment vertical="center"/>
    </xf>
    <xf numFmtId="0" fontId="11" fillId="0" borderId="6" xfId="1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176" fontId="15" fillId="0" borderId="5" xfId="1" applyNumberFormat="1" applyFont="1" applyBorder="1" applyAlignment="1">
      <alignment vertical="center" wrapText="1"/>
    </xf>
    <xf numFmtId="0" fontId="15" fillId="0" borderId="5" xfId="1" applyFont="1" applyBorder="1" applyAlignment="1">
      <alignment vertical="center" wrapText="1"/>
    </xf>
    <xf numFmtId="0" fontId="10" fillId="2" borderId="5" xfId="1" applyFont="1" applyFill="1" applyBorder="1" applyAlignment="1">
      <alignment horizontal="left" vertical="center"/>
    </xf>
    <xf numFmtId="0" fontId="11" fillId="0" borderId="8" xfId="1" applyFont="1" applyBorder="1" applyAlignment="1">
      <alignment vertical="center"/>
    </xf>
    <xf numFmtId="0" fontId="4" fillId="0" borderId="6" xfId="1" applyFont="1" applyBorder="1" applyAlignment="1">
      <alignment horizontal="left" vertical="center"/>
    </xf>
    <xf numFmtId="176" fontId="11" fillId="0" borderId="1" xfId="1" applyNumberFormat="1" applyFont="1" applyBorder="1" applyAlignment="1">
      <alignment vertical="center" wrapText="1"/>
    </xf>
    <xf numFmtId="0" fontId="11" fillId="0" borderId="1" xfId="1" applyFont="1" applyBorder="1" applyAlignment="1">
      <alignment vertical="center"/>
    </xf>
    <xf numFmtId="0" fontId="3" fillId="0" borderId="5" xfId="1" applyFont="1" applyFill="1" applyBorder="1" applyAlignment="1">
      <alignment horizontal="center" vertical="center" wrapText="1"/>
    </xf>
    <xf numFmtId="0" fontId="20" fillId="0" borderId="6" xfId="1" applyBorder="1" applyAlignment="1">
      <alignment vertical="center"/>
    </xf>
    <xf numFmtId="176" fontId="3" fillId="0" borderId="5" xfId="1" applyNumberFormat="1" applyFont="1" applyBorder="1" applyAlignment="1">
      <alignment vertical="center" wrapText="1"/>
    </xf>
    <xf numFmtId="176" fontId="3" fillId="0" borderId="8" xfId="1" applyNumberFormat="1" applyFont="1" applyBorder="1" applyAlignment="1">
      <alignment vertical="center" wrapText="1"/>
    </xf>
    <xf numFmtId="0" fontId="20" fillId="0" borderId="8" xfId="1" applyBorder="1" applyAlignment="1">
      <alignment vertical="center" wrapText="1"/>
    </xf>
    <xf numFmtId="0" fontId="20" fillId="0" borderId="6" xfId="1" applyBorder="1" applyAlignment="1">
      <alignment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176" fontId="3" fillId="0" borderId="12" xfId="1" applyNumberFormat="1" applyFont="1" applyBorder="1" applyAlignment="1">
      <alignment vertical="center" wrapText="1"/>
    </xf>
    <xf numFmtId="0" fontId="20" fillId="0" borderId="8" xfId="1" applyBorder="1" applyAlignment="1">
      <alignment vertical="center"/>
    </xf>
    <xf numFmtId="0" fontId="3" fillId="4" borderId="8" xfId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176" fontId="3" fillId="0" borderId="13" xfId="1" applyNumberFormat="1" applyFont="1" applyBorder="1" applyAlignment="1">
      <alignment vertical="center" wrapText="1"/>
    </xf>
    <xf numFmtId="176" fontId="3" fillId="0" borderId="6" xfId="1" applyNumberFormat="1" applyFont="1" applyBorder="1" applyAlignment="1">
      <alignment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176" fontId="3" fillId="0" borderId="8" xfId="1" applyNumberFormat="1" applyFont="1" applyBorder="1" applyAlignment="1">
      <alignment horizontal="center" vertical="center" wrapText="1"/>
    </xf>
    <xf numFmtId="176" fontId="3" fillId="0" borderId="6" xfId="1" applyNumberFormat="1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vertical="center" wrapText="1"/>
    </xf>
    <xf numFmtId="176" fontId="3" fillId="4" borderId="5" xfId="1" applyNumberFormat="1" applyFont="1" applyFill="1" applyBorder="1" applyAlignment="1">
      <alignment vertical="center" wrapText="1"/>
    </xf>
    <xf numFmtId="176" fontId="3" fillId="4" borderId="8" xfId="1" applyNumberFormat="1" applyFont="1" applyFill="1" applyBorder="1" applyAlignment="1">
      <alignment vertical="center" wrapText="1"/>
    </xf>
    <xf numFmtId="176" fontId="3" fillId="4" borderId="6" xfId="1" applyNumberFormat="1" applyFont="1" applyFill="1" applyBorder="1" applyAlignment="1">
      <alignment vertical="center" wrapText="1"/>
    </xf>
  </cellXfs>
  <cellStyles count="5">
    <cellStyle name="一般" xfId="0" builtinId="0"/>
    <cellStyle name="一般 2" xfId="1"/>
    <cellStyle name="一般 2 2" xfId="2"/>
    <cellStyle name="一般 3" xfId="3"/>
    <cellStyle name="千分位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3"/>
  <sheetViews>
    <sheetView tabSelected="1" topLeftCell="A139" zoomScale="112" zoomScaleNormal="112" workbookViewId="0">
      <selection activeCell="A80" sqref="A80"/>
    </sheetView>
  </sheetViews>
  <sheetFormatPr defaultColWidth="8.77734375" defaultRowHeight="19.8"/>
  <cols>
    <col min="1" max="1" width="8.88671875" style="100" bestFit="1" customWidth="1"/>
    <col min="2" max="2" width="18.88671875" style="100" customWidth="1"/>
    <col min="3" max="3" width="16.109375" style="100" customWidth="1"/>
    <col min="4" max="4" width="6.44140625" style="100" customWidth="1"/>
    <col min="5" max="5" width="17.77734375" style="100" customWidth="1"/>
    <col min="6" max="6" width="15.21875" style="100" customWidth="1"/>
    <col min="7" max="7" width="16.33203125" style="100" bestFit="1" customWidth="1"/>
    <col min="8" max="8" width="16" style="100" bestFit="1" customWidth="1"/>
    <col min="9" max="9" width="16.77734375" style="100" bestFit="1" customWidth="1"/>
    <col min="10" max="10" width="16.77734375" style="100" customWidth="1"/>
    <col min="11" max="11" width="17.44140625" style="106" bestFit="1" customWidth="1"/>
    <col min="12" max="12" width="16.77734375" style="100" customWidth="1"/>
    <col min="13" max="13" width="20.88671875" style="102" bestFit="1" customWidth="1"/>
    <col min="14" max="14" width="26.21875" style="100" customWidth="1"/>
    <col min="15" max="15" width="22.88671875" style="109" bestFit="1" customWidth="1"/>
    <col min="16" max="16384" width="8.77734375" style="100"/>
  </cols>
  <sheetData>
    <row r="1" spans="1:15">
      <c r="A1" s="185" t="s">
        <v>618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6"/>
    </row>
    <row r="2" spans="1:15" ht="59.4">
      <c r="A2" s="1" t="s">
        <v>509</v>
      </c>
      <c r="B2" s="2" t="s">
        <v>300</v>
      </c>
      <c r="C2" s="59" t="s">
        <v>506</v>
      </c>
      <c r="D2" s="30" t="s">
        <v>440</v>
      </c>
      <c r="E2" s="59" t="s">
        <v>0</v>
      </c>
      <c r="F2" s="15" t="s">
        <v>1</v>
      </c>
      <c r="G2" s="21" t="s">
        <v>2</v>
      </c>
      <c r="H2" s="21" t="s">
        <v>3</v>
      </c>
      <c r="I2" s="23" t="s">
        <v>4</v>
      </c>
      <c r="J2" s="23" t="s">
        <v>5</v>
      </c>
      <c r="K2" s="104" t="s">
        <v>6</v>
      </c>
      <c r="L2" s="23" t="s">
        <v>7</v>
      </c>
      <c r="M2" s="23" t="s">
        <v>449</v>
      </c>
      <c r="N2" s="99" t="s">
        <v>505</v>
      </c>
      <c r="O2" s="110" t="s">
        <v>450</v>
      </c>
    </row>
    <row r="3" spans="1:15">
      <c r="A3" s="3">
        <v>1</v>
      </c>
      <c r="B3" s="17" t="s">
        <v>533</v>
      </c>
      <c r="C3" s="17" t="s">
        <v>430</v>
      </c>
      <c r="D3" s="3" t="s">
        <v>9</v>
      </c>
      <c r="E3" s="4" t="s">
        <v>517</v>
      </c>
      <c r="F3" s="4" t="s">
        <v>445</v>
      </c>
      <c r="G3" s="94">
        <v>5000000</v>
      </c>
      <c r="H3" s="94"/>
      <c r="I3" s="94"/>
      <c r="J3" s="66"/>
      <c r="K3" s="66">
        <v>3192607</v>
      </c>
      <c r="L3" s="66"/>
      <c r="M3" s="63">
        <f>SUM(G3:L3)</f>
        <v>8192607</v>
      </c>
      <c r="N3" s="63">
        <f>M3*5</f>
        <v>40963035</v>
      </c>
      <c r="O3" s="111">
        <f>M3+N3</f>
        <v>49155642</v>
      </c>
    </row>
    <row r="4" spans="1:15">
      <c r="A4" s="3">
        <v>2</v>
      </c>
      <c r="B4" s="17" t="s">
        <v>516</v>
      </c>
      <c r="C4" s="17" t="s">
        <v>431</v>
      </c>
      <c r="D4" s="3" t="s">
        <v>13</v>
      </c>
      <c r="E4" s="4" t="s">
        <v>517</v>
      </c>
      <c r="F4" s="4" t="s">
        <v>445</v>
      </c>
      <c r="G4" s="94">
        <v>5000000</v>
      </c>
      <c r="H4" s="94"/>
      <c r="I4" s="94"/>
      <c r="J4" s="66"/>
      <c r="K4" s="66">
        <v>3621144</v>
      </c>
      <c r="L4" s="66"/>
      <c r="M4" s="63">
        <f>SUM(G4:L4)</f>
        <v>8621144</v>
      </c>
      <c r="N4" s="63">
        <f>M4*5</f>
        <v>43105720</v>
      </c>
      <c r="O4" s="111">
        <f>M4+N4</f>
        <v>51726864</v>
      </c>
    </row>
    <row r="5" spans="1:15">
      <c r="A5" s="173">
        <v>3</v>
      </c>
      <c r="B5" s="171" t="s">
        <v>534</v>
      </c>
      <c r="C5" s="171" t="s">
        <v>309</v>
      </c>
      <c r="D5" s="3" t="s">
        <v>14</v>
      </c>
      <c r="E5" s="4" t="s">
        <v>518</v>
      </c>
      <c r="F5" s="4" t="s">
        <v>445</v>
      </c>
      <c r="G5" s="94">
        <v>5000000</v>
      </c>
      <c r="H5" s="179">
        <v>2000000</v>
      </c>
      <c r="I5" s="157">
        <v>3500000</v>
      </c>
      <c r="J5" s="157">
        <v>340000</v>
      </c>
      <c r="K5" s="157">
        <v>2935928</v>
      </c>
      <c r="L5" s="157"/>
      <c r="M5" s="141">
        <f>SUM(G5:L5)+G6</f>
        <v>18775928</v>
      </c>
      <c r="N5" s="136">
        <f>M5*5</f>
        <v>93879640</v>
      </c>
      <c r="O5" s="139">
        <f>M5+N5</f>
        <v>112655568</v>
      </c>
    </row>
    <row r="6" spans="1:15" ht="58.5" customHeight="1">
      <c r="A6" s="174"/>
      <c r="B6" s="170"/>
      <c r="C6" s="172"/>
      <c r="D6" s="3" t="s">
        <v>14</v>
      </c>
      <c r="E6" s="4" t="s">
        <v>519</v>
      </c>
      <c r="F6" s="4" t="s">
        <v>446</v>
      </c>
      <c r="G6" s="94">
        <v>5000000</v>
      </c>
      <c r="H6" s="180"/>
      <c r="I6" s="181"/>
      <c r="J6" s="181"/>
      <c r="K6" s="160"/>
      <c r="L6" s="160"/>
      <c r="M6" s="142"/>
      <c r="N6" s="138"/>
      <c r="O6" s="140"/>
    </row>
    <row r="7" spans="1:15">
      <c r="A7" s="3">
        <v>4</v>
      </c>
      <c r="B7" s="17" t="s">
        <v>535</v>
      </c>
      <c r="C7" s="17" t="s">
        <v>310</v>
      </c>
      <c r="D7" s="3" t="s">
        <v>9</v>
      </c>
      <c r="E7" s="4" t="s">
        <v>537</v>
      </c>
      <c r="F7" s="4" t="s">
        <v>446</v>
      </c>
      <c r="G7" s="94">
        <v>5000000</v>
      </c>
      <c r="H7" s="6"/>
      <c r="I7" s="94"/>
      <c r="J7" s="66"/>
      <c r="K7" s="66">
        <v>3192607</v>
      </c>
      <c r="L7" s="66"/>
      <c r="M7" s="63">
        <f>SUM(G7:L7)</f>
        <v>8192607</v>
      </c>
      <c r="N7" s="63">
        <f>M7*5</f>
        <v>40963035</v>
      </c>
      <c r="O7" s="111">
        <f>M7+N7</f>
        <v>49155642</v>
      </c>
    </row>
    <row r="8" spans="1:15">
      <c r="A8" s="3">
        <v>5</v>
      </c>
      <c r="B8" s="17" t="s">
        <v>536</v>
      </c>
      <c r="C8" s="17" t="s">
        <v>311</v>
      </c>
      <c r="D8" s="3" t="s">
        <v>13</v>
      </c>
      <c r="E8" s="4" t="s">
        <v>537</v>
      </c>
      <c r="F8" s="4" t="s">
        <v>446</v>
      </c>
      <c r="G8" s="94">
        <v>5000000</v>
      </c>
      <c r="H8" s="6"/>
      <c r="I8" s="94"/>
      <c r="J8" s="66"/>
      <c r="K8" s="66">
        <v>3621144</v>
      </c>
      <c r="L8" s="66"/>
      <c r="M8" s="63">
        <f t="shared" ref="M8:M15" si="0">SUM(G8:L8)</f>
        <v>8621144</v>
      </c>
      <c r="N8" s="63">
        <f t="shared" ref="N8:N17" si="1">M8*5</f>
        <v>43105720</v>
      </c>
      <c r="O8" s="111">
        <f t="shared" ref="O8:O16" si="2">M8+N8</f>
        <v>51726864</v>
      </c>
    </row>
    <row r="9" spans="1:15">
      <c r="A9" s="3">
        <v>6</v>
      </c>
      <c r="B9" s="17" t="s">
        <v>18</v>
      </c>
      <c r="C9" s="17" t="s">
        <v>312</v>
      </c>
      <c r="D9" s="3" t="s">
        <v>9</v>
      </c>
      <c r="E9" s="4" t="s">
        <v>19</v>
      </c>
      <c r="F9" s="4" t="s">
        <v>447</v>
      </c>
      <c r="G9" s="94">
        <v>5000000</v>
      </c>
      <c r="H9" s="6"/>
      <c r="I9" s="94"/>
      <c r="J9" s="66"/>
      <c r="K9" s="94">
        <v>3192607</v>
      </c>
      <c r="L9" s="66"/>
      <c r="M9" s="63">
        <f t="shared" si="0"/>
        <v>8192607</v>
      </c>
      <c r="N9" s="63">
        <f t="shared" si="1"/>
        <v>40963035</v>
      </c>
      <c r="O9" s="111">
        <f t="shared" si="2"/>
        <v>49155642</v>
      </c>
    </row>
    <row r="10" spans="1:15">
      <c r="A10" s="3">
        <v>7</v>
      </c>
      <c r="B10" s="17" t="s">
        <v>20</v>
      </c>
      <c r="C10" s="97" t="s">
        <v>313</v>
      </c>
      <c r="D10" s="3" t="s">
        <v>13</v>
      </c>
      <c r="E10" s="4" t="s">
        <v>19</v>
      </c>
      <c r="F10" s="4" t="s">
        <v>447</v>
      </c>
      <c r="G10" s="94">
        <v>5000000</v>
      </c>
      <c r="H10" s="6"/>
      <c r="I10" s="94"/>
      <c r="J10" s="66"/>
      <c r="K10" s="94">
        <v>3621144</v>
      </c>
      <c r="L10" s="66"/>
      <c r="M10" s="63">
        <f t="shared" si="0"/>
        <v>8621144</v>
      </c>
      <c r="N10" s="63">
        <f t="shared" si="1"/>
        <v>43105720</v>
      </c>
      <c r="O10" s="111">
        <f t="shared" si="2"/>
        <v>51726864</v>
      </c>
    </row>
    <row r="11" spans="1:15">
      <c r="A11" s="1">
        <v>8</v>
      </c>
      <c r="B11" s="60" t="s">
        <v>21</v>
      </c>
      <c r="C11" s="60" t="s">
        <v>314</v>
      </c>
      <c r="D11" s="1" t="s">
        <v>13</v>
      </c>
      <c r="E11" s="15" t="s">
        <v>22</v>
      </c>
      <c r="F11" s="15" t="s">
        <v>451</v>
      </c>
      <c r="G11" s="94">
        <v>5000000</v>
      </c>
      <c r="H11" s="10"/>
      <c r="I11" s="58"/>
      <c r="J11" s="63"/>
      <c r="K11" s="94">
        <v>3621144</v>
      </c>
      <c r="L11" s="63"/>
      <c r="M11" s="63">
        <f t="shared" si="0"/>
        <v>8621144</v>
      </c>
      <c r="N11" s="63">
        <f t="shared" si="1"/>
        <v>43105720</v>
      </c>
      <c r="O11" s="111">
        <f t="shared" si="2"/>
        <v>51726864</v>
      </c>
    </row>
    <row r="12" spans="1:15">
      <c r="A12" s="1">
        <v>9</v>
      </c>
      <c r="B12" s="60" t="s">
        <v>426</v>
      </c>
      <c r="C12" s="60" t="s">
        <v>429</v>
      </c>
      <c r="D12" s="1" t="s">
        <v>427</v>
      </c>
      <c r="E12" s="11" t="s">
        <v>428</v>
      </c>
      <c r="F12" s="11" t="s">
        <v>23</v>
      </c>
      <c r="G12" s="94">
        <v>5000000</v>
      </c>
      <c r="H12" s="10"/>
      <c r="I12" s="58"/>
      <c r="J12" s="63"/>
      <c r="K12" s="94">
        <v>3192607</v>
      </c>
      <c r="L12" s="63"/>
      <c r="M12" s="63">
        <f t="shared" si="0"/>
        <v>8192607</v>
      </c>
      <c r="N12" s="63">
        <f t="shared" si="1"/>
        <v>40963035</v>
      </c>
      <c r="O12" s="111">
        <f t="shared" si="2"/>
        <v>49155642</v>
      </c>
    </row>
    <row r="13" spans="1:15">
      <c r="A13" s="1">
        <v>10</v>
      </c>
      <c r="B13" s="60" t="s">
        <v>24</v>
      </c>
      <c r="C13" s="60" t="s">
        <v>315</v>
      </c>
      <c r="D13" s="1" t="s">
        <v>14</v>
      </c>
      <c r="E13" s="11" t="s">
        <v>25</v>
      </c>
      <c r="F13" s="11" t="s">
        <v>26</v>
      </c>
      <c r="G13" s="94">
        <v>5000000</v>
      </c>
      <c r="H13" s="10"/>
      <c r="I13" s="58"/>
      <c r="J13" s="63"/>
      <c r="K13" s="94"/>
      <c r="L13" s="63"/>
      <c r="M13" s="63">
        <f t="shared" si="0"/>
        <v>5000000</v>
      </c>
      <c r="N13" s="63">
        <f t="shared" si="1"/>
        <v>25000000</v>
      </c>
      <c r="O13" s="111">
        <f t="shared" si="2"/>
        <v>30000000</v>
      </c>
    </row>
    <row r="14" spans="1:15">
      <c r="A14" s="1">
        <v>11</v>
      </c>
      <c r="B14" s="60" t="s">
        <v>27</v>
      </c>
      <c r="C14" s="60" t="s">
        <v>316</v>
      </c>
      <c r="D14" s="1" t="s">
        <v>9</v>
      </c>
      <c r="E14" s="5" t="s">
        <v>28</v>
      </c>
      <c r="F14" s="5" t="s">
        <v>29</v>
      </c>
      <c r="G14" s="94">
        <v>5000000</v>
      </c>
      <c r="H14" s="10"/>
      <c r="I14" s="58"/>
      <c r="J14" s="63"/>
      <c r="K14" s="94">
        <v>3192607</v>
      </c>
      <c r="L14" s="63"/>
      <c r="M14" s="63">
        <f t="shared" si="0"/>
        <v>8192607</v>
      </c>
      <c r="N14" s="63">
        <f t="shared" si="1"/>
        <v>40963035</v>
      </c>
      <c r="O14" s="111">
        <f t="shared" si="2"/>
        <v>49155642</v>
      </c>
    </row>
    <row r="15" spans="1:15">
      <c r="A15" s="1">
        <v>12</v>
      </c>
      <c r="B15" s="60" t="s">
        <v>30</v>
      </c>
      <c r="C15" s="60" t="s">
        <v>317</v>
      </c>
      <c r="D15" s="1" t="s">
        <v>14</v>
      </c>
      <c r="E15" s="5" t="s">
        <v>31</v>
      </c>
      <c r="F15" s="5" t="s">
        <v>504</v>
      </c>
      <c r="G15" s="94">
        <v>5000000</v>
      </c>
      <c r="H15" s="10"/>
      <c r="I15" s="58"/>
      <c r="J15" s="63"/>
      <c r="K15" s="94"/>
      <c r="L15" s="63"/>
      <c r="M15" s="63">
        <f t="shared" si="0"/>
        <v>5000000</v>
      </c>
      <c r="N15" s="63">
        <f t="shared" si="1"/>
        <v>25000000</v>
      </c>
      <c r="O15" s="111">
        <f t="shared" si="2"/>
        <v>30000000</v>
      </c>
    </row>
    <row r="16" spans="1:15">
      <c r="A16" s="1">
        <v>13</v>
      </c>
      <c r="B16" s="60" t="s">
        <v>33</v>
      </c>
      <c r="C16" s="60" t="s">
        <v>318</v>
      </c>
      <c r="D16" s="1" t="s">
        <v>9</v>
      </c>
      <c r="E16" s="5" t="s">
        <v>31</v>
      </c>
      <c r="F16" s="5" t="s">
        <v>504</v>
      </c>
      <c r="G16" s="94">
        <v>5000000</v>
      </c>
      <c r="H16" s="10"/>
      <c r="I16" s="58"/>
      <c r="J16" s="63"/>
      <c r="K16" s="94">
        <v>1886649</v>
      </c>
      <c r="L16" s="63"/>
      <c r="M16" s="63">
        <f>SUM(G16:L16)</f>
        <v>6886649</v>
      </c>
      <c r="N16" s="63">
        <f t="shared" si="1"/>
        <v>34433245</v>
      </c>
      <c r="O16" s="111">
        <f t="shared" si="2"/>
        <v>41319894</v>
      </c>
    </row>
    <row r="17" spans="1:15">
      <c r="A17" s="173">
        <v>14</v>
      </c>
      <c r="B17" s="169" t="s">
        <v>538</v>
      </c>
      <c r="C17" s="169" t="s">
        <v>319</v>
      </c>
      <c r="D17" s="3" t="s">
        <v>9</v>
      </c>
      <c r="E17" s="9" t="s">
        <v>539</v>
      </c>
      <c r="F17" s="9" t="s">
        <v>452</v>
      </c>
      <c r="G17" s="94">
        <v>5000000</v>
      </c>
      <c r="H17" s="87"/>
      <c r="I17" s="87"/>
      <c r="J17" s="87"/>
      <c r="K17" s="157">
        <v>3192607</v>
      </c>
      <c r="L17" s="87"/>
      <c r="M17" s="136">
        <f>SUM(G17:L17)+G18</f>
        <v>13192607</v>
      </c>
      <c r="N17" s="136">
        <f t="shared" si="1"/>
        <v>65963035</v>
      </c>
      <c r="O17" s="139">
        <f>M17+N17</f>
        <v>79155642</v>
      </c>
    </row>
    <row r="18" spans="1:15">
      <c r="A18" s="174"/>
      <c r="B18" s="170"/>
      <c r="C18" s="170"/>
      <c r="D18" s="3" t="s">
        <v>9</v>
      </c>
      <c r="E18" s="4" t="s">
        <v>540</v>
      </c>
      <c r="F18" s="4" t="s">
        <v>453</v>
      </c>
      <c r="G18" s="94">
        <v>5000000</v>
      </c>
      <c r="H18" s="95"/>
      <c r="I18" s="95"/>
      <c r="J18" s="95"/>
      <c r="K18" s="160"/>
      <c r="L18" s="95"/>
      <c r="M18" s="138"/>
      <c r="N18" s="138"/>
      <c r="O18" s="140"/>
    </row>
    <row r="19" spans="1:15">
      <c r="A19" s="173">
        <v>15</v>
      </c>
      <c r="B19" s="169" t="s">
        <v>541</v>
      </c>
      <c r="C19" s="169" t="s">
        <v>320</v>
      </c>
      <c r="D19" s="3" t="s">
        <v>13</v>
      </c>
      <c r="E19" s="9" t="s">
        <v>539</v>
      </c>
      <c r="F19" s="9" t="s">
        <v>452</v>
      </c>
      <c r="G19" s="94">
        <v>5000000</v>
      </c>
      <c r="H19" s="157">
        <v>2000000</v>
      </c>
      <c r="I19" s="157">
        <v>3500000</v>
      </c>
      <c r="J19" s="136">
        <v>340000</v>
      </c>
      <c r="K19" s="157">
        <v>3621144</v>
      </c>
      <c r="L19" s="143"/>
      <c r="M19" s="136">
        <f>SUM(G19:L19)+G20+G21+G22</f>
        <v>29461144</v>
      </c>
      <c r="N19" s="136">
        <f>M19*5</f>
        <v>147305720</v>
      </c>
      <c r="O19" s="139">
        <f>M19+N19</f>
        <v>176766864</v>
      </c>
    </row>
    <row r="20" spans="1:15" ht="19.5" customHeight="1">
      <c r="A20" s="175"/>
      <c r="B20" s="176"/>
      <c r="C20" s="176"/>
      <c r="D20" s="3" t="s">
        <v>13</v>
      </c>
      <c r="E20" s="8" t="s">
        <v>542</v>
      </c>
      <c r="F20" s="8" t="s">
        <v>453</v>
      </c>
      <c r="G20" s="94">
        <v>5000000</v>
      </c>
      <c r="H20" s="177"/>
      <c r="I20" s="177"/>
      <c r="J20" s="137"/>
      <c r="K20" s="158"/>
      <c r="L20" s="144"/>
      <c r="M20" s="137"/>
      <c r="N20" s="137"/>
      <c r="O20" s="148"/>
    </row>
    <row r="21" spans="1:15" ht="19.5" customHeight="1">
      <c r="A21" s="175"/>
      <c r="B21" s="176"/>
      <c r="C21" s="176"/>
      <c r="D21" s="3" t="s">
        <v>436</v>
      </c>
      <c r="E21" s="9" t="s">
        <v>601</v>
      </c>
      <c r="F21" s="9" t="s">
        <v>40</v>
      </c>
      <c r="G21" s="94">
        <v>5000000</v>
      </c>
      <c r="H21" s="177"/>
      <c r="I21" s="177"/>
      <c r="J21" s="137"/>
      <c r="K21" s="158"/>
      <c r="L21" s="144"/>
      <c r="M21" s="137"/>
      <c r="N21" s="137"/>
      <c r="O21" s="148"/>
    </row>
    <row r="22" spans="1:15" ht="19.5" customHeight="1">
      <c r="A22" s="174"/>
      <c r="B22" s="170"/>
      <c r="C22" s="170"/>
      <c r="D22" s="3" t="s">
        <v>13</v>
      </c>
      <c r="E22" s="9" t="s">
        <v>543</v>
      </c>
      <c r="F22" s="9" t="s">
        <v>42</v>
      </c>
      <c r="G22" s="94">
        <v>5000000</v>
      </c>
      <c r="H22" s="178"/>
      <c r="I22" s="178"/>
      <c r="J22" s="138"/>
      <c r="K22" s="160"/>
      <c r="L22" s="145"/>
      <c r="M22" s="138"/>
      <c r="N22" s="138"/>
      <c r="O22" s="140"/>
    </row>
    <row r="23" spans="1:15">
      <c r="A23" s="1">
        <v>16</v>
      </c>
      <c r="B23" s="60" t="s">
        <v>544</v>
      </c>
      <c r="C23" s="60" t="s">
        <v>321</v>
      </c>
      <c r="D23" s="1" t="s">
        <v>13</v>
      </c>
      <c r="E23" s="5" t="s">
        <v>545</v>
      </c>
      <c r="F23" s="5" t="s">
        <v>45</v>
      </c>
      <c r="G23" s="94">
        <v>5000000</v>
      </c>
      <c r="H23" s="58"/>
      <c r="I23" s="58"/>
      <c r="J23" s="63"/>
      <c r="K23" s="94">
        <v>3621144</v>
      </c>
      <c r="L23" s="63"/>
      <c r="M23" s="63">
        <f>SUM(G23:L23)</f>
        <v>8621144</v>
      </c>
      <c r="N23" s="63">
        <f>M23*5</f>
        <v>43105720</v>
      </c>
      <c r="O23" s="111">
        <f>M23+N23</f>
        <v>51726864</v>
      </c>
    </row>
    <row r="24" spans="1:15">
      <c r="A24" s="152">
        <v>17</v>
      </c>
      <c r="B24" s="161" t="s">
        <v>546</v>
      </c>
      <c r="C24" s="161" t="s">
        <v>322</v>
      </c>
      <c r="D24" s="152" t="s">
        <v>9</v>
      </c>
      <c r="E24" s="13" t="s">
        <v>547</v>
      </c>
      <c r="F24" s="13" t="s">
        <v>454</v>
      </c>
      <c r="G24" s="94">
        <v>5000000</v>
      </c>
      <c r="H24" s="136">
        <v>2000000</v>
      </c>
      <c r="I24" s="136">
        <v>3500000</v>
      </c>
      <c r="J24" s="136">
        <v>340000</v>
      </c>
      <c r="K24" s="157">
        <v>3192607</v>
      </c>
      <c r="L24" s="136"/>
      <c r="M24" s="136">
        <f>SUM(G24:L24)+G25</f>
        <v>19032607</v>
      </c>
      <c r="N24" s="136">
        <f t="shared" ref="N24:N87" si="3">M24*5</f>
        <v>95163035</v>
      </c>
      <c r="O24" s="139">
        <f>M24+N24</f>
        <v>114195642</v>
      </c>
    </row>
    <row r="25" spans="1:15">
      <c r="A25" s="153"/>
      <c r="B25" s="162"/>
      <c r="C25" s="162"/>
      <c r="D25" s="153"/>
      <c r="E25" s="5" t="s">
        <v>548</v>
      </c>
      <c r="F25" s="5" t="s">
        <v>507</v>
      </c>
      <c r="G25" s="94">
        <v>5000000</v>
      </c>
      <c r="H25" s="138"/>
      <c r="I25" s="138"/>
      <c r="J25" s="138"/>
      <c r="K25" s="160"/>
      <c r="L25" s="138"/>
      <c r="M25" s="138"/>
      <c r="N25" s="138"/>
      <c r="O25" s="140"/>
    </row>
    <row r="26" spans="1:15">
      <c r="A26" s="152">
        <v>18</v>
      </c>
      <c r="B26" s="161" t="s">
        <v>549</v>
      </c>
      <c r="C26" s="161" t="s">
        <v>323</v>
      </c>
      <c r="D26" s="152" t="s">
        <v>13</v>
      </c>
      <c r="E26" s="13" t="s">
        <v>550</v>
      </c>
      <c r="F26" s="13" t="s">
        <v>454</v>
      </c>
      <c r="G26" s="94">
        <v>5000000</v>
      </c>
      <c r="H26" s="136">
        <v>2000000</v>
      </c>
      <c r="I26" s="136"/>
      <c r="J26" s="136"/>
      <c r="K26" s="157">
        <v>3621144</v>
      </c>
      <c r="L26" s="136"/>
      <c r="M26" s="136">
        <f>SUM(G26:L26)+G27</f>
        <v>15621144</v>
      </c>
      <c r="N26" s="136">
        <f t="shared" si="3"/>
        <v>78105720</v>
      </c>
      <c r="O26" s="139">
        <f>M26+N26</f>
        <v>93726864</v>
      </c>
    </row>
    <row r="27" spans="1:15">
      <c r="A27" s="153"/>
      <c r="B27" s="162"/>
      <c r="C27" s="162"/>
      <c r="D27" s="153"/>
      <c r="E27" s="5" t="s">
        <v>551</v>
      </c>
      <c r="F27" s="5" t="s">
        <v>507</v>
      </c>
      <c r="G27" s="94">
        <v>5000000</v>
      </c>
      <c r="H27" s="138"/>
      <c r="I27" s="138"/>
      <c r="J27" s="138"/>
      <c r="K27" s="160"/>
      <c r="L27" s="138"/>
      <c r="M27" s="138"/>
      <c r="N27" s="138"/>
      <c r="O27" s="140"/>
    </row>
    <row r="28" spans="1:15">
      <c r="A28" s="152">
        <v>19</v>
      </c>
      <c r="B28" s="161" t="s">
        <v>552</v>
      </c>
      <c r="C28" s="161" t="s">
        <v>324</v>
      </c>
      <c r="D28" s="152" t="s">
        <v>9</v>
      </c>
      <c r="E28" s="12" t="s">
        <v>553</v>
      </c>
      <c r="F28" s="12" t="s">
        <v>455</v>
      </c>
      <c r="G28" s="94">
        <v>5000000</v>
      </c>
      <c r="H28" s="136">
        <v>2000000</v>
      </c>
      <c r="I28" s="136">
        <v>3500000</v>
      </c>
      <c r="J28" s="136">
        <v>340000</v>
      </c>
      <c r="K28" s="157">
        <v>3192607</v>
      </c>
      <c r="L28" s="136">
        <v>50000</v>
      </c>
      <c r="M28" s="136">
        <f>SUM(G28:L28)+G29</f>
        <v>19082607</v>
      </c>
      <c r="N28" s="136">
        <f t="shared" si="3"/>
        <v>95413035</v>
      </c>
      <c r="O28" s="139">
        <f>M28+N28</f>
        <v>114495642</v>
      </c>
    </row>
    <row r="29" spans="1:15">
      <c r="A29" s="153"/>
      <c r="B29" s="162"/>
      <c r="C29" s="162"/>
      <c r="D29" s="153"/>
      <c r="E29" s="5" t="s">
        <v>554</v>
      </c>
      <c r="F29" s="5" t="s">
        <v>456</v>
      </c>
      <c r="G29" s="94">
        <v>5000000</v>
      </c>
      <c r="H29" s="138"/>
      <c r="I29" s="138"/>
      <c r="J29" s="138"/>
      <c r="K29" s="160"/>
      <c r="L29" s="138"/>
      <c r="M29" s="138"/>
      <c r="N29" s="138"/>
      <c r="O29" s="140"/>
    </row>
    <row r="30" spans="1:15">
      <c r="A30" s="152">
        <v>20</v>
      </c>
      <c r="B30" s="154" t="s">
        <v>555</v>
      </c>
      <c r="C30" s="161" t="s">
        <v>325</v>
      </c>
      <c r="D30" s="152" t="s">
        <v>13</v>
      </c>
      <c r="E30" s="12" t="s">
        <v>556</v>
      </c>
      <c r="F30" s="12" t="s">
        <v>455</v>
      </c>
      <c r="G30" s="94">
        <v>5000000</v>
      </c>
      <c r="H30" s="136">
        <v>2000000</v>
      </c>
      <c r="I30" s="136"/>
      <c r="J30" s="136"/>
      <c r="K30" s="157">
        <v>3621144</v>
      </c>
      <c r="L30" s="136">
        <v>350000</v>
      </c>
      <c r="M30" s="136">
        <f>SUM(G30:L30)+G31</f>
        <v>15971144</v>
      </c>
      <c r="N30" s="136">
        <f t="shared" si="3"/>
        <v>79855720</v>
      </c>
      <c r="O30" s="139">
        <f>M30+N30</f>
        <v>95826864</v>
      </c>
    </row>
    <row r="31" spans="1:15">
      <c r="A31" s="153"/>
      <c r="B31" s="156"/>
      <c r="C31" s="162"/>
      <c r="D31" s="153"/>
      <c r="E31" s="5" t="s">
        <v>557</v>
      </c>
      <c r="F31" s="5" t="s">
        <v>456</v>
      </c>
      <c r="G31" s="94">
        <v>5000000</v>
      </c>
      <c r="H31" s="138"/>
      <c r="I31" s="138"/>
      <c r="J31" s="138"/>
      <c r="K31" s="160"/>
      <c r="L31" s="138"/>
      <c r="M31" s="138"/>
      <c r="N31" s="138"/>
      <c r="O31" s="140"/>
    </row>
    <row r="32" spans="1:15" ht="191.25" customHeight="1">
      <c r="A32" s="1">
        <v>21</v>
      </c>
      <c r="B32" s="16" t="s">
        <v>511</v>
      </c>
      <c r="C32" s="60" t="s">
        <v>326</v>
      </c>
      <c r="D32" s="1" t="s">
        <v>13</v>
      </c>
      <c r="E32" s="11" t="s">
        <v>55</v>
      </c>
      <c r="F32" s="11" t="s">
        <v>56</v>
      </c>
      <c r="G32" s="94">
        <v>5000000</v>
      </c>
      <c r="H32" s="58"/>
      <c r="I32" s="58"/>
      <c r="J32" s="63"/>
      <c r="K32" s="94">
        <v>1971149</v>
      </c>
      <c r="L32" s="63"/>
      <c r="M32" s="63">
        <f>SUM(G32:L32)</f>
        <v>6971149</v>
      </c>
      <c r="N32" s="63">
        <f t="shared" si="3"/>
        <v>34855745</v>
      </c>
      <c r="O32" s="111">
        <f>N32+M32</f>
        <v>41826894</v>
      </c>
    </row>
    <row r="33" spans="1:15">
      <c r="A33" s="152">
        <v>22</v>
      </c>
      <c r="B33" s="161" t="s">
        <v>558</v>
      </c>
      <c r="C33" s="161" t="s">
        <v>327</v>
      </c>
      <c r="D33" s="1" t="s">
        <v>9</v>
      </c>
      <c r="E33" s="5" t="s">
        <v>559</v>
      </c>
      <c r="F33" s="5" t="s">
        <v>59</v>
      </c>
      <c r="G33" s="94">
        <v>5000000</v>
      </c>
      <c r="H33" s="136"/>
      <c r="I33" s="136"/>
      <c r="J33" s="136"/>
      <c r="K33" s="157">
        <v>3192607</v>
      </c>
      <c r="L33" s="136"/>
      <c r="M33" s="164">
        <f>SUM(G33:L33)+G34+G35</f>
        <v>18192607</v>
      </c>
      <c r="N33" s="136">
        <f t="shared" si="3"/>
        <v>90963035</v>
      </c>
      <c r="O33" s="139">
        <f>M33+N33</f>
        <v>109155642</v>
      </c>
    </row>
    <row r="34" spans="1:15">
      <c r="A34" s="182"/>
      <c r="B34" s="163"/>
      <c r="C34" s="163"/>
      <c r="D34" s="1" t="s">
        <v>9</v>
      </c>
      <c r="E34" s="15" t="s">
        <v>560</v>
      </c>
      <c r="F34" s="15" t="s">
        <v>62</v>
      </c>
      <c r="G34" s="94">
        <v>5000000</v>
      </c>
      <c r="H34" s="137"/>
      <c r="I34" s="137"/>
      <c r="J34" s="137"/>
      <c r="K34" s="158"/>
      <c r="L34" s="137"/>
      <c r="M34" s="165"/>
      <c r="N34" s="137"/>
      <c r="O34" s="148"/>
    </row>
    <row r="35" spans="1:15">
      <c r="A35" s="153"/>
      <c r="B35" s="162"/>
      <c r="C35" s="162"/>
      <c r="D35" s="1" t="s">
        <v>63</v>
      </c>
      <c r="E35" s="15" t="s">
        <v>600</v>
      </c>
      <c r="F35" s="15" t="s">
        <v>65</v>
      </c>
      <c r="G35" s="94">
        <v>5000000</v>
      </c>
      <c r="H35" s="138"/>
      <c r="I35" s="138"/>
      <c r="J35" s="138"/>
      <c r="K35" s="159"/>
      <c r="L35" s="138"/>
      <c r="M35" s="166"/>
      <c r="N35" s="138"/>
      <c r="O35" s="140"/>
    </row>
    <row r="36" spans="1:15">
      <c r="A36" s="152">
        <v>23</v>
      </c>
      <c r="B36" s="161" t="s">
        <v>66</v>
      </c>
      <c r="C36" s="161" t="s">
        <v>328</v>
      </c>
      <c r="D36" s="1" t="s">
        <v>67</v>
      </c>
      <c r="E36" s="13" t="s">
        <v>441</v>
      </c>
      <c r="F36" s="13" t="s">
        <v>457</v>
      </c>
      <c r="G36" s="94">
        <v>5000000</v>
      </c>
      <c r="H36" s="88"/>
      <c r="I36" s="88"/>
      <c r="J36" s="58"/>
      <c r="K36" s="167"/>
      <c r="L36" s="164"/>
      <c r="M36" s="149">
        <f>SUM(G36:L37)</f>
        <v>6920000</v>
      </c>
      <c r="N36" s="136">
        <f t="shared" si="3"/>
        <v>34600000</v>
      </c>
      <c r="O36" s="139">
        <f>M36+N36</f>
        <v>41520000</v>
      </c>
    </row>
    <row r="37" spans="1:15">
      <c r="A37" s="153"/>
      <c r="B37" s="162"/>
      <c r="C37" s="162"/>
      <c r="D37" s="1" t="s">
        <v>444</v>
      </c>
      <c r="E37" s="13" t="s">
        <v>68</v>
      </c>
      <c r="F37" s="13" t="s">
        <v>458</v>
      </c>
      <c r="G37" s="94"/>
      <c r="H37" s="88"/>
      <c r="I37" s="88">
        <v>1750000</v>
      </c>
      <c r="J37" s="58">
        <v>170000</v>
      </c>
      <c r="K37" s="168"/>
      <c r="L37" s="168"/>
      <c r="M37" s="150"/>
      <c r="N37" s="138"/>
      <c r="O37" s="140"/>
    </row>
    <row r="38" spans="1:15">
      <c r="A38" s="152">
        <v>24</v>
      </c>
      <c r="B38" s="161" t="s">
        <v>301</v>
      </c>
      <c r="C38" s="161" t="s">
        <v>434</v>
      </c>
      <c r="D38" s="1" t="s">
        <v>302</v>
      </c>
      <c r="E38" s="13" t="s">
        <v>303</v>
      </c>
      <c r="F38" s="13" t="s">
        <v>457</v>
      </c>
      <c r="G38" s="94">
        <v>5000000</v>
      </c>
      <c r="H38" s="136">
        <v>2000000</v>
      </c>
      <c r="I38" s="88"/>
      <c r="J38" s="74"/>
      <c r="K38" s="94"/>
      <c r="L38" s="136">
        <v>5246186</v>
      </c>
      <c r="M38" s="146">
        <f>SUM(G38:L38)+SUM(G39:L39)</f>
        <v>14166186</v>
      </c>
      <c r="N38" s="136">
        <f t="shared" si="3"/>
        <v>70830930</v>
      </c>
      <c r="O38" s="139">
        <f>M38+N38</f>
        <v>84997116</v>
      </c>
    </row>
    <row r="39" spans="1:15">
      <c r="A39" s="153"/>
      <c r="B39" s="162"/>
      <c r="C39" s="162"/>
      <c r="D39" s="1" t="s">
        <v>448</v>
      </c>
      <c r="E39" s="13" t="s">
        <v>68</v>
      </c>
      <c r="F39" s="13" t="s">
        <v>459</v>
      </c>
      <c r="G39" s="94"/>
      <c r="H39" s="138"/>
      <c r="I39" s="88">
        <v>1750000</v>
      </c>
      <c r="J39" s="74">
        <v>170000</v>
      </c>
      <c r="K39" s="94"/>
      <c r="L39" s="138"/>
      <c r="M39" s="147"/>
      <c r="N39" s="138"/>
      <c r="O39" s="140"/>
    </row>
    <row r="40" spans="1:15">
      <c r="A40" s="112">
        <v>25</v>
      </c>
      <c r="B40" s="113" t="s">
        <v>609</v>
      </c>
      <c r="C40" s="113" t="s">
        <v>329</v>
      </c>
      <c r="D40" s="112" t="s">
        <v>13</v>
      </c>
      <c r="E40" s="114" t="s">
        <v>199</v>
      </c>
      <c r="F40" s="114" t="s">
        <v>197</v>
      </c>
      <c r="G40" s="115">
        <v>0</v>
      </c>
      <c r="H40" s="116"/>
      <c r="I40" s="116"/>
      <c r="J40" s="117"/>
      <c r="K40" s="115">
        <v>0</v>
      </c>
      <c r="L40" s="117"/>
      <c r="M40" s="117">
        <f>SUM(G40:L40)</f>
        <v>0</v>
      </c>
      <c r="N40" s="117">
        <f t="shared" si="3"/>
        <v>0</v>
      </c>
      <c r="O40" s="118">
        <f>M40+N40</f>
        <v>0</v>
      </c>
    </row>
    <row r="41" spans="1:15">
      <c r="A41" s="1">
        <v>26</v>
      </c>
      <c r="B41" s="60" t="s">
        <v>72</v>
      </c>
      <c r="C41" s="60" t="s">
        <v>330</v>
      </c>
      <c r="D41" s="1" t="s">
        <v>9</v>
      </c>
      <c r="E41" s="12" t="s">
        <v>200</v>
      </c>
      <c r="F41" s="12" t="s">
        <v>460</v>
      </c>
      <c r="G41" s="94">
        <v>5000000</v>
      </c>
      <c r="H41" s="58"/>
      <c r="I41" s="58">
        <v>1750000</v>
      </c>
      <c r="J41" s="63">
        <v>170000</v>
      </c>
      <c r="K41" s="94">
        <v>3192607</v>
      </c>
      <c r="L41" s="63"/>
      <c r="M41" s="63">
        <f t="shared" ref="M41:M52" si="4">SUM(G41:L41)</f>
        <v>10112607</v>
      </c>
      <c r="N41" s="63">
        <f t="shared" si="3"/>
        <v>50563035</v>
      </c>
      <c r="O41" s="111">
        <f t="shared" ref="O41:O106" si="5">M41+N41</f>
        <v>60675642</v>
      </c>
    </row>
    <row r="42" spans="1:15">
      <c r="A42" s="1">
        <v>27</v>
      </c>
      <c r="B42" s="60" t="s">
        <v>73</v>
      </c>
      <c r="C42" s="60" t="s">
        <v>331</v>
      </c>
      <c r="D42" s="1" t="s">
        <v>13</v>
      </c>
      <c r="E42" s="12" t="s">
        <v>71</v>
      </c>
      <c r="F42" s="12" t="s">
        <v>461</v>
      </c>
      <c r="G42" s="94">
        <v>5000000</v>
      </c>
      <c r="H42" s="58"/>
      <c r="I42" s="58">
        <v>1750000</v>
      </c>
      <c r="J42" s="63">
        <v>170000</v>
      </c>
      <c r="K42" s="94">
        <v>3621144</v>
      </c>
      <c r="L42" s="63"/>
      <c r="M42" s="63">
        <f t="shared" si="4"/>
        <v>10541144</v>
      </c>
      <c r="N42" s="63">
        <f t="shared" si="3"/>
        <v>52705720</v>
      </c>
      <c r="O42" s="111">
        <f t="shared" si="5"/>
        <v>63246864</v>
      </c>
    </row>
    <row r="43" spans="1:15">
      <c r="A43" s="1">
        <v>28</v>
      </c>
      <c r="B43" s="16" t="s">
        <v>74</v>
      </c>
      <c r="C43" s="16" t="s">
        <v>332</v>
      </c>
      <c r="D43" s="1" t="s">
        <v>9</v>
      </c>
      <c r="E43" s="12" t="s">
        <v>201</v>
      </c>
      <c r="F43" s="12" t="s">
        <v>462</v>
      </c>
      <c r="G43" s="94">
        <v>5000000</v>
      </c>
      <c r="H43" s="58"/>
      <c r="I43" s="58"/>
      <c r="J43" s="63"/>
      <c r="K43" s="94">
        <v>3192607</v>
      </c>
      <c r="L43" s="63"/>
      <c r="M43" s="63">
        <f t="shared" si="4"/>
        <v>8192607</v>
      </c>
      <c r="N43" s="63">
        <f t="shared" si="3"/>
        <v>40963035</v>
      </c>
      <c r="O43" s="111">
        <f t="shared" si="5"/>
        <v>49155642</v>
      </c>
    </row>
    <row r="44" spans="1:15">
      <c r="A44" s="1">
        <v>29</v>
      </c>
      <c r="B44" s="60" t="s">
        <v>75</v>
      </c>
      <c r="C44" s="60" t="s">
        <v>333</v>
      </c>
      <c r="D44" s="1" t="s">
        <v>13</v>
      </c>
      <c r="E44" s="12" t="s">
        <v>76</v>
      </c>
      <c r="F44" s="12" t="s">
        <v>463</v>
      </c>
      <c r="G44" s="94">
        <v>5000000</v>
      </c>
      <c r="H44" s="58"/>
      <c r="I44" s="58"/>
      <c r="J44" s="63"/>
      <c r="K44" s="94">
        <v>3621144</v>
      </c>
      <c r="L44" s="63"/>
      <c r="M44" s="63">
        <f t="shared" si="4"/>
        <v>8621144</v>
      </c>
      <c r="N44" s="63">
        <f t="shared" si="3"/>
        <v>43105720</v>
      </c>
      <c r="O44" s="111">
        <f t="shared" si="5"/>
        <v>51726864</v>
      </c>
    </row>
    <row r="45" spans="1:15">
      <c r="A45" s="1">
        <v>30</v>
      </c>
      <c r="B45" s="60" t="s">
        <v>561</v>
      </c>
      <c r="C45" s="60" t="s">
        <v>334</v>
      </c>
      <c r="D45" s="1" t="s">
        <v>9</v>
      </c>
      <c r="E45" s="12" t="s">
        <v>562</v>
      </c>
      <c r="F45" s="12" t="s">
        <v>464</v>
      </c>
      <c r="G45" s="94">
        <v>5000000</v>
      </c>
      <c r="H45" s="58"/>
      <c r="I45" s="58"/>
      <c r="J45" s="63"/>
      <c r="K45" s="94">
        <v>3192607</v>
      </c>
      <c r="L45" s="63"/>
      <c r="M45" s="63">
        <f t="shared" si="4"/>
        <v>8192607</v>
      </c>
      <c r="N45" s="63">
        <f t="shared" si="3"/>
        <v>40963035</v>
      </c>
      <c r="O45" s="111">
        <f t="shared" si="5"/>
        <v>49155642</v>
      </c>
    </row>
    <row r="46" spans="1:15">
      <c r="A46" s="1">
        <v>31</v>
      </c>
      <c r="B46" s="60" t="s">
        <v>563</v>
      </c>
      <c r="C46" s="60" t="s">
        <v>335</v>
      </c>
      <c r="D46" s="1" t="s">
        <v>13</v>
      </c>
      <c r="E46" s="12" t="s">
        <v>564</v>
      </c>
      <c r="F46" s="12" t="s">
        <v>465</v>
      </c>
      <c r="G46" s="94">
        <v>5000000</v>
      </c>
      <c r="H46" s="58"/>
      <c r="I46" s="58"/>
      <c r="J46" s="63"/>
      <c r="K46" s="94">
        <v>3621144</v>
      </c>
      <c r="L46" s="63"/>
      <c r="M46" s="63">
        <f t="shared" si="4"/>
        <v>8621144</v>
      </c>
      <c r="N46" s="63">
        <f t="shared" si="3"/>
        <v>43105720</v>
      </c>
      <c r="O46" s="111">
        <f t="shared" si="5"/>
        <v>51726864</v>
      </c>
    </row>
    <row r="47" spans="1:15">
      <c r="A47" s="1">
        <v>32</v>
      </c>
      <c r="B47" s="60" t="s">
        <v>80</v>
      </c>
      <c r="C47" s="60" t="s">
        <v>336</v>
      </c>
      <c r="D47" s="1" t="s">
        <v>9</v>
      </c>
      <c r="E47" s="12" t="s">
        <v>202</v>
      </c>
      <c r="F47" s="12" t="s">
        <v>466</v>
      </c>
      <c r="G47" s="94">
        <v>5000000</v>
      </c>
      <c r="H47" s="58"/>
      <c r="I47" s="58"/>
      <c r="J47" s="63"/>
      <c r="K47" s="94">
        <v>2902321</v>
      </c>
      <c r="L47" s="63"/>
      <c r="M47" s="63">
        <f t="shared" si="4"/>
        <v>7902321</v>
      </c>
      <c r="N47" s="63">
        <f t="shared" si="3"/>
        <v>39511605</v>
      </c>
      <c r="O47" s="111">
        <f t="shared" si="5"/>
        <v>47413926</v>
      </c>
    </row>
    <row r="48" spans="1:15">
      <c r="A48" s="1">
        <v>33</v>
      </c>
      <c r="B48" s="60" t="s">
        <v>81</v>
      </c>
      <c r="C48" s="60" t="s">
        <v>337</v>
      </c>
      <c r="D48" s="1" t="s">
        <v>13</v>
      </c>
      <c r="E48" s="12" t="s">
        <v>82</v>
      </c>
      <c r="F48" s="12" t="s">
        <v>467</v>
      </c>
      <c r="G48" s="94">
        <v>5000000</v>
      </c>
      <c r="H48" s="58"/>
      <c r="I48" s="58"/>
      <c r="J48" s="63"/>
      <c r="K48" s="94">
        <v>3621144</v>
      </c>
      <c r="L48" s="63"/>
      <c r="M48" s="63">
        <f t="shared" si="4"/>
        <v>8621144</v>
      </c>
      <c r="N48" s="63">
        <f t="shared" si="3"/>
        <v>43105720</v>
      </c>
      <c r="O48" s="111">
        <f t="shared" si="5"/>
        <v>51726864</v>
      </c>
    </row>
    <row r="49" spans="1:15">
      <c r="A49" s="1">
        <v>34</v>
      </c>
      <c r="B49" s="91" t="s">
        <v>83</v>
      </c>
      <c r="C49" s="96" t="s">
        <v>338</v>
      </c>
      <c r="D49" s="1" t="s">
        <v>9</v>
      </c>
      <c r="E49" s="12" t="s">
        <v>203</v>
      </c>
      <c r="F49" s="12" t="s">
        <v>468</v>
      </c>
      <c r="G49" s="94">
        <v>5000000</v>
      </c>
      <c r="H49" s="58"/>
      <c r="I49" s="58"/>
      <c r="J49" s="63"/>
      <c r="K49" s="94">
        <v>3192607</v>
      </c>
      <c r="L49" s="63"/>
      <c r="M49" s="63">
        <f t="shared" si="4"/>
        <v>8192607</v>
      </c>
      <c r="N49" s="63">
        <f t="shared" si="3"/>
        <v>40963035</v>
      </c>
      <c r="O49" s="111">
        <f t="shared" si="5"/>
        <v>49155642</v>
      </c>
    </row>
    <row r="50" spans="1:15">
      <c r="A50" s="1">
        <v>35</v>
      </c>
      <c r="B50" s="60" t="s">
        <v>85</v>
      </c>
      <c r="C50" s="60" t="s">
        <v>339</v>
      </c>
      <c r="D50" s="1" t="s">
        <v>13</v>
      </c>
      <c r="E50" s="12" t="s">
        <v>86</v>
      </c>
      <c r="F50" s="12" t="s">
        <v>469</v>
      </c>
      <c r="G50" s="94">
        <v>5000000</v>
      </c>
      <c r="H50" s="58"/>
      <c r="I50" s="58"/>
      <c r="J50" s="63"/>
      <c r="K50" s="94">
        <v>3621144</v>
      </c>
      <c r="L50" s="63"/>
      <c r="M50" s="63">
        <f t="shared" si="4"/>
        <v>8621144</v>
      </c>
      <c r="N50" s="63">
        <f t="shared" si="3"/>
        <v>43105720</v>
      </c>
      <c r="O50" s="111">
        <f t="shared" si="5"/>
        <v>51726864</v>
      </c>
    </row>
    <row r="51" spans="1:15">
      <c r="A51" s="1">
        <v>36</v>
      </c>
      <c r="B51" s="60" t="s">
        <v>588</v>
      </c>
      <c r="C51" s="60" t="s">
        <v>340</v>
      </c>
      <c r="D51" s="1" t="s">
        <v>9</v>
      </c>
      <c r="E51" s="12" t="s">
        <v>607</v>
      </c>
      <c r="F51" s="12" t="s">
        <v>470</v>
      </c>
      <c r="G51" s="94">
        <v>5000000</v>
      </c>
      <c r="H51" s="58"/>
      <c r="I51" s="58"/>
      <c r="J51" s="63"/>
      <c r="K51" s="94">
        <v>3192607</v>
      </c>
      <c r="L51" s="63"/>
      <c r="M51" s="63">
        <f t="shared" si="4"/>
        <v>8192607</v>
      </c>
      <c r="N51" s="63">
        <f t="shared" si="3"/>
        <v>40963035</v>
      </c>
      <c r="O51" s="111">
        <f t="shared" si="5"/>
        <v>49155642</v>
      </c>
    </row>
    <row r="52" spans="1:15">
      <c r="A52" s="1">
        <v>37</v>
      </c>
      <c r="B52" s="60" t="s">
        <v>589</v>
      </c>
      <c r="C52" s="60" t="s">
        <v>341</v>
      </c>
      <c r="D52" s="1" t="s">
        <v>13</v>
      </c>
      <c r="E52" s="12" t="s">
        <v>608</v>
      </c>
      <c r="F52" s="12" t="s">
        <v>471</v>
      </c>
      <c r="G52" s="94">
        <v>5000000</v>
      </c>
      <c r="H52" s="58"/>
      <c r="I52" s="58"/>
      <c r="J52" s="63"/>
      <c r="K52" s="94">
        <v>3621144</v>
      </c>
      <c r="L52" s="63"/>
      <c r="M52" s="63">
        <f t="shared" si="4"/>
        <v>8621144</v>
      </c>
      <c r="N52" s="63">
        <f t="shared" si="3"/>
        <v>43105720</v>
      </c>
      <c r="O52" s="111">
        <f t="shared" si="5"/>
        <v>51726864</v>
      </c>
    </row>
    <row r="53" spans="1:15" ht="81.75" customHeight="1">
      <c r="A53" s="1">
        <v>38</v>
      </c>
      <c r="B53" s="62" t="s">
        <v>590</v>
      </c>
      <c r="C53" s="62" t="s">
        <v>342</v>
      </c>
      <c r="D53" s="1" t="s">
        <v>14</v>
      </c>
      <c r="E53" s="12" t="s">
        <v>608</v>
      </c>
      <c r="F53" s="12" t="s">
        <v>471</v>
      </c>
      <c r="G53" s="94">
        <v>5000000</v>
      </c>
      <c r="H53" s="58"/>
      <c r="I53" s="58">
        <v>3500000</v>
      </c>
      <c r="J53" s="63">
        <v>340000</v>
      </c>
      <c r="K53" s="94">
        <v>914298</v>
      </c>
      <c r="L53" s="63"/>
      <c r="M53" s="63">
        <f t="shared" ref="M53:M58" si="6">SUM(G53:L53)</f>
        <v>9754298</v>
      </c>
      <c r="N53" s="63">
        <f t="shared" si="3"/>
        <v>48771490</v>
      </c>
      <c r="O53" s="111">
        <f t="shared" si="5"/>
        <v>58525788</v>
      </c>
    </row>
    <row r="54" spans="1:15">
      <c r="A54" s="1">
        <v>39</v>
      </c>
      <c r="B54" s="93" t="s">
        <v>90</v>
      </c>
      <c r="C54" s="93" t="s">
        <v>343</v>
      </c>
      <c r="D54" s="1" t="s">
        <v>13</v>
      </c>
      <c r="E54" s="15" t="s">
        <v>206</v>
      </c>
      <c r="F54" s="15" t="s">
        <v>204</v>
      </c>
      <c r="G54" s="94">
        <v>5000000</v>
      </c>
      <c r="H54" s="58"/>
      <c r="I54" s="58"/>
      <c r="J54" s="63"/>
      <c r="K54" s="94">
        <v>2272608</v>
      </c>
      <c r="L54" s="63"/>
      <c r="M54" s="63">
        <f t="shared" si="6"/>
        <v>7272608</v>
      </c>
      <c r="N54" s="63">
        <f t="shared" si="3"/>
        <v>36363040</v>
      </c>
      <c r="O54" s="111">
        <f t="shared" si="5"/>
        <v>43635648</v>
      </c>
    </row>
    <row r="55" spans="1:15">
      <c r="A55" s="1">
        <v>40</v>
      </c>
      <c r="B55" s="60" t="s">
        <v>92</v>
      </c>
      <c r="C55" s="60" t="s">
        <v>344</v>
      </c>
      <c r="D55" s="1" t="s">
        <v>14</v>
      </c>
      <c r="E55" s="7" t="s">
        <v>91</v>
      </c>
      <c r="F55" s="7" t="s">
        <v>602</v>
      </c>
      <c r="G55" s="94">
        <v>5000000</v>
      </c>
      <c r="H55" s="58">
        <v>2000000</v>
      </c>
      <c r="I55" s="58">
        <v>1750000</v>
      </c>
      <c r="J55" s="63">
        <v>170000</v>
      </c>
      <c r="K55" s="94"/>
      <c r="L55" s="63"/>
      <c r="M55" s="63">
        <f t="shared" si="6"/>
        <v>8920000</v>
      </c>
      <c r="N55" s="63">
        <f t="shared" si="3"/>
        <v>44600000</v>
      </c>
      <c r="O55" s="111">
        <f t="shared" si="5"/>
        <v>53520000</v>
      </c>
    </row>
    <row r="56" spans="1:15">
      <c r="A56" s="1">
        <v>41</v>
      </c>
      <c r="B56" s="60" t="s">
        <v>93</v>
      </c>
      <c r="C56" s="60" t="s">
        <v>344</v>
      </c>
      <c r="D56" s="1" t="s">
        <v>14</v>
      </c>
      <c r="E56" s="7" t="s">
        <v>91</v>
      </c>
      <c r="F56" s="7" t="s">
        <v>602</v>
      </c>
      <c r="G56" s="94">
        <v>5000000</v>
      </c>
      <c r="H56" s="58"/>
      <c r="I56" s="58">
        <v>1750000</v>
      </c>
      <c r="J56" s="63">
        <v>170000</v>
      </c>
      <c r="K56" s="94"/>
      <c r="L56" s="63"/>
      <c r="M56" s="63">
        <f t="shared" si="6"/>
        <v>6920000</v>
      </c>
      <c r="N56" s="63">
        <f t="shared" si="3"/>
        <v>34600000</v>
      </c>
      <c r="O56" s="111">
        <f t="shared" si="5"/>
        <v>41520000</v>
      </c>
    </row>
    <row r="57" spans="1:15">
      <c r="A57" s="1">
        <v>42</v>
      </c>
      <c r="B57" s="60" t="s">
        <v>94</v>
      </c>
      <c r="C57" s="60" t="s">
        <v>345</v>
      </c>
      <c r="D57" s="1" t="s">
        <v>9</v>
      </c>
      <c r="E57" s="15" t="s">
        <v>207</v>
      </c>
      <c r="F57" s="15" t="s">
        <v>472</v>
      </c>
      <c r="G57" s="94">
        <v>5000000</v>
      </c>
      <c r="H57" s="58"/>
      <c r="I57" s="58">
        <v>1750000</v>
      </c>
      <c r="J57" s="63">
        <v>170000</v>
      </c>
      <c r="K57" s="94">
        <v>3192607</v>
      </c>
      <c r="L57" s="63"/>
      <c r="M57" s="63">
        <f t="shared" si="6"/>
        <v>10112607</v>
      </c>
      <c r="N57" s="63">
        <f t="shared" si="3"/>
        <v>50563035</v>
      </c>
      <c r="O57" s="111">
        <f t="shared" si="5"/>
        <v>60675642</v>
      </c>
    </row>
    <row r="58" spans="1:15">
      <c r="A58" s="1">
        <v>43</v>
      </c>
      <c r="B58" s="60" t="s">
        <v>96</v>
      </c>
      <c r="C58" s="60" t="s">
        <v>346</v>
      </c>
      <c r="D58" s="1" t="s">
        <v>13</v>
      </c>
      <c r="E58" s="7" t="s">
        <v>95</v>
      </c>
      <c r="F58" s="7" t="s">
        <v>473</v>
      </c>
      <c r="G58" s="94">
        <v>5000000</v>
      </c>
      <c r="H58" s="58"/>
      <c r="I58" s="58">
        <v>1750000</v>
      </c>
      <c r="J58" s="63">
        <v>170000</v>
      </c>
      <c r="K58" s="94">
        <v>3621144</v>
      </c>
      <c r="L58" s="63"/>
      <c r="M58" s="63">
        <f t="shared" si="6"/>
        <v>10541144</v>
      </c>
      <c r="N58" s="63">
        <f t="shared" si="3"/>
        <v>52705720</v>
      </c>
      <c r="O58" s="111">
        <f t="shared" si="5"/>
        <v>63246864</v>
      </c>
    </row>
    <row r="59" spans="1:15">
      <c r="A59" s="152">
        <v>44</v>
      </c>
      <c r="B59" s="154" t="s">
        <v>97</v>
      </c>
      <c r="C59" s="154" t="s">
        <v>347</v>
      </c>
      <c r="D59" s="1" t="s">
        <v>98</v>
      </c>
      <c r="E59" s="18" t="s">
        <v>211</v>
      </c>
      <c r="F59" s="18" t="s">
        <v>208</v>
      </c>
      <c r="G59" s="94">
        <v>5000000</v>
      </c>
      <c r="H59" s="136">
        <v>2000000</v>
      </c>
      <c r="I59" s="136"/>
      <c r="J59" s="136"/>
      <c r="L59" s="136">
        <v>1395868</v>
      </c>
      <c r="M59" s="136">
        <f>SUM(G59:L59)+G60+K60</f>
        <v>17017012</v>
      </c>
      <c r="N59" s="136">
        <f t="shared" si="3"/>
        <v>85085060</v>
      </c>
      <c r="O59" s="139">
        <f t="shared" si="5"/>
        <v>102102072</v>
      </c>
    </row>
    <row r="60" spans="1:15">
      <c r="A60" s="153"/>
      <c r="B60" s="155"/>
      <c r="C60" s="156"/>
      <c r="D60" s="1" t="s">
        <v>13</v>
      </c>
      <c r="E60" s="5" t="s">
        <v>213</v>
      </c>
      <c r="F60" s="5" t="s">
        <v>209</v>
      </c>
      <c r="G60" s="94">
        <v>5000000</v>
      </c>
      <c r="H60" s="151"/>
      <c r="I60" s="151"/>
      <c r="J60" s="138"/>
      <c r="K60" s="107">
        <v>3621144</v>
      </c>
      <c r="L60" s="138"/>
      <c r="M60" s="138"/>
      <c r="N60" s="138"/>
      <c r="O60" s="140"/>
    </row>
    <row r="61" spans="1:15">
      <c r="A61" s="1">
        <v>45</v>
      </c>
      <c r="B61" s="16" t="s">
        <v>99</v>
      </c>
      <c r="C61" s="16" t="s">
        <v>348</v>
      </c>
      <c r="D61" s="1" t="s">
        <v>9</v>
      </c>
      <c r="E61" s="5" t="s">
        <v>214</v>
      </c>
      <c r="F61" s="5" t="s">
        <v>474</v>
      </c>
      <c r="G61" s="94">
        <v>5000000</v>
      </c>
      <c r="H61" s="58"/>
      <c r="I61" s="58"/>
      <c r="J61" s="63"/>
      <c r="K61" s="94">
        <v>3192607</v>
      </c>
      <c r="L61" s="63"/>
      <c r="M61" s="63">
        <f>SUM(G61:L61)</f>
        <v>8192607</v>
      </c>
      <c r="N61" s="63">
        <f t="shared" si="3"/>
        <v>40963035</v>
      </c>
      <c r="O61" s="111">
        <f t="shared" si="5"/>
        <v>49155642</v>
      </c>
    </row>
    <row r="62" spans="1:15">
      <c r="A62" s="1">
        <v>46</v>
      </c>
      <c r="B62" s="16" t="s">
        <v>100</v>
      </c>
      <c r="C62" s="16" t="s">
        <v>349</v>
      </c>
      <c r="D62" s="1" t="s">
        <v>13</v>
      </c>
      <c r="E62" s="5" t="s">
        <v>101</v>
      </c>
      <c r="F62" s="5" t="s">
        <v>475</v>
      </c>
      <c r="G62" s="94">
        <v>5000000</v>
      </c>
      <c r="H62" s="58"/>
      <c r="I62" s="58"/>
      <c r="J62" s="63"/>
      <c r="K62" s="94">
        <v>3621144</v>
      </c>
      <c r="L62" s="63"/>
      <c r="M62" s="63">
        <f t="shared" ref="M62:M76" si="7">SUM(G62:L62)</f>
        <v>8621144</v>
      </c>
      <c r="N62" s="63">
        <f t="shared" si="3"/>
        <v>43105720</v>
      </c>
      <c r="O62" s="111">
        <f t="shared" si="5"/>
        <v>51726864</v>
      </c>
    </row>
    <row r="63" spans="1:15">
      <c r="A63" s="1">
        <v>47</v>
      </c>
      <c r="B63" s="60" t="s">
        <v>102</v>
      </c>
      <c r="C63" s="60" t="s">
        <v>350</v>
      </c>
      <c r="D63" s="1" t="s">
        <v>14</v>
      </c>
      <c r="E63" s="15" t="s">
        <v>217</v>
      </c>
      <c r="F63" s="15" t="s">
        <v>215</v>
      </c>
      <c r="G63" s="94">
        <v>5000000</v>
      </c>
      <c r="H63" s="58"/>
      <c r="I63" s="58"/>
      <c r="J63" s="63"/>
      <c r="K63" s="94"/>
      <c r="L63" s="63"/>
      <c r="M63" s="63">
        <f t="shared" si="7"/>
        <v>5000000</v>
      </c>
      <c r="N63" s="63">
        <f t="shared" si="3"/>
        <v>25000000</v>
      </c>
      <c r="O63" s="111">
        <f t="shared" si="5"/>
        <v>30000000</v>
      </c>
    </row>
    <row r="64" spans="1:15">
      <c r="A64" s="1">
        <v>48</v>
      </c>
      <c r="B64" s="93" t="s">
        <v>359</v>
      </c>
      <c r="C64" s="93" t="s">
        <v>351</v>
      </c>
      <c r="D64" s="90" t="s">
        <v>13</v>
      </c>
      <c r="E64" s="25" t="s">
        <v>219</v>
      </c>
      <c r="F64" s="25" t="s">
        <v>304</v>
      </c>
      <c r="G64" s="94">
        <v>5000000</v>
      </c>
      <c r="H64" s="58"/>
      <c r="I64" s="58"/>
      <c r="J64" s="63"/>
      <c r="K64" s="94">
        <v>3621144</v>
      </c>
      <c r="L64" s="63"/>
      <c r="M64" s="63">
        <f t="shared" si="7"/>
        <v>8621144</v>
      </c>
      <c r="N64" s="63">
        <f t="shared" si="3"/>
        <v>43105720</v>
      </c>
      <c r="O64" s="111">
        <f t="shared" si="5"/>
        <v>51726864</v>
      </c>
    </row>
    <row r="65" spans="1:15">
      <c r="A65" s="1">
        <v>49</v>
      </c>
      <c r="B65" s="93" t="s">
        <v>520</v>
      </c>
      <c r="C65" s="93" t="s">
        <v>352</v>
      </c>
      <c r="D65" s="90" t="s">
        <v>98</v>
      </c>
      <c r="E65" s="5" t="s">
        <v>521</v>
      </c>
      <c r="F65" s="5" t="s">
        <v>477</v>
      </c>
      <c r="G65" s="94">
        <v>5000000</v>
      </c>
      <c r="H65" s="58"/>
      <c r="I65" s="58">
        <v>1750000</v>
      </c>
      <c r="J65" s="63">
        <v>170000</v>
      </c>
      <c r="K65" s="94"/>
      <c r="L65" s="63"/>
      <c r="M65" s="63">
        <f t="shared" si="7"/>
        <v>6920000</v>
      </c>
      <c r="N65" s="63">
        <f t="shared" si="3"/>
        <v>34600000</v>
      </c>
      <c r="O65" s="111">
        <f t="shared" si="5"/>
        <v>41520000</v>
      </c>
    </row>
    <row r="66" spans="1:15" ht="59.25" customHeight="1">
      <c r="A66" s="1">
        <v>50</v>
      </c>
      <c r="B66" s="62" t="s">
        <v>522</v>
      </c>
      <c r="C66" s="62" t="s">
        <v>353</v>
      </c>
      <c r="D66" s="1" t="s">
        <v>14</v>
      </c>
      <c r="E66" s="5" t="s">
        <v>523</v>
      </c>
      <c r="F66" s="5" t="s">
        <v>478</v>
      </c>
      <c r="G66" s="94">
        <v>5000000</v>
      </c>
      <c r="H66" s="58"/>
      <c r="I66" s="58">
        <v>1750000</v>
      </c>
      <c r="J66" s="63">
        <v>170000</v>
      </c>
      <c r="K66" s="94">
        <v>3459171</v>
      </c>
      <c r="L66" s="63"/>
      <c r="M66" s="63">
        <f t="shared" si="7"/>
        <v>10379171</v>
      </c>
      <c r="N66" s="63">
        <f t="shared" si="3"/>
        <v>51895855</v>
      </c>
      <c r="O66" s="111">
        <f t="shared" si="5"/>
        <v>62275026</v>
      </c>
    </row>
    <row r="67" spans="1:15">
      <c r="A67" s="1">
        <v>51</v>
      </c>
      <c r="B67" s="60" t="s">
        <v>565</v>
      </c>
      <c r="C67" s="60" t="s">
        <v>354</v>
      </c>
      <c r="D67" s="3" t="s">
        <v>13</v>
      </c>
      <c r="E67" s="5" t="s">
        <v>566</v>
      </c>
      <c r="F67" s="5" t="s">
        <v>476</v>
      </c>
      <c r="G67" s="94">
        <v>5000000</v>
      </c>
      <c r="H67" s="58"/>
      <c r="I67" s="58"/>
      <c r="J67" s="63"/>
      <c r="K67" s="94">
        <v>3621144</v>
      </c>
      <c r="L67" s="63"/>
      <c r="M67" s="63">
        <f t="shared" si="7"/>
        <v>8621144</v>
      </c>
      <c r="N67" s="63">
        <f t="shared" si="3"/>
        <v>43105720</v>
      </c>
      <c r="O67" s="111">
        <f t="shared" si="5"/>
        <v>51726864</v>
      </c>
    </row>
    <row r="68" spans="1:15">
      <c r="A68" s="1">
        <v>52</v>
      </c>
      <c r="B68" s="60" t="s">
        <v>108</v>
      </c>
      <c r="C68" s="60" t="s">
        <v>355</v>
      </c>
      <c r="D68" s="1" t="s">
        <v>13</v>
      </c>
      <c r="E68" s="5" t="s">
        <v>220</v>
      </c>
      <c r="F68" s="5" t="s">
        <v>479</v>
      </c>
      <c r="G68" s="94">
        <v>5000000</v>
      </c>
      <c r="H68" s="58"/>
      <c r="I68" s="58"/>
      <c r="J68" s="63"/>
      <c r="K68" s="94">
        <v>1874819</v>
      </c>
      <c r="L68" s="63"/>
      <c r="M68" s="63">
        <f t="shared" si="7"/>
        <v>6874819</v>
      </c>
      <c r="N68" s="63">
        <f t="shared" si="3"/>
        <v>34374095</v>
      </c>
      <c r="O68" s="111">
        <f t="shared" si="5"/>
        <v>41248914</v>
      </c>
    </row>
    <row r="69" spans="1:15">
      <c r="A69" s="1">
        <v>53</v>
      </c>
      <c r="B69" s="60" t="s">
        <v>110</v>
      </c>
      <c r="C69" s="60" t="s">
        <v>356</v>
      </c>
      <c r="D69" s="1" t="s">
        <v>67</v>
      </c>
      <c r="E69" s="5" t="s">
        <v>111</v>
      </c>
      <c r="F69" s="5" t="s">
        <v>480</v>
      </c>
      <c r="G69" s="94">
        <v>5000000</v>
      </c>
      <c r="H69" s="58"/>
      <c r="I69" s="58"/>
      <c r="J69" s="63"/>
      <c r="K69" s="94"/>
      <c r="L69" s="63"/>
      <c r="M69" s="63">
        <f t="shared" si="7"/>
        <v>5000000</v>
      </c>
      <c r="N69" s="63">
        <f t="shared" si="3"/>
        <v>25000000</v>
      </c>
      <c r="O69" s="111">
        <f t="shared" si="5"/>
        <v>30000000</v>
      </c>
    </row>
    <row r="70" spans="1:15">
      <c r="A70" s="1">
        <v>54</v>
      </c>
      <c r="B70" s="16" t="s">
        <v>508</v>
      </c>
      <c r="C70" s="16" t="s">
        <v>357</v>
      </c>
      <c r="D70" s="1" t="s">
        <v>14</v>
      </c>
      <c r="E70" s="5" t="s">
        <v>221</v>
      </c>
      <c r="F70" s="5" t="s">
        <v>481</v>
      </c>
      <c r="G70" s="94">
        <v>5000000</v>
      </c>
      <c r="H70" s="58"/>
      <c r="I70" s="58">
        <v>3500000</v>
      </c>
      <c r="J70" s="63">
        <v>340000</v>
      </c>
      <c r="K70" s="94"/>
      <c r="L70" s="63"/>
      <c r="M70" s="63">
        <f t="shared" si="7"/>
        <v>8840000</v>
      </c>
      <c r="N70" s="63">
        <f t="shared" si="3"/>
        <v>44200000</v>
      </c>
      <c r="O70" s="111">
        <f t="shared" si="5"/>
        <v>53040000</v>
      </c>
    </row>
    <row r="71" spans="1:15" ht="186" customHeight="1">
      <c r="A71" s="1">
        <v>55</v>
      </c>
      <c r="B71" s="62" t="s">
        <v>514</v>
      </c>
      <c r="C71" s="62" t="s">
        <v>524</v>
      </c>
      <c r="D71" s="1" t="s">
        <v>13</v>
      </c>
      <c r="E71" s="5" t="s">
        <v>109</v>
      </c>
      <c r="F71" s="5" t="s">
        <v>482</v>
      </c>
      <c r="G71" s="94">
        <v>5000000</v>
      </c>
      <c r="H71" s="58"/>
      <c r="I71" s="58"/>
      <c r="J71" s="63"/>
      <c r="K71" s="94">
        <v>1593811</v>
      </c>
      <c r="L71" s="63"/>
      <c r="M71" s="63">
        <f t="shared" si="7"/>
        <v>6593811</v>
      </c>
      <c r="N71" s="63">
        <f t="shared" si="3"/>
        <v>32969055</v>
      </c>
      <c r="O71" s="111">
        <f t="shared" si="5"/>
        <v>39562866</v>
      </c>
    </row>
    <row r="72" spans="1:15" ht="79.2">
      <c r="A72" s="112">
        <v>56</v>
      </c>
      <c r="B72" s="119" t="s">
        <v>610</v>
      </c>
      <c r="C72" s="120" t="s">
        <v>358</v>
      </c>
      <c r="D72" s="112" t="s">
        <v>14</v>
      </c>
      <c r="E72" s="121" t="s">
        <v>222</v>
      </c>
      <c r="F72" s="121" t="s">
        <v>483</v>
      </c>
      <c r="G72" s="115">
        <v>0</v>
      </c>
      <c r="H72" s="116"/>
      <c r="I72" s="116">
        <v>0</v>
      </c>
      <c r="J72" s="117">
        <v>0</v>
      </c>
      <c r="K72" s="115">
        <v>0</v>
      </c>
      <c r="L72" s="117"/>
      <c r="M72" s="117">
        <f t="shared" si="7"/>
        <v>0</v>
      </c>
      <c r="N72" s="117">
        <f t="shared" si="3"/>
        <v>0</v>
      </c>
      <c r="O72" s="118">
        <f t="shared" si="5"/>
        <v>0</v>
      </c>
    </row>
    <row r="73" spans="1:15">
      <c r="A73" s="1">
        <v>57</v>
      </c>
      <c r="B73" s="60" t="s">
        <v>115</v>
      </c>
      <c r="C73" s="60" t="s">
        <v>360</v>
      </c>
      <c r="D73" s="1" t="s">
        <v>67</v>
      </c>
      <c r="E73" s="5" t="s">
        <v>114</v>
      </c>
      <c r="F73" s="5" t="s">
        <v>484</v>
      </c>
      <c r="G73" s="94">
        <v>5000000</v>
      </c>
      <c r="H73" s="58"/>
      <c r="I73" s="58">
        <f>3500000/3</f>
        <v>1166666.6666666667</v>
      </c>
      <c r="J73" s="63">
        <f>340000/3</f>
        <v>113333.33333333333</v>
      </c>
      <c r="K73" s="94"/>
      <c r="L73" s="63"/>
      <c r="M73" s="63">
        <f>SUM(G73:L73)</f>
        <v>6280000</v>
      </c>
      <c r="N73" s="63">
        <f t="shared" si="3"/>
        <v>31400000</v>
      </c>
      <c r="O73" s="111">
        <f t="shared" si="5"/>
        <v>37680000</v>
      </c>
    </row>
    <row r="74" spans="1:15">
      <c r="A74" s="1">
        <v>58</v>
      </c>
      <c r="B74" s="60" t="s">
        <v>116</v>
      </c>
      <c r="C74" s="60" t="s">
        <v>361</v>
      </c>
      <c r="D74" s="1" t="s">
        <v>13</v>
      </c>
      <c r="E74" s="5" t="s">
        <v>114</v>
      </c>
      <c r="F74" s="5" t="s">
        <v>484</v>
      </c>
      <c r="G74" s="94">
        <v>5000000</v>
      </c>
      <c r="H74" s="58"/>
      <c r="I74" s="58"/>
      <c r="J74" s="63"/>
      <c r="K74" s="94">
        <v>1686322</v>
      </c>
      <c r="L74" s="63"/>
      <c r="M74" s="63">
        <f t="shared" si="7"/>
        <v>6686322</v>
      </c>
      <c r="N74" s="63">
        <f t="shared" si="3"/>
        <v>33431610</v>
      </c>
      <c r="O74" s="111">
        <f t="shared" si="5"/>
        <v>40117932</v>
      </c>
    </row>
    <row r="75" spans="1:15">
      <c r="A75" s="89">
        <v>59</v>
      </c>
      <c r="B75" s="92" t="s">
        <v>567</v>
      </c>
      <c r="C75" s="92" t="s">
        <v>433</v>
      </c>
      <c r="D75" s="89" t="s">
        <v>299</v>
      </c>
      <c r="E75" s="59" t="s">
        <v>568</v>
      </c>
      <c r="F75" s="61" t="s">
        <v>485</v>
      </c>
      <c r="G75" s="94">
        <v>5000000</v>
      </c>
      <c r="H75" s="58">
        <v>2000000</v>
      </c>
      <c r="I75" s="58">
        <v>3500000</v>
      </c>
      <c r="J75" s="63">
        <v>340000</v>
      </c>
      <c r="K75" s="94">
        <v>3192607</v>
      </c>
      <c r="L75" s="63"/>
      <c r="M75" s="63">
        <f t="shared" si="7"/>
        <v>14032607</v>
      </c>
      <c r="N75" s="63">
        <f t="shared" si="3"/>
        <v>70163035</v>
      </c>
      <c r="O75" s="111">
        <f t="shared" si="5"/>
        <v>84195642</v>
      </c>
    </row>
    <row r="76" spans="1:15">
      <c r="A76" s="89">
        <v>60</v>
      </c>
      <c r="B76" s="92" t="s">
        <v>569</v>
      </c>
      <c r="C76" s="92" t="s">
        <v>362</v>
      </c>
      <c r="D76" s="89" t="s">
        <v>13</v>
      </c>
      <c r="E76" s="59" t="s">
        <v>570</v>
      </c>
      <c r="F76" s="59" t="s">
        <v>486</v>
      </c>
      <c r="G76" s="94">
        <v>5000000</v>
      </c>
      <c r="H76" s="58">
        <v>2000000</v>
      </c>
      <c r="I76" s="10"/>
      <c r="J76" s="64"/>
      <c r="K76" s="94">
        <v>3621144</v>
      </c>
      <c r="L76" s="64"/>
      <c r="M76" s="63">
        <f t="shared" si="7"/>
        <v>10621144</v>
      </c>
      <c r="N76" s="63">
        <f t="shared" si="3"/>
        <v>53105720</v>
      </c>
      <c r="O76" s="111">
        <f t="shared" si="5"/>
        <v>63726864</v>
      </c>
    </row>
    <row r="77" spans="1:15">
      <c r="A77" s="152">
        <v>61</v>
      </c>
      <c r="B77" s="161" t="s">
        <v>119</v>
      </c>
      <c r="C77" s="161" t="s">
        <v>363</v>
      </c>
      <c r="D77" s="1" t="s">
        <v>14</v>
      </c>
      <c r="E77" s="5" t="s">
        <v>226</v>
      </c>
      <c r="F77" s="5" t="s">
        <v>224</v>
      </c>
      <c r="G77" s="94">
        <v>5000000</v>
      </c>
      <c r="H77" s="136"/>
      <c r="I77" s="136">
        <v>3500000</v>
      </c>
      <c r="J77" s="136">
        <v>340000</v>
      </c>
      <c r="K77" s="157"/>
      <c r="L77" s="136"/>
      <c r="M77" s="136">
        <f>SUM(G77:L77)+G78</f>
        <v>13840000</v>
      </c>
      <c r="N77" s="136">
        <f t="shared" si="3"/>
        <v>69200000</v>
      </c>
      <c r="O77" s="139">
        <f t="shared" si="5"/>
        <v>83040000</v>
      </c>
    </row>
    <row r="78" spans="1:15">
      <c r="A78" s="153"/>
      <c r="B78" s="183"/>
      <c r="C78" s="162"/>
      <c r="D78" s="1" t="s">
        <v>14</v>
      </c>
      <c r="E78" s="5" t="s">
        <v>227</v>
      </c>
      <c r="F78" s="5" t="s">
        <v>487</v>
      </c>
      <c r="G78" s="94">
        <v>5000000</v>
      </c>
      <c r="H78" s="151"/>
      <c r="I78" s="138"/>
      <c r="J78" s="138"/>
      <c r="K78" s="160"/>
      <c r="L78" s="138"/>
      <c r="M78" s="138"/>
      <c r="N78" s="138"/>
      <c r="O78" s="184"/>
    </row>
    <row r="79" spans="1:15" ht="30" customHeight="1">
      <c r="A79" s="1">
        <v>62</v>
      </c>
      <c r="B79" s="60" t="s">
        <v>120</v>
      </c>
      <c r="C79" s="60" t="s">
        <v>364</v>
      </c>
      <c r="D79" s="1" t="s">
        <v>14</v>
      </c>
      <c r="E79" s="5" t="s">
        <v>121</v>
      </c>
      <c r="F79" s="5" t="s">
        <v>488</v>
      </c>
      <c r="G79" s="94">
        <v>5000000</v>
      </c>
      <c r="H79" s="58"/>
      <c r="I79" s="58"/>
      <c r="J79" s="63"/>
      <c r="K79" s="94"/>
      <c r="L79" s="63"/>
      <c r="M79" s="63">
        <f>SUM(G79:L79)</f>
        <v>5000000</v>
      </c>
      <c r="N79" s="63">
        <f t="shared" si="3"/>
        <v>25000000</v>
      </c>
      <c r="O79" s="111">
        <f t="shared" si="5"/>
        <v>30000000</v>
      </c>
    </row>
    <row r="80" spans="1:15" ht="94.5" customHeight="1">
      <c r="A80" s="1">
        <v>63</v>
      </c>
      <c r="B80" s="16" t="s">
        <v>515</v>
      </c>
      <c r="C80" s="60" t="s">
        <v>365</v>
      </c>
      <c r="D80" s="1" t="s">
        <v>67</v>
      </c>
      <c r="E80" s="5" t="s">
        <v>121</v>
      </c>
      <c r="F80" s="5" t="s">
        <v>488</v>
      </c>
      <c r="G80" s="94">
        <v>5000000</v>
      </c>
      <c r="H80" s="58"/>
      <c r="I80" s="58"/>
      <c r="J80" s="63"/>
      <c r="K80" s="94"/>
      <c r="L80" s="63"/>
      <c r="M80" s="63">
        <f>SUM(G80:L80)</f>
        <v>5000000</v>
      </c>
      <c r="N80" s="63">
        <f t="shared" si="3"/>
        <v>25000000</v>
      </c>
      <c r="O80" s="111">
        <f t="shared" si="5"/>
        <v>30000000</v>
      </c>
    </row>
    <row r="81" spans="1:15">
      <c r="A81" s="152">
        <v>64</v>
      </c>
      <c r="B81" s="161" t="s">
        <v>571</v>
      </c>
      <c r="C81" s="161" t="s">
        <v>366</v>
      </c>
      <c r="D81" s="1" t="s">
        <v>13</v>
      </c>
      <c r="E81" s="14" t="s">
        <v>572</v>
      </c>
      <c r="F81" s="14" t="s">
        <v>228</v>
      </c>
      <c r="G81" s="94">
        <v>5000000</v>
      </c>
      <c r="H81" s="136">
        <v>2000000</v>
      </c>
      <c r="I81" s="136">
        <v>1750000</v>
      </c>
      <c r="J81" s="136">
        <v>170000</v>
      </c>
      <c r="K81" s="157">
        <v>3621144</v>
      </c>
      <c r="L81" s="136"/>
      <c r="M81" s="136">
        <f>SUM(G81:L81)+G82</f>
        <v>17541144</v>
      </c>
      <c r="N81" s="136">
        <f t="shared" si="3"/>
        <v>87705720</v>
      </c>
      <c r="O81" s="139">
        <f t="shared" si="5"/>
        <v>105246864</v>
      </c>
    </row>
    <row r="82" spans="1:15">
      <c r="A82" s="153"/>
      <c r="B82" s="183"/>
      <c r="C82" s="162"/>
      <c r="D82" s="1" t="s">
        <v>13</v>
      </c>
      <c r="E82" s="61" t="s">
        <v>573</v>
      </c>
      <c r="F82" s="61" t="s">
        <v>367</v>
      </c>
      <c r="G82" s="94">
        <v>5000000</v>
      </c>
      <c r="H82" s="138"/>
      <c r="I82" s="138"/>
      <c r="J82" s="138"/>
      <c r="K82" s="160"/>
      <c r="L82" s="138"/>
      <c r="M82" s="138"/>
      <c r="N82" s="138"/>
      <c r="O82" s="184"/>
    </row>
    <row r="83" spans="1:15">
      <c r="A83" s="19">
        <v>65</v>
      </c>
      <c r="B83" s="93" t="s">
        <v>125</v>
      </c>
      <c r="C83" s="93" t="s">
        <v>368</v>
      </c>
      <c r="D83" s="90" t="s">
        <v>14</v>
      </c>
      <c r="E83" s="61" t="s">
        <v>254</v>
      </c>
      <c r="F83" s="61" t="s">
        <v>253</v>
      </c>
      <c r="G83" s="94">
        <v>5000000</v>
      </c>
      <c r="H83" s="58">
        <v>2000000</v>
      </c>
      <c r="I83" s="58">
        <v>3500000</v>
      </c>
      <c r="J83" s="63">
        <v>340000</v>
      </c>
      <c r="K83" s="94"/>
      <c r="L83" s="63"/>
      <c r="M83" s="63">
        <f>SUM(G83:L83)</f>
        <v>10840000</v>
      </c>
      <c r="N83" s="63">
        <f t="shared" si="3"/>
        <v>54200000</v>
      </c>
      <c r="O83" s="111">
        <f t="shared" si="5"/>
        <v>65040000</v>
      </c>
    </row>
    <row r="84" spans="1:15">
      <c r="A84" s="1">
        <v>66</v>
      </c>
      <c r="B84" s="60" t="s">
        <v>127</v>
      </c>
      <c r="C84" s="60" t="s">
        <v>369</v>
      </c>
      <c r="D84" s="1" t="s">
        <v>14</v>
      </c>
      <c r="E84" s="61" t="s">
        <v>128</v>
      </c>
      <c r="F84" s="61" t="s">
        <v>489</v>
      </c>
      <c r="G84" s="94">
        <v>5000000</v>
      </c>
      <c r="H84" s="58"/>
      <c r="I84" s="58"/>
      <c r="J84" s="63"/>
      <c r="K84" s="94"/>
      <c r="L84" s="63"/>
      <c r="M84" s="63">
        <f>SUM(G84:L84)</f>
        <v>5000000</v>
      </c>
      <c r="N84" s="63">
        <f t="shared" si="3"/>
        <v>25000000</v>
      </c>
      <c r="O84" s="111">
        <f t="shared" si="5"/>
        <v>30000000</v>
      </c>
    </row>
    <row r="85" spans="1:15">
      <c r="A85" s="1">
        <v>67</v>
      </c>
      <c r="B85" s="60" t="s">
        <v>129</v>
      </c>
      <c r="C85" s="60" t="s">
        <v>370</v>
      </c>
      <c r="D85" s="1" t="s">
        <v>14</v>
      </c>
      <c r="E85" s="61" t="s">
        <v>128</v>
      </c>
      <c r="F85" s="61" t="s">
        <v>489</v>
      </c>
      <c r="G85" s="94">
        <v>5000000</v>
      </c>
      <c r="H85" s="58"/>
      <c r="I85" s="58"/>
      <c r="J85" s="63"/>
      <c r="K85" s="94"/>
      <c r="L85" s="63"/>
      <c r="M85" s="63">
        <f>SUM(G85:L85)</f>
        <v>5000000</v>
      </c>
      <c r="N85" s="63">
        <f t="shared" si="3"/>
        <v>25000000</v>
      </c>
      <c r="O85" s="111">
        <f t="shared" si="5"/>
        <v>30000000</v>
      </c>
    </row>
    <row r="86" spans="1:15">
      <c r="A86" s="1">
        <v>68</v>
      </c>
      <c r="B86" s="60" t="s">
        <v>574</v>
      </c>
      <c r="C86" s="60" t="s">
        <v>371</v>
      </c>
      <c r="D86" s="1" t="s">
        <v>13</v>
      </c>
      <c r="E86" s="61" t="s">
        <v>575</v>
      </c>
      <c r="F86" s="61" t="s">
        <v>132</v>
      </c>
      <c r="G86" s="94">
        <v>5000000</v>
      </c>
      <c r="H86" s="58"/>
      <c r="I86" s="58"/>
      <c r="J86" s="63"/>
      <c r="K86" s="94">
        <v>3621144</v>
      </c>
      <c r="L86" s="63"/>
      <c r="M86" s="63">
        <f>SUM(G86:L86)</f>
        <v>8621144</v>
      </c>
      <c r="N86" s="63">
        <f t="shared" si="3"/>
        <v>43105720</v>
      </c>
      <c r="O86" s="111">
        <f t="shared" si="5"/>
        <v>51726864</v>
      </c>
    </row>
    <row r="87" spans="1:15">
      <c r="A87" s="152">
        <v>69</v>
      </c>
      <c r="B87" s="161" t="s">
        <v>599</v>
      </c>
      <c r="C87" s="161" t="s">
        <v>372</v>
      </c>
      <c r="D87" s="1" t="s">
        <v>9</v>
      </c>
      <c r="E87" s="61" t="s">
        <v>575</v>
      </c>
      <c r="F87" s="61" t="s">
        <v>437</v>
      </c>
      <c r="G87" s="94">
        <v>5000000</v>
      </c>
      <c r="H87" s="136"/>
      <c r="I87" s="136">
        <v>3500000</v>
      </c>
      <c r="J87" s="136">
        <v>340000</v>
      </c>
      <c r="K87" s="107">
        <v>3192607</v>
      </c>
      <c r="L87" s="136"/>
      <c r="M87" s="136">
        <f>SUM(G87:L87)+G88</f>
        <v>17032607</v>
      </c>
      <c r="N87" s="136">
        <f t="shared" si="3"/>
        <v>85163035</v>
      </c>
      <c r="O87" s="139">
        <f t="shared" si="5"/>
        <v>102195642</v>
      </c>
    </row>
    <row r="88" spans="1:15">
      <c r="A88" s="153"/>
      <c r="B88" s="162"/>
      <c r="C88" s="162"/>
      <c r="D88" s="1" t="s">
        <v>14</v>
      </c>
      <c r="E88" s="61" t="s">
        <v>603</v>
      </c>
      <c r="F88" s="61" t="s">
        <v>135</v>
      </c>
      <c r="G88" s="94">
        <v>5000000</v>
      </c>
      <c r="H88" s="138"/>
      <c r="I88" s="138"/>
      <c r="J88" s="138"/>
      <c r="K88" s="108"/>
      <c r="L88" s="138"/>
      <c r="M88" s="138"/>
      <c r="N88" s="138"/>
      <c r="O88" s="184"/>
    </row>
    <row r="89" spans="1:15">
      <c r="A89" s="1">
        <v>70</v>
      </c>
      <c r="B89" s="60" t="s">
        <v>605</v>
      </c>
      <c r="C89" s="60" t="s">
        <v>373</v>
      </c>
      <c r="D89" s="1" t="s">
        <v>14</v>
      </c>
      <c r="E89" s="61" t="s">
        <v>603</v>
      </c>
      <c r="F89" s="61" t="s">
        <v>438</v>
      </c>
      <c r="G89" s="94">
        <v>5000000</v>
      </c>
      <c r="H89" s="58"/>
      <c r="I89" s="58"/>
      <c r="J89" s="63"/>
      <c r="K89" s="94"/>
      <c r="L89" s="63"/>
      <c r="M89" s="63">
        <f>SUM(G89:L89)</f>
        <v>5000000</v>
      </c>
      <c r="N89" s="63">
        <f t="shared" ref="N89:N145" si="8">M89*5</f>
        <v>25000000</v>
      </c>
      <c r="O89" s="111">
        <f t="shared" si="5"/>
        <v>30000000</v>
      </c>
    </row>
    <row r="90" spans="1:15">
      <c r="A90" s="152">
        <v>71</v>
      </c>
      <c r="B90" s="161" t="s">
        <v>576</v>
      </c>
      <c r="C90" s="161" t="s">
        <v>374</v>
      </c>
      <c r="D90" s="1" t="s">
        <v>14</v>
      </c>
      <c r="E90" s="61" t="s">
        <v>604</v>
      </c>
      <c r="F90" s="61" t="s">
        <v>438</v>
      </c>
      <c r="G90" s="94">
        <v>5000000</v>
      </c>
      <c r="H90" s="136"/>
      <c r="I90" s="136"/>
      <c r="J90" s="136"/>
      <c r="L90" s="136"/>
      <c r="M90" s="136">
        <f>SUM(G90:L90)+G91+K91</f>
        <v>13192607</v>
      </c>
      <c r="N90" s="136">
        <f t="shared" si="8"/>
        <v>65963035</v>
      </c>
      <c r="O90" s="139">
        <f t="shared" si="5"/>
        <v>79155642</v>
      </c>
    </row>
    <row r="91" spans="1:15">
      <c r="A91" s="153"/>
      <c r="B91" s="162"/>
      <c r="C91" s="162"/>
      <c r="D91" s="1" t="s">
        <v>9</v>
      </c>
      <c r="E91" s="61" t="s">
        <v>577</v>
      </c>
      <c r="F91" s="61" t="s">
        <v>139</v>
      </c>
      <c r="G91" s="94">
        <v>5000000</v>
      </c>
      <c r="H91" s="138"/>
      <c r="I91" s="138"/>
      <c r="J91" s="138"/>
      <c r="K91" s="107">
        <v>3192607</v>
      </c>
      <c r="L91" s="138"/>
      <c r="M91" s="138"/>
      <c r="N91" s="138"/>
      <c r="O91" s="184"/>
    </row>
    <row r="92" spans="1:15">
      <c r="A92" s="1">
        <v>72</v>
      </c>
      <c r="B92" s="60" t="s">
        <v>578</v>
      </c>
      <c r="C92" s="60" t="s">
        <v>375</v>
      </c>
      <c r="D92" s="1" t="s">
        <v>13</v>
      </c>
      <c r="E92" s="22" t="s">
        <v>579</v>
      </c>
      <c r="F92" s="22" t="s">
        <v>439</v>
      </c>
      <c r="G92" s="94">
        <v>5000000</v>
      </c>
      <c r="H92" s="58"/>
      <c r="I92" s="58"/>
      <c r="J92" s="63"/>
      <c r="K92" s="94">
        <v>3621144</v>
      </c>
      <c r="L92" s="63"/>
      <c r="M92" s="63">
        <f>SUM(G92:L92)</f>
        <v>8621144</v>
      </c>
      <c r="N92" s="63">
        <f t="shared" si="8"/>
        <v>43105720</v>
      </c>
      <c r="O92" s="111">
        <f t="shared" si="5"/>
        <v>51726864</v>
      </c>
    </row>
    <row r="93" spans="1:15">
      <c r="A93" s="1">
        <v>73</v>
      </c>
      <c r="B93" s="60" t="s">
        <v>141</v>
      </c>
      <c r="C93" s="60" t="s">
        <v>376</v>
      </c>
      <c r="D93" s="1" t="s">
        <v>67</v>
      </c>
      <c r="E93" s="5" t="s">
        <v>142</v>
      </c>
      <c r="F93" s="5" t="s">
        <v>143</v>
      </c>
      <c r="G93" s="94">
        <v>5000000</v>
      </c>
      <c r="H93" s="58"/>
      <c r="I93" s="58">
        <f>3500000/3</f>
        <v>1166666.6666666667</v>
      </c>
      <c r="J93" s="63">
        <f>340000/3</f>
        <v>113333.33333333333</v>
      </c>
      <c r="K93" s="94"/>
      <c r="L93" s="63"/>
      <c r="M93" s="63">
        <f>SUM(G93:L93)</f>
        <v>6280000</v>
      </c>
      <c r="N93" s="63">
        <f t="shared" si="8"/>
        <v>31400000</v>
      </c>
      <c r="O93" s="111">
        <f t="shared" si="5"/>
        <v>37680000</v>
      </c>
    </row>
    <row r="94" spans="1:15">
      <c r="A94" s="152">
        <v>74</v>
      </c>
      <c r="B94" s="161" t="s">
        <v>580</v>
      </c>
      <c r="C94" s="161" t="s">
        <v>377</v>
      </c>
      <c r="D94" s="1" t="s">
        <v>98</v>
      </c>
      <c r="E94" s="5" t="s">
        <v>606</v>
      </c>
      <c r="F94" s="5" t="s">
        <v>146</v>
      </c>
      <c r="G94" s="94">
        <v>5000000</v>
      </c>
      <c r="H94" s="136">
        <v>2000000</v>
      </c>
      <c r="I94" s="58">
        <v>1750000</v>
      </c>
      <c r="J94" s="58">
        <v>170000</v>
      </c>
      <c r="L94" s="136">
        <v>10421046</v>
      </c>
      <c r="M94" s="136">
        <f>SUM(G94:L94)+G95+K95</f>
        <v>27962190</v>
      </c>
      <c r="N94" s="136">
        <f t="shared" si="8"/>
        <v>139810950</v>
      </c>
      <c r="O94" s="139">
        <f t="shared" si="5"/>
        <v>167773140</v>
      </c>
    </row>
    <row r="95" spans="1:15" ht="19.5" customHeight="1">
      <c r="A95" s="153"/>
      <c r="B95" s="162"/>
      <c r="C95" s="162"/>
      <c r="D95" s="1" t="s">
        <v>13</v>
      </c>
      <c r="E95" s="5" t="s">
        <v>581</v>
      </c>
      <c r="F95" s="5" t="s">
        <v>148</v>
      </c>
      <c r="G95" s="94">
        <v>5000000</v>
      </c>
      <c r="H95" s="138"/>
      <c r="I95" s="58"/>
      <c r="J95" s="58"/>
      <c r="K95" s="107">
        <v>3621144</v>
      </c>
      <c r="L95" s="138"/>
      <c r="M95" s="138"/>
      <c r="N95" s="138"/>
      <c r="O95" s="184"/>
    </row>
    <row r="96" spans="1:15">
      <c r="A96" s="1">
        <v>75</v>
      </c>
      <c r="B96" s="16" t="s">
        <v>149</v>
      </c>
      <c r="C96" s="16" t="s">
        <v>378</v>
      </c>
      <c r="D96" s="1" t="s">
        <v>98</v>
      </c>
      <c r="E96" s="61" t="s">
        <v>150</v>
      </c>
      <c r="F96" s="61" t="s">
        <v>490</v>
      </c>
      <c r="G96" s="94">
        <v>5000000</v>
      </c>
      <c r="H96" s="58">
        <v>2000000</v>
      </c>
      <c r="I96" s="58">
        <v>3500000</v>
      </c>
      <c r="J96" s="63">
        <v>340000</v>
      </c>
      <c r="K96" s="94"/>
      <c r="L96" s="63"/>
      <c r="M96" s="63">
        <f>SUM(G96:L96)</f>
        <v>10840000</v>
      </c>
      <c r="N96" s="63">
        <f t="shared" si="8"/>
        <v>54200000</v>
      </c>
      <c r="O96" s="111">
        <f t="shared" si="5"/>
        <v>65040000</v>
      </c>
    </row>
    <row r="97" spans="1:15" ht="94.5" customHeight="1">
      <c r="A97" s="1">
        <v>76</v>
      </c>
      <c r="B97" s="16" t="s">
        <v>512</v>
      </c>
      <c r="C97" s="16" t="s">
        <v>379</v>
      </c>
      <c r="D97" s="1" t="s">
        <v>9</v>
      </c>
      <c r="E97" s="61" t="s">
        <v>150</v>
      </c>
      <c r="F97" s="61" t="s">
        <v>490</v>
      </c>
      <c r="G97" s="94">
        <v>5000000</v>
      </c>
      <c r="H97" s="58"/>
      <c r="I97" s="58"/>
      <c r="J97" s="63"/>
      <c r="K97" s="94">
        <v>1476661</v>
      </c>
      <c r="L97" s="63"/>
      <c r="M97" s="63">
        <f t="shared" ref="M97:M110" si="9">SUM(G97:L97)</f>
        <v>6476661</v>
      </c>
      <c r="N97" s="63">
        <f t="shared" si="8"/>
        <v>32383305</v>
      </c>
      <c r="O97" s="111">
        <f t="shared" si="5"/>
        <v>38859966</v>
      </c>
    </row>
    <row r="98" spans="1:15">
      <c r="A98" s="1">
        <v>77</v>
      </c>
      <c r="B98" s="60" t="s">
        <v>151</v>
      </c>
      <c r="C98" s="60" t="s">
        <v>380</v>
      </c>
      <c r="D98" s="1" t="s">
        <v>9</v>
      </c>
      <c r="E98" s="61" t="s">
        <v>152</v>
      </c>
      <c r="F98" s="61" t="s">
        <v>491</v>
      </c>
      <c r="G98" s="94">
        <v>5000000</v>
      </c>
      <c r="H98" s="58"/>
      <c r="I98" s="58"/>
      <c r="J98" s="63"/>
      <c r="K98" s="94">
        <v>3192607</v>
      </c>
      <c r="L98" s="63"/>
      <c r="M98" s="63">
        <f t="shared" si="9"/>
        <v>8192607</v>
      </c>
      <c r="N98" s="63">
        <f t="shared" si="8"/>
        <v>40963035</v>
      </c>
      <c r="O98" s="111">
        <f t="shared" si="5"/>
        <v>49155642</v>
      </c>
    </row>
    <row r="99" spans="1:15">
      <c r="A99" s="1">
        <v>78</v>
      </c>
      <c r="B99" s="60" t="s">
        <v>153</v>
      </c>
      <c r="C99" s="60" t="s">
        <v>381</v>
      </c>
      <c r="D99" s="1" t="s">
        <v>13</v>
      </c>
      <c r="E99" s="61" t="s">
        <v>152</v>
      </c>
      <c r="F99" s="61" t="s">
        <v>491</v>
      </c>
      <c r="G99" s="94">
        <v>5000000</v>
      </c>
      <c r="H99" s="58"/>
      <c r="I99" s="58"/>
      <c r="J99" s="63"/>
      <c r="K99" s="94">
        <v>3621144</v>
      </c>
      <c r="L99" s="63"/>
      <c r="M99" s="63">
        <f t="shared" si="9"/>
        <v>8621144</v>
      </c>
      <c r="N99" s="63">
        <f t="shared" si="8"/>
        <v>43105720</v>
      </c>
      <c r="O99" s="111">
        <f t="shared" si="5"/>
        <v>51726864</v>
      </c>
    </row>
    <row r="100" spans="1:15">
      <c r="A100" s="1">
        <v>79</v>
      </c>
      <c r="B100" s="60" t="s">
        <v>154</v>
      </c>
      <c r="C100" s="60" t="s">
        <v>382</v>
      </c>
      <c r="D100" s="1" t="s">
        <v>9</v>
      </c>
      <c r="E100" s="61" t="s">
        <v>155</v>
      </c>
      <c r="F100" s="61" t="s">
        <v>492</v>
      </c>
      <c r="G100" s="94">
        <v>5000000</v>
      </c>
      <c r="H100" s="58"/>
      <c r="I100" s="58"/>
      <c r="J100" s="63"/>
      <c r="K100" s="94">
        <v>3192607</v>
      </c>
      <c r="L100" s="63"/>
      <c r="M100" s="63">
        <f t="shared" si="9"/>
        <v>8192607</v>
      </c>
      <c r="N100" s="63">
        <f t="shared" si="8"/>
        <v>40963035</v>
      </c>
      <c r="O100" s="111">
        <f t="shared" si="5"/>
        <v>49155642</v>
      </c>
    </row>
    <row r="101" spans="1:15">
      <c r="A101" s="1">
        <v>80</v>
      </c>
      <c r="B101" s="60" t="s">
        <v>156</v>
      </c>
      <c r="C101" s="60" t="s">
        <v>383</v>
      </c>
      <c r="D101" s="1" t="s">
        <v>13</v>
      </c>
      <c r="E101" s="22" t="s">
        <v>155</v>
      </c>
      <c r="F101" s="22" t="s">
        <v>492</v>
      </c>
      <c r="G101" s="94">
        <v>5000000</v>
      </c>
      <c r="H101" s="58"/>
      <c r="I101" s="58"/>
      <c r="J101" s="63"/>
      <c r="K101" s="94">
        <v>3621144</v>
      </c>
      <c r="L101" s="63"/>
      <c r="M101" s="63">
        <f t="shared" si="9"/>
        <v>8621144</v>
      </c>
      <c r="N101" s="63">
        <f t="shared" si="8"/>
        <v>43105720</v>
      </c>
      <c r="O101" s="111">
        <f t="shared" si="5"/>
        <v>51726864</v>
      </c>
    </row>
    <row r="102" spans="1:15">
      <c r="A102" s="1">
        <v>81</v>
      </c>
      <c r="B102" s="60" t="s">
        <v>157</v>
      </c>
      <c r="C102" s="60" t="s">
        <v>384</v>
      </c>
      <c r="D102" s="1" t="s">
        <v>67</v>
      </c>
      <c r="E102" s="12" t="s">
        <v>60</v>
      </c>
      <c r="F102" s="12" t="s">
        <v>158</v>
      </c>
      <c r="G102" s="94">
        <v>5000000</v>
      </c>
      <c r="H102" s="101"/>
      <c r="I102" s="58">
        <v>3500000</v>
      </c>
      <c r="J102" s="63">
        <v>340000</v>
      </c>
      <c r="K102" s="94"/>
      <c r="L102" s="63"/>
      <c r="M102" s="63">
        <f t="shared" si="9"/>
        <v>8840000</v>
      </c>
      <c r="N102" s="63">
        <f t="shared" si="8"/>
        <v>44200000</v>
      </c>
      <c r="O102" s="111">
        <f t="shared" si="5"/>
        <v>53040000</v>
      </c>
    </row>
    <row r="103" spans="1:15">
      <c r="A103" s="1">
        <v>82</v>
      </c>
      <c r="B103" s="60" t="s">
        <v>582</v>
      </c>
      <c r="C103" s="60" t="s">
        <v>386</v>
      </c>
      <c r="D103" s="1" t="s">
        <v>9</v>
      </c>
      <c r="E103" s="12" t="s">
        <v>583</v>
      </c>
      <c r="F103" s="12" t="s">
        <v>493</v>
      </c>
      <c r="G103" s="94">
        <v>5000000</v>
      </c>
      <c r="H103" s="58"/>
      <c r="I103" s="58"/>
      <c r="J103" s="63"/>
      <c r="K103" s="94">
        <v>3192607</v>
      </c>
      <c r="L103" s="63"/>
      <c r="M103" s="63">
        <f t="shared" si="9"/>
        <v>8192607</v>
      </c>
      <c r="N103" s="63">
        <f t="shared" si="8"/>
        <v>40963035</v>
      </c>
      <c r="O103" s="111">
        <f t="shared" si="5"/>
        <v>49155642</v>
      </c>
    </row>
    <row r="104" spans="1:15">
      <c r="A104" s="1">
        <v>83</v>
      </c>
      <c r="B104" s="60" t="s">
        <v>584</v>
      </c>
      <c r="C104" s="60" t="s">
        <v>387</v>
      </c>
      <c r="D104" s="1" t="s">
        <v>13</v>
      </c>
      <c r="E104" s="12" t="s">
        <v>585</v>
      </c>
      <c r="F104" s="12" t="s">
        <v>493</v>
      </c>
      <c r="G104" s="94">
        <v>5000000</v>
      </c>
      <c r="H104" s="58"/>
      <c r="I104" s="58"/>
      <c r="J104" s="63"/>
      <c r="K104" s="94">
        <v>3621144</v>
      </c>
      <c r="L104" s="63"/>
      <c r="M104" s="63">
        <f t="shared" si="9"/>
        <v>8621144</v>
      </c>
      <c r="N104" s="63">
        <f t="shared" si="8"/>
        <v>43105720</v>
      </c>
      <c r="O104" s="111">
        <f t="shared" si="5"/>
        <v>51726864</v>
      </c>
    </row>
    <row r="105" spans="1:15" ht="59.4">
      <c r="A105" s="1">
        <v>84</v>
      </c>
      <c r="B105" s="16" t="s">
        <v>525</v>
      </c>
      <c r="C105" s="60" t="s">
        <v>385</v>
      </c>
      <c r="D105" s="1" t="s">
        <v>67</v>
      </c>
      <c r="E105" s="61" t="s">
        <v>526</v>
      </c>
      <c r="F105" s="61" t="s">
        <v>493</v>
      </c>
      <c r="G105" s="94">
        <v>5000000</v>
      </c>
      <c r="H105" s="58">
        <v>2000000</v>
      </c>
      <c r="I105" s="58"/>
      <c r="J105" s="63"/>
      <c r="K105" s="94">
        <v>1118508</v>
      </c>
      <c r="L105" s="63"/>
      <c r="M105" s="63">
        <f t="shared" si="9"/>
        <v>8118508</v>
      </c>
      <c r="N105" s="63">
        <f t="shared" si="8"/>
        <v>40592540</v>
      </c>
      <c r="O105" s="111">
        <f>M105+N105</f>
        <v>48711048</v>
      </c>
    </row>
    <row r="106" spans="1:15">
      <c r="A106" s="1">
        <v>85</v>
      </c>
      <c r="B106" s="91" t="s">
        <v>162</v>
      </c>
      <c r="C106" s="91" t="s">
        <v>388</v>
      </c>
      <c r="D106" s="1" t="s">
        <v>14</v>
      </c>
      <c r="E106" s="15" t="s">
        <v>240</v>
      </c>
      <c r="F106" s="15" t="s">
        <v>238</v>
      </c>
      <c r="G106" s="94">
        <v>5000000</v>
      </c>
      <c r="H106" s="58"/>
      <c r="I106" s="58"/>
      <c r="J106" s="63">
        <v>340000</v>
      </c>
      <c r="K106" s="94"/>
      <c r="L106" s="63"/>
      <c r="M106" s="63">
        <f t="shared" si="9"/>
        <v>5340000</v>
      </c>
      <c r="N106" s="63">
        <f t="shared" si="8"/>
        <v>26700000</v>
      </c>
      <c r="O106" s="111">
        <f t="shared" si="5"/>
        <v>32040000</v>
      </c>
    </row>
    <row r="107" spans="1:15">
      <c r="A107" s="1">
        <v>86</v>
      </c>
      <c r="B107" s="16" t="s">
        <v>163</v>
      </c>
      <c r="C107" s="16" t="s">
        <v>389</v>
      </c>
      <c r="D107" s="1" t="s">
        <v>13</v>
      </c>
      <c r="E107" s="5" t="s">
        <v>243</v>
      </c>
      <c r="F107" s="5" t="s">
        <v>241</v>
      </c>
      <c r="G107" s="94">
        <v>5000000</v>
      </c>
      <c r="H107" s="58"/>
      <c r="I107" s="58"/>
      <c r="J107" s="63"/>
      <c r="K107" s="94">
        <v>3621144</v>
      </c>
      <c r="L107" s="63"/>
      <c r="M107" s="63">
        <f t="shared" si="9"/>
        <v>8621144</v>
      </c>
      <c r="N107" s="63">
        <f t="shared" si="8"/>
        <v>43105720</v>
      </c>
      <c r="O107" s="111">
        <f t="shared" ref="O107:O145" si="10">M107+N107</f>
        <v>51726864</v>
      </c>
    </row>
    <row r="108" spans="1:15">
      <c r="A108" s="1">
        <v>87</v>
      </c>
      <c r="B108" s="60" t="s">
        <v>298</v>
      </c>
      <c r="C108" s="60" t="s">
        <v>390</v>
      </c>
      <c r="D108" s="1" t="s">
        <v>9</v>
      </c>
      <c r="E108" s="5" t="s">
        <v>246</v>
      </c>
      <c r="F108" s="5" t="s">
        <v>244</v>
      </c>
      <c r="G108" s="94">
        <v>5000000</v>
      </c>
      <c r="H108" s="58"/>
      <c r="I108" s="58"/>
      <c r="J108" s="63"/>
      <c r="K108" s="94">
        <v>2521055</v>
      </c>
      <c r="L108" s="63"/>
      <c r="M108" s="63">
        <f t="shared" si="9"/>
        <v>7521055</v>
      </c>
      <c r="N108" s="63">
        <f t="shared" si="8"/>
        <v>37605275</v>
      </c>
      <c r="O108" s="111">
        <f t="shared" si="10"/>
        <v>45126330</v>
      </c>
    </row>
    <row r="109" spans="1:15">
      <c r="A109" s="89">
        <v>88</v>
      </c>
      <c r="B109" s="92" t="s">
        <v>165</v>
      </c>
      <c r="C109" s="92" t="s">
        <v>391</v>
      </c>
      <c r="D109" s="1" t="s">
        <v>9</v>
      </c>
      <c r="E109" s="5" t="s">
        <v>235</v>
      </c>
      <c r="F109" s="5" t="s">
        <v>494</v>
      </c>
      <c r="G109" s="94">
        <v>5000000</v>
      </c>
      <c r="H109" s="58"/>
      <c r="I109" s="58"/>
      <c r="J109" s="63"/>
      <c r="K109" s="94">
        <v>3192607</v>
      </c>
      <c r="L109" s="63"/>
      <c r="M109" s="63">
        <f t="shared" si="9"/>
        <v>8192607</v>
      </c>
      <c r="N109" s="63">
        <f t="shared" si="8"/>
        <v>40963035</v>
      </c>
      <c r="O109" s="111">
        <f t="shared" si="10"/>
        <v>49155642</v>
      </c>
    </row>
    <row r="110" spans="1:15">
      <c r="A110" s="89">
        <v>89</v>
      </c>
      <c r="B110" s="92" t="s">
        <v>166</v>
      </c>
      <c r="C110" s="92" t="s">
        <v>392</v>
      </c>
      <c r="D110" s="1" t="s">
        <v>13</v>
      </c>
      <c r="E110" s="5" t="s">
        <v>167</v>
      </c>
      <c r="F110" s="5" t="s">
        <v>495</v>
      </c>
      <c r="G110" s="94">
        <v>5000000</v>
      </c>
      <c r="H110" s="58"/>
      <c r="I110" s="58"/>
      <c r="J110" s="63"/>
      <c r="K110" s="94">
        <v>3621144</v>
      </c>
      <c r="L110" s="63"/>
      <c r="M110" s="63">
        <f t="shared" si="9"/>
        <v>8621144</v>
      </c>
      <c r="N110" s="63">
        <f t="shared" si="8"/>
        <v>43105720</v>
      </c>
      <c r="O110" s="111">
        <f t="shared" si="10"/>
        <v>51726864</v>
      </c>
    </row>
    <row r="111" spans="1:15">
      <c r="A111" s="152">
        <v>90</v>
      </c>
      <c r="B111" s="161" t="s">
        <v>586</v>
      </c>
      <c r="C111" s="161" t="s">
        <v>393</v>
      </c>
      <c r="D111" s="1" t="s">
        <v>443</v>
      </c>
      <c r="E111" s="5" t="s">
        <v>587</v>
      </c>
      <c r="F111" s="5" t="s">
        <v>236</v>
      </c>
      <c r="G111" s="94">
        <v>5000000</v>
      </c>
      <c r="H111" s="136">
        <v>2000000</v>
      </c>
      <c r="I111" s="58"/>
      <c r="J111" s="58"/>
      <c r="K111" s="105">
        <v>3621144</v>
      </c>
      <c r="L111" s="136">
        <v>60000</v>
      </c>
      <c r="M111" s="136">
        <f>SUM(G111:L111)+G112+I112+J112</f>
        <v>17601144</v>
      </c>
      <c r="N111" s="136">
        <f t="shared" si="8"/>
        <v>88005720</v>
      </c>
      <c r="O111" s="139">
        <f t="shared" si="10"/>
        <v>105606864</v>
      </c>
    </row>
    <row r="112" spans="1:15">
      <c r="A112" s="153"/>
      <c r="B112" s="162"/>
      <c r="C112" s="162"/>
      <c r="D112" s="1" t="s">
        <v>63</v>
      </c>
      <c r="E112" s="5" t="s">
        <v>593</v>
      </c>
      <c r="F112" s="5" t="s">
        <v>496</v>
      </c>
      <c r="G112" s="94">
        <v>5000000</v>
      </c>
      <c r="H112" s="138"/>
      <c r="I112" s="58">
        <v>1750000</v>
      </c>
      <c r="J112" s="58">
        <v>170000</v>
      </c>
      <c r="K112" s="103"/>
      <c r="L112" s="138"/>
      <c r="M112" s="138"/>
      <c r="N112" s="138"/>
      <c r="O112" s="184"/>
    </row>
    <row r="113" spans="1:15">
      <c r="A113" s="1">
        <v>91</v>
      </c>
      <c r="B113" s="60" t="s">
        <v>594</v>
      </c>
      <c r="C113" s="60" t="s">
        <v>394</v>
      </c>
      <c r="D113" s="1" t="s">
        <v>13</v>
      </c>
      <c r="E113" s="5" t="s">
        <v>593</v>
      </c>
      <c r="F113" s="5" t="s">
        <v>497</v>
      </c>
      <c r="G113" s="94">
        <v>5000000</v>
      </c>
      <c r="H113" s="58"/>
      <c r="I113" s="58">
        <v>1750000</v>
      </c>
      <c r="J113" s="63">
        <v>170000</v>
      </c>
      <c r="K113" s="94">
        <v>3621144</v>
      </c>
      <c r="L113" s="63"/>
      <c r="M113" s="63">
        <f>SUM(G113:L113)</f>
        <v>10541144</v>
      </c>
      <c r="N113" s="63">
        <f t="shared" si="8"/>
        <v>52705720</v>
      </c>
      <c r="O113" s="111">
        <f t="shared" si="10"/>
        <v>63246864</v>
      </c>
    </row>
    <row r="114" spans="1:15">
      <c r="A114" s="1">
        <v>92</v>
      </c>
      <c r="B114" s="60" t="s">
        <v>591</v>
      </c>
      <c r="C114" s="60" t="s">
        <v>395</v>
      </c>
      <c r="D114" s="1" t="s">
        <v>9</v>
      </c>
      <c r="E114" s="5" t="s">
        <v>592</v>
      </c>
      <c r="F114" s="5" t="s">
        <v>498</v>
      </c>
      <c r="G114" s="94">
        <v>5000000</v>
      </c>
      <c r="H114" s="58"/>
      <c r="I114" s="58"/>
      <c r="J114" s="63"/>
      <c r="K114" s="94">
        <v>2240988</v>
      </c>
      <c r="L114" s="63"/>
      <c r="M114" s="63">
        <f t="shared" ref="M114:M145" si="11">SUM(G114:L114)</f>
        <v>7240988</v>
      </c>
      <c r="N114" s="63">
        <f t="shared" si="8"/>
        <v>36204940</v>
      </c>
      <c r="O114" s="111">
        <f t="shared" si="10"/>
        <v>43445928</v>
      </c>
    </row>
    <row r="115" spans="1:15">
      <c r="A115" s="1">
        <v>93</v>
      </c>
      <c r="B115" s="60" t="s">
        <v>595</v>
      </c>
      <c r="C115" s="60" t="s">
        <v>396</v>
      </c>
      <c r="D115" s="1" t="s">
        <v>14</v>
      </c>
      <c r="E115" s="5" t="s">
        <v>598</v>
      </c>
      <c r="F115" s="5" t="s">
        <v>499</v>
      </c>
      <c r="G115" s="94">
        <v>5000000</v>
      </c>
      <c r="H115" s="58"/>
      <c r="I115" s="58"/>
      <c r="J115" s="63"/>
      <c r="K115" s="94"/>
      <c r="L115" s="63"/>
      <c r="M115" s="63">
        <f t="shared" si="11"/>
        <v>5000000</v>
      </c>
      <c r="N115" s="63">
        <f t="shared" si="8"/>
        <v>25000000</v>
      </c>
      <c r="O115" s="111">
        <f t="shared" si="10"/>
        <v>30000000</v>
      </c>
    </row>
    <row r="116" spans="1:15">
      <c r="A116" s="1">
        <v>94</v>
      </c>
      <c r="B116" s="60" t="s">
        <v>596</v>
      </c>
      <c r="C116" s="60" t="s">
        <v>397</v>
      </c>
      <c r="D116" s="1" t="s">
        <v>67</v>
      </c>
      <c r="E116" s="5" t="s">
        <v>597</v>
      </c>
      <c r="F116" s="5" t="s">
        <v>499</v>
      </c>
      <c r="G116" s="94">
        <v>5000000</v>
      </c>
      <c r="H116" s="58">
        <v>2000000</v>
      </c>
      <c r="I116" s="58"/>
      <c r="J116" s="63"/>
      <c r="K116" s="94"/>
      <c r="L116" s="63"/>
      <c r="M116" s="63">
        <f t="shared" si="11"/>
        <v>7000000</v>
      </c>
      <c r="N116" s="63">
        <f t="shared" si="8"/>
        <v>35000000</v>
      </c>
      <c r="O116" s="111">
        <f t="shared" si="10"/>
        <v>42000000</v>
      </c>
    </row>
    <row r="117" spans="1:15">
      <c r="A117" s="112">
        <v>95</v>
      </c>
      <c r="B117" s="120" t="s">
        <v>611</v>
      </c>
      <c r="C117" s="120" t="s">
        <v>400</v>
      </c>
      <c r="D117" s="112" t="s">
        <v>9</v>
      </c>
      <c r="E117" s="121" t="s">
        <v>234</v>
      </c>
      <c r="F117" s="121" t="s">
        <v>500</v>
      </c>
      <c r="G117" s="115">
        <v>0</v>
      </c>
      <c r="H117" s="116">
        <v>0</v>
      </c>
      <c r="I117" s="116"/>
      <c r="J117" s="117"/>
      <c r="K117" s="115">
        <v>0</v>
      </c>
      <c r="L117" s="117"/>
      <c r="M117" s="117">
        <v>0</v>
      </c>
      <c r="N117" s="117">
        <f t="shared" si="8"/>
        <v>0</v>
      </c>
      <c r="O117" s="118">
        <f t="shared" si="10"/>
        <v>0</v>
      </c>
    </row>
    <row r="118" spans="1:15">
      <c r="A118" s="112">
        <v>96</v>
      </c>
      <c r="B118" s="120" t="s">
        <v>612</v>
      </c>
      <c r="C118" s="120" t="s">
        <v>401</v>
      </c>
      <c r="D118" s="112" t="s">
        <v>13</v>
      </c>
      <c r="E118" s="121" t="s">
        <v>177</v>
      </c>
      <c r="F118" s="121" t="s">
        <v>501</v>
      </c>
      <c r="G118" s="115">
        <v>0</v>
      </c>
      <c r="H118" s="116">
        <v>0</v>
      </c>
      <c r="I118" s="116">
        <v>0</v>
      </c>
      <c r="J118" s="117">
        <v>0</v>
      </c>
      <c r="K118" s="115">
        <v>0</v>
      </c>
      <c r="L118" s="117"/>
      <c r="M118" s="117">
        <v>0</v>
      </c>
      <c r="N118" s="117">
        <f t="shared" si="8"/>
        <v>0</v>
      </c>
      <c r="O118" s="118">
        <f t="shared" si="10"/>
        <v>0</v>
      </c>
    </row>
    <row r="119" spans="1:15" ht="118.8">
      <c r="A119" s="1">
        <v>97</v>
      </c>
      <c r="B119" s="126" t="s">
        <v>513</v>
      </c>
      <c r="C119" s="93" t="s">
        <v>403</v>
      </c>
      <c r="D119" s="1" t="s">
        <v>9</v>
      </c>
      <c r="E119" s="15" t="s">
        <v>233</v>
      </c>
      <c r="F119" s="15" t="s">
        <v>231</v>
      </c>
      <c r="G119" s="94">
        <v>5000000</v>
      </c>
      <c r="H119" s="58"/>
      <c r="I119" s="58"/>
      <c r="J119" s="63"/>
      <c r="K119" s="94">
        <v>1401260</v>
      </c>
      <c r="L119" s="63"/>
      <c r="M119" s="63">
        <f t="shared" si="11"/>
        <v>6401260</v>
      </c>
      <c r="N119" s="63">
        <f t="shared" si="8"/>
        <v>32006300</v>
      </c>
      <c r="O119" s="111">
        <f t="shared" si="10"/>
        <v>38407560</v>
      </c>
    </row>
    <row r="120" spans="1:15">
      <c r="A120" s="1">
        <v>98</v>
      </c>
      <c r="B120" s="60" t="s">
        <v>179</v>
      </c>
      <c r="C120" s="60" t="s">
        <v>404</v>
      </c>
      <c r="D120" s="1" t="s">
        <v>9</v>
      </c>
      <c r="E120" s="5" t="s">
        <v>230</v>
      </c>
      <c r="F120" s="5" t="s">
        <v>502</v>
      </c>
      <c r="G120" s="94">
        <v>5000000</v>
      </c>
      <c r="H120" s="58"/>
      <c r="I120" s="58"/>
      <c r="J120" s="63"/>
      <c r="K120" s="94">
        <v>3192607</v>
      </c>
      <c r="L120" s="63"/>
      <c r="M120" s="63">
        <f t="shared" si="11"/>
        <v>8192607</v>
      </c>
      <c r="N120" s="63">
        <f t="shared" si="8"/>
        <v>40963035</v>
      </c>
      <c r="O120" s="111">
        <f t="shared" si="10"/>
        <v>49155642</v>
      </c>
    </row>
    <row r="121" spans="1:15">
      <c r="A121" s="1">
        <v>99</v>
      </c>
      <c r="B121" s="60" t="s">
        <v>181</v>
      </c>
      <c r="C121" s="60" t="s">
        <v>405</v>
      </c>
      <c r="D121" s="1" t="s">
        <v>13</v>
      </c>
      <c r="E121" s="5" t="s">
        <v>442</v>
      </c>
      <c r="F121" s="5" t="s">
        <v>503</v>
      </c>
      <c r="G121" s="94">
        <v>5000000</v>
      </c>
      <c r="H121" s="58"/>
      <c r="I121" s="58"/>
      <c r="J121" s="63"/>
      <c r="K121" s="94">
        <v>3621144</v>
      </c>
      <c r="L121" s="63"/>
      <c r="M121" s="63">
        <f t="shared" si="11"/>
        <v>8621144</v>
      </c>
      <c r="N121" s="63">
        <f t="shared" si="8"/>
        <v>43105720</v>
      </c>
      <c r="O121" s="111">
        <f t="shared" si="10"/>
        <v>51726864</v>
      </c>
    </row>
    <row r="122" spans="1:15">
      <c r="A122" s="1">
        <v>100</v>
      </c>
      <c r="B122" s="16" t="s">
        <v>182</v>
      </c>
      <c r="C122" s="16" t="s">
        <v>406</v>
      </c>
      <c r="D122" s="1" t="s">
        <v>13</v>
      </c>
      <c r="E122" s="5" t="s">
        <v>252</v>
      </c>
      <c r="F122" s="5" t="s">
        <v>250</v>
      </c>
      <c r="G122" s="94">
        <v>5000000</v>
      </c>
      <c r="H122" s="58"/>
      <c r="I122" s="58"/>
      <c r="J122" s="63"/>
      <c r="K122" s="94">
        <v>3621144</v>
      </c>
      <c r="L122" s="63"/>
      <c r="M122" s="63">
        <f t="shared" si="11"/>
        <v>8621144</v>
      </c>
      <c r="N122" s="63">
        <f t="shared" si="8"/>
        <v>43105720</v>
      </c>
      <c r="O122" s="111">
        <f t="shared" si="10"/>
        <v>51726864</v>
      </c>
    </row>
    <row r="123" spans="1:15">
      <c r="A123" s="1">
        <v>101</v>
      </c>
      <c r="B123" s="60" t="s">
        <v>183</v>
      </c>
      <c r="C123" s="60" t="s">
        <v>407</v>
      </c>
      <c r="D123" s="3" t="s">
        <v>184</v>
      </c>
      <c r="E123" s="5" t="s">
        <v>249</v>
      </c>
      <c r="F123" s="5" t="s">
        <v>247</v>
      </c>
      <c r="G123" s="58"/>
      <c r="H123" s="24"/>
      <c r="I123" s="94"/>
      <c r="J123" s="63">
        <v>340000</v>
      </c>
      <c r="K123" s="94"/>
      <c r="L123" s="66">
        <v>119000</v>
      </c>
      <c r="M123" s="63">
        <f t="shared" si="11"/>
        <v>459000</v>
      </c>
      <c r="N123" s="63">
        <f t="shared" si="8"/>
        <v>2295000</v>
      </c>
      <c r="O123" s="111">
        <f t="shared" si="10"/>
        <v>2754000</v>
      </c>
    </row>
    <row r="124" spans="1:15">
      <c r="A124" s="112">
        <v>102</v>
      </c>
      <c r="B124" s="120" t="s">
        <v>613</v>
      </c>
      <c r="C124" s="120" t="s">
        <v>408</v>
      </c>
      <c r="D124" s="112" t="s">
        <v>185</v>
      </c>
      <c r="E124" s="121"/>
      <c r="F124" s="121"/>
      <c r="G124" s="116"/>
      <c r="H124" s="115">
        <v>0</v>
      </c>
      <c r="I124" s="116">
        <v>0</v>
      </c>
      <c r="J124" s="117">
        <v>0</v>
      </c>
      <c r="K124" s="115"/>
      <c r="L124" s="117">
        <v>0</v>
      </c>
      <c r="M124" s="117">
        <f t="shared" si="11"/>
        <v>0</v>
      </c>
      <c r="N124" s="117">
        <f t="shared" si="8"/>
        <v>0</v>
      </c>
      <c r="O124" s="118">
        <f t="shared" si="10"/>
        <v>0</v>
      </c>
    </row>
    <row r="125" spans="1:15">
      <c r="A125" s="112">
        <v>103</v>
      </c>
      <c r="B125" s="120" t="s">
        <v>614</v>
      </c>
      <c r="C125" s="120" t="s">
        <v>409</v>
      </c>
      <c r="D125" s="112" t="s">
        <v>185</v>
      </c>
      <c r="E125" s="122"/>
      <c r="F125" s="122"/>
      <c r="G125" s="123"/>
      <c r="H125" s="115">
        <v>0</v>
      </c>
      <c r="I125" s="116">
        <v>0</v>
      </c>
      <c r="J125" s="117">
        <v>0</v>
      </c>
      <c r="K125" s="115"/>
      <c r="L125" s="117">
        <v>0</v>
      </c>
      <c r="M125" s="117">
        <f t="shared" si="11"/>
        <v>0</v>
      </c>
      <c r="N125" s="117">
        <f t="shared" si="8"/>
        <v>0</v>
      </c>
      <c r="O125" s="118">
        <f t="shared" si="10"/>
        <v>0</v>
      </c>
    </row>
    <row r="126" spans="1:15">
      <c r="A126" s="112">
        <v>104</v>
      </c>
      <c r="B126" s="120" t="s">
        <v>615</v>
      </c>
      <c r="C126" s="120" t="s">
        <v>410</v>
      </c>
      <c r="D126" s="112" t="s">
        <v>185</v>
      </c>
      <c r="E126" s="122"/>
      <c r="F126" s="122"/>
      <c r="G126" s="123"/>
      <c r="H126" s="115">
        <v>0</v>
      </c>
      <c r="I126" s="116">
        <v>0</v>
      </c>
      <c r="J126" s="117">
        <v>0</v>
      </c>
      <c r="K126" s="115"/>
      <c r="L126" s="117">
        <v>0</v>
      </c>
      <c r="M126" s="117">
        <f t="shared" si="11"/>
        <v>0</v>
      </c>
      <c r="N126" s="117">
        <f t="shared" si="8"/>
        <v>0</v>
      </c>
      <c r="O126" s="118">
        <f t="shared" si="10"/>
        <v>0</v>
      </c>
    </row>
    <row r="127" spans="1:15">
      <c r="A127" s="1">
        <v>105</v>
      </c>
      <c r="B127" s="20" t="s">
        <v>186</v>
      </c>
      <c r="C127" s="20" t="s">
        <v>411</v>
      </c>
      <c r="D127" s="1" t="s">
        <v>185</v>
      </c>
      <c r="E127" s="7"/>
      <c r="F127" s="7"/>
      <c r="G127" s="10"/>
      <c r="H127" s="94">
        <v>2000000</v>
      </c>
      <c r="I127" s="58">
        <v>3500000</v>
      </c>
      <c r="J127" s="63">
        <v>340000</v>
      </c>
      <c r="K127" s="94"/>
      <c r="L127" s="63">
        <v>50000</v>
      </c>
      <c r="M127" s="63">
        <f t="shared" si="11"/>
        <v>5890000</v>
      </c>
      <c r="N127" s="63">
        <f t="shared" si="8"/>
        <v>29450000</v>
      </c>
      <c r="O127" s="111">
        <f t="shared" si="10"/>
        <v>35340000</v>
      </c>
    </row>
    <row r="128" spans="1:15">
      <c r="A128" s="1">
        <v>106</v>
      </c>
      <c r="B128" s="60" t="s">
        <v>305</v>
      </c>
      <c r="C128" s="60" t="s">
        <v>412</v>
      </c>
      <c r="D128" s="1" t="s">
        <v>185</v>
      </c>
      <c r="E128" s="7"/>
      <c r="F128" s="7"/>
      <c r="G128" s="10"/>
      <c r="H128" s="94">
        <v>2000000</v>
      </c>
      <c r="I128" s="10"/>
      <c r="J128" s="64"/>
      <c r="K128" s="94"/>
      <c r="L128" s="63">
        <v>4300688</v>
      </c>
      <c r="M128" s="63">
        <f t="shared" si="11"/>
        <v>6300688</v>
      </c>
      <c r="N128" s="63">
        <f t="shared" si="8"/>
        <v>31503440</v>
      </c>
      <c r="O128" s="111">
        <f t="shared" si="10"/>
        <v>37804128</v>
      </c>
    </row>
    <row r="129" spans="1:15">
      <c r="A129" s="1">
        <v>107</v>
      </c>
      <c r="B129" s="16" t="s">
        <v>527</v>
      </c>
      <c r="C129" s="60" t="s">
        <v>413</v>
      </c>
      <c r="D129" s="1" t="s">
        <v>185</v>
      </c>
      <c r="E129" s="7"/>
      <c r="F129" s="7"/>
      <c r="G129" s="10"/>
      <c r="H129" s="94">
        <v>2000000</v>
      </c>
      <c r="I129" s="10"/>
      <c r="J129" s="64"/>
      <c r="K129" s="94"/>
      <c r="L129" s="64"/>
      <c r="M129" s="63">
        <f t="shared" si="11"/>
        <v>2000000</v>
      </c>
      <c r="N129" s="63">
        <f t="shared" si="8"/>
        <v>10000000</v>
      </c>
      <c r="O129" s="111">
        <f t="shared" si="10"/>
        <v>12000000</v>
      </c>
    </row>
    <row r="130" spans="1:15">
      <c r="A130" s="1">
        <v>108</v>
      </c>
      <c r="B130" s="60" t="s">
        <v>187</v>
      </c>
      <c r="C130" s="60" t="s">
        <v>414</v>
      </c>
      <c r="D130" s="1" t="s">
        <v>185</v>
      </c>
      <c r="E130" s="7"/>
      <c r="F130" s="7"/>
      <c r="G130" s="10"/>
      <c r="H130" s="94">
        <v>2000000</v>
      </c>
      <c r="I130" s="10"/>
      <c r="J130" s="64"/>
      <c r="K130" s="94"/>
      <c r="L130" s="64"/>
      <c r="M130" s="63">
        <f t="shared" si="11"/>
        <v>2000000</v>
      </c>
      <c r="N130" s="63">
        <f t="shared" si="8"/>
        <v>10000000</v>
      </c>
      <c r="O130" s="111">
        <f t="shared" si="10"/>
        <v>12000000</v>
      </c>
    </row>
    <row r="131" spans="1:15">
      <c r="A131" s="112">
        <v>109</v>
      </c>
      <c r="B131" s="120" t="s">
        <v>616</v>
      </c>
      <c r="C131" s="120" t="s">
        <v>415</v>
      </c>
      <c r="D131" s="112" t="s">
        <v>185</v>
      </c>
      <c r="E131" s="122"/>
      <c r="F131" s="122"/>
      <c r="G131" s="123"/>
      <c r="H131" s="115">
        <v>0</v>
      </c>
      <c r="I131" s="116">
        <v>0</v>
      </c>
      <c r="J131" s="117">
        <v>0</v>
      </c>
      <c r="K131" s="115"/>
      <c r="L131" s="124"/>
      <c r="M131" s="117">
        <f t="shared" si="11"/>
        <v>0</v>
      </c>
      <c r="N131" s="117">
        <f t="shared" si="8"/>
        <v>0</v>
      </c>
      <c r="O131" s="118">
        <f t="shared" si="10"/>
        <v>0</v>
      </c>
    </row>
    <row r="132" spans="1:15">
      <c r="A132" s="1">
        <v>110</v>
      </c>
      <c r="B132" s="60" t="s">
        <v>528</v>
      </c>
      <c r="C132" s="60" t="s">
        <v>416</v>
      </c>
      <c r="D132" s="1" t="s">
        <v>185</v>
      </c>
      <c r="E132" s="7"/>
      <c r="F132" s="7"/>
      <c r="G132" s="10"/>
      <c r="H132" s="94">
        <v>2000000</v>
      </c>
      <c r="I132" s="10"/>
      <c r="J132" s="64"/>
      <c r="K132" s="94"/>
      <c r="L132" s="64"/>
      <c r="M132" s="63">
        <f t="shared" si="11"/>
        <v>2000000</v>
      </c>
      <c r="N132" s="63">
        <f t="shared" si="8"/>
        <v>10000000</v>
      </c>
      <c r="O132" s="111">
        <f t="shared" si="10"/>
        <v>12000000</v>
      </c>
    </row>
    <row r="133" spans="1:15" ht="79.2">
      <c r="A133" s="1">
        <v>111</v>
      </c>
      <c r="B133" s="16" t="s">
        <v>529</v>
      </c>
      <c r="C133" s="60" t="s">
        <v>418</v>
      </c>
      <c r="D133" s="1" t="s">
        <v>185</v>
      </c>
      <c r="E133" s="7"/>
      <c r="F133" s="7"/>
      <c r="G133" s="10"/>
      <c r="H133" s="94">
        <v>2000000</v>
      </c>
      <c r="I133" s="10"/>
      <c r="J133" s="64"/>
      <c r="K133" s="94"/>
      <c r="L133" s="64"/>
      <c r="M133" s="63">
        <f t="shared" si="11"/>
        <v>2000000</v>
      </c>
      <c r="N133" s="63">
        <f t="shared" si="8"/>
        <v>10000000</v>
      </c>
      <c r="O133" s="111">
        <f t="shared" si="10"/>
        <v>12000000</v>
      </c>
    </row>
    <row r="134" spans="1:15" ht="79.2">
      <c r="A134" s="1">
        <v>112</v>
      </c>
      <c r="B134" s="16" t="s">
        <v>530</v>
      </c>
      <c r="C134" s="60" t="s">
        <v>417</v>
      </c>
      <c r="D134" s="1" t="s">
        <v>185</v>
      </c>
      <c r="E134" s="7"/>
      <c r="F134" s="7"/>
      <c r="G134" s="10"/>
      <c r="H134" s="94">
        <v>2000000</v>
      </c>
      <c r="I134" s="10"/>
      <c r="J134" s="64"/>
      <c r="K134" s="94"/>
      <c r="L134" s="63">
        <v>200000</v>
      </c>
      <c r="M134" s="63">
        <f t="shared" si="11"/>
        <v>2200000</v>
      </c>
      <c r="N134" s="63">
        <f t="shared" si="8"/>
        <v>11000000</v>
      </c>
      <c r="O134" s="111">
        <f t="shared" si="10"/>
        <v>13200000</v>
      </c>
    </row>
    <row r="135" spans="1:15">
      <c r="A135" s="1">
        <v>113</v>
      </c>
      <c r="B135" s="60" t="s">
        <v>531</v>
      </c>
      <c r="C135" s="60" t="s">
        <v>398</v>
      </c>
      <c r="D135" s="1" t="s">
        <v>185</v>
      </c>
      <c r="E135" s="7"/>
      <c r="F135" s="7"/>
      <c r="G135" s="10"/>
      <c r="H135" s="94">
        <v>2000000</v>
      </c>
      <c r="I135" s="10"/>
      <c r="J135" s="63">
        <v>340000</v>
      </c>
      <c r="K135" s="94"/>
      <c r="L135" s="64"/>
      <c r="M135" s="63">
        <f t="shared" si="11"/>
        <v>2340000</v>
      </c>
      <c r="N135" s="63">
        <f t="shared" si="8"/>
        <v>11700000</v>
      </c>
      <c r="O135" s="111">
        <f t="shared" si="10"/>
        <v>14040000</v>
      </c>
    </row>
    <row r="136" spans="1:15" ht="79.2">
      <c r="A136" s="1">
        <v>114</v>
      </c>
      <c r="B136" s="98" t="s">
        <v>532</v>
      </c>
      <c r="C136" s="20" t="s">
        <v>399</v>
      </c>
      <c r="D136" s="1" t="s">
        <v>185</v>
      </c>
      <c r="E136" s="7"/>
      <c r="F136" s="7"/>
      <c r="G136" s="10"/>
      <c r="H136" s="94">
        <v>2000000</v>
      </c>
      <c r="I136" s="10"/>
      <c r="J136" s="64"/>
      <c r="K136" s="94"/>
      <c r="L136" s="64"/>
      <c r="M136" s="63">
        <f t="shared" si="11"/>
        <v>2000000</v>
      </c>
      <c r="N136" s="63">
        <f t="shared" si="8"/>
        <v>10000000</v>
      </c>
      <c r="O136" s="111">
        <f t="shared" si="10"/>
        <v>12000000</v>
      </c>
    </row>
    <row r="137" spans="1:15">
      <c r="A137" s="1">
        <v>115</v>
      </c>
      <c r="B137" s="60" t="s">
        <v>188</v>
      </c>
      <c r="C137" s="60" t="s">
        <v>432</v>
      </c>
      <c r="D137" s="1" t="s">
        <v>185</v>
      </c>
      <c r="E137" s="7"/>
      <c r="F137" s="7"/>
      <c r="G137" s="10"/>
      <c r="H137" s="94">
        <v>2000000</v>
      </c>
      <c r="I137" s="10"/>
      <c r="J137" s="64"/>
      <c r="K137" s="94"/>
      <c r="L137" s="64"/>
      <c r="M137" s="63">
        <f t="shared" si="11"/>
        <v>2000000</v>
      </c>
      <c r="N137" s="63">
        <f t="shared" si="8"/>
        <v>10000000</v>
      </c>
      <c r="O137" s="111">
        <f t="shared" si="10"/>
        <v>12000000</v>
      </c>
    </row>
    <row r="138" spans="1:15">
      <c r="A138" s="1">
        <v>116</v>
      </c>
      <c r="B138" s="60" t="s">
        <v>189</v>
      </c>
      <c r="C138" s="60" t="s">
        <v>419</v>
      </c>
      <c r="D138" s="1" t="s">
        <v>185</v>
      </c>
      <c r="E138" s="7"/>
      <c r="F138" s="7"/>
      <c r="G138" s="10"/>
      <c r="H138" s="94">
        <v>2000000</v>
      </c>
      <c r="I138" s="10"/>
      <c r="J138" s="63">
        <v>340000</v>
      </c>
      <c r="K138" s="94"/>
      <c r="L138" s="64">
        <v>137700</v>
      </c>
      <c r="M138" s="63">
        <f t="shared" si="11"/>
        <v>2477700</v>
      </c>
      <c r="N138" s="63">
        <f t="shared" si="8"/>
        <v>12388500</v>
      </c>
      <c r="O138" s="111">
        <f t="shared" si="10"/>
        <v>14866200</v>
      </c>
    </row>
    <row r="139" spans="1:15">
      <c r="A139" s="1">
        <v>117</v>
      </c>
      <c r="B139" s="60" t="s">
        <v>190</v>
      </c>
      <c r="C139" s="60" t="s">
        <v>420</v>
      </c>
      <c r="D139" s="1" t="s">
        <v>185</v>
      </c>
      <c r="E139" s="7"/>
      <c r="F139" s="7"/>
      <c r="G139" s="10"/>
      <c r="H139" s="94">
        <v>2000000</v>
      </c>
      <c r="I139" s="58">
        <v>3500000</v>
      </c>
      <c r="J139" s="63">
        <v>340000</v>
      </c>
      <c r="K139" s="94"/>
      <c r="L139" s="64"/>
      <c r="M139" s="63">
        <f t="shared" si="11"/>
        <v>5840000</v>
      </c>
      <c r="N139" s="63">
        <f t="shared" si="8"/>
        <v>29200000</v>
      </c>
      <c r="O139" s="111">
        <f t="shared" si="10"/>
        <v>35040000</v>
      </c>
    </row>
    <row r="140" spans="1:15">
      <c r="A140" s="1">
        <v>118</v>
      </c>
      <c r="B140" s="60" t="s">
        <v>191</v>
      </c>
      <c r="C140" s="60" t="s">
        <v>421</v>
      </c>
      <c r="D140" s="1" t="s">
        <v>185</v>
      </c>
      <c r="E140" s="7"/>
      <c r="F140" s="7"/>
      <c r="G140" s="10"/>
      <c r="H140" s="94">
        <v>2000000</v>
      </c>
      <c r="I140" s="58">
        <v>3500000</v>
      </c>
      <c r="J140" s="63">
        <v>340000</v>
      </c>
      <c r="K140" s="94"/>
      <c r="L140" s="64"/>
      <c r="M140" s="63">
        <f t="shared" si="11"/>
        <v>5840000</v>
      </c>
      <c r="N140" s="63">
        <f t="shared" si="8"/>
        <v>29200000</v>
      </c>
      <c r="O140" s="111">
        <f t="shared" si="10"/>
        <v>35040000</v>
      </c>
    </row>
    <row r="141" spans="1:15">
      <c r="A141" s="1">
        <v>119</v>
      </c>
      <c r="B141" s="60" t="s">
        <v>192</v>
      </c>
      <c r="C141" s="60" t="s">
        <v>422</v>
      </c>
      <c r="D141" s="1" t="s">
        <v>185</v>
      </c>
      <c r="E141" s="7"/>
      <c r="F141" s="7"/>
      <c r="G141" s="10"/>
      <c r="H141" s="94">
        <v>2000000</v>
      </c>
      <c r="I141" s="10"/>
      <c r="J141" s="64"/>
      <c r="K141" s="94"/>
      <c r="L141" s="64"/>
      <c r="M141" s="63">
        <f t="shared" si="11"/>
        <v>2000000</v>
      </c>
      <c r="N141" s="63">
        <f t="shared" si="8"/>
        <v>10000000</v>
      </c>
      <c r="O141" s="111">
        <f t="shared" si="10"/>
        <v>12000000</v>
      </c>
    </row>
    <row r="142" spans="1:15">
      <c r="A142" s="1">
        <v>120</v>
      </c>
      <c r="B142" s="60" t="s">
        <v>193</v>
      </c>
      <c r="C142" s="60" t="s">
        <v>423</v>
      </c>
      <c r="D142" s="1" t="s">
        <v>185</v>
      </c>
      <c r="E142" s="7"/>
      <c r="F142" s="7"/>
      <c r="G142" s="10"/>
      <c r="H142" s="94">
        <v>2000000</v>
      </c>
      <c r="I142" s="10"/>
      <c r="J142" s="64"/>
      <c r="K142" s="94"/>
      <c r="L142" s="64"/>
      <c r="M142" s="63">
        <f t="shared" si="11"/>
        <v>2000000</v>
      </c>
      <c r="N142" s="63">
        <f t="shared" si="8"/>
        <v>10000000</v>
      </c>
      <c r="O142" s="111">
        <f t="shared" si="10"/>
        <v>12000000</v>
      </c>
    </row>
    <row r="143" spans="1:15">
      <c r="A143" s="1">
        <v>121</v>
      </c>
      <c r="B143" s="60" t="s">
        <v>194</v>
      </c>
      <c r="C143" s="60" t="s">
        <v>424</v>
      </c>
      <c r="D143" s="1" t="s">
        <v>185</v>
      </c>
      <c r="E143" s="7"/>
      <c r="F143" s="7"/>
      <c r="G143" s="10"/>
      <c r="H143" s="94">
        <v>2000000</v>
      </c>
      <c r="I143" s="10"/>
      <c r="J143" s="64"/>
      <c r="K143" s="94"/>
      <c r="L143" s="64"/>
      <c r="M143" s="63">
        <f t="shared" si="11"/>
        <v>2000000</v>
      </c>
      <c r="N143" s="63">
        <f t="shared" si="8"/>
        <v>10000000</v>
      </c>
      <c r="O143" s="111">
        <f t="shared" si="10"/>
        <v>12000000</v>
      </c>
    </row>
    <row r="144" spans="1:15" ht="99">
      <c r="A144" s="112">
        <v>122</v>
      </c>
      <c r="B144" s="119" t="s">
        <v>617</v>
      </c>
      <c r="C144" s="120" t="s">
        <v>402</v>
      </c>
      <c r="D144" s="112" t="s">
        <v>185</v>
      </c>
      <c r="E144" s="125"/>
      <c r="F144" s="125"/>
      <c r="G144" s="123"/>
      <c r="H144" s="115">
        <v>0</v>
      </c>
      <c r="I144" s="124"/>
      <c r="J144" s="124"/>
      <c r="K144" s="115"/>
      <c r="L144" s="124"/>
      <c r="M144" s="117">
        <f t="shared" si="11"/>
        <v>0</v>
      </c>
      <c r="N144" s="117">
        <f t="shared" si="8"/>
        <v>0</v>
      </c>
      <c r="O144" s="118">
        <f t="shared" si="10"/>
        <v>0</v>
      </c>
    </row>
    <row r="145" spans="1:15">
      <c r="A145" s="1">
        <v>123</v>
      </c>
      <c r="B145" s="60" t="s">
        <v>435</v>
      </c>
      <c r="C145" s="60" t="s">
        <v>425</v>
      </c>
      <c r="D145" s="1" t="s">
        <v>185</v>
      </c>
      <c r="E145" s="11"/>
      <c r="F145" s="11"/>
      <c r="G145" s="58"/>
      <c r="H145" s="94">
        <v>2000000</v>
      </c>
      <c r="I145" s="63"/>
      <c r="J145" s="63"/>
      <c r="K145" s="94"/>
      <c r="L145" s="63"/>
      <c r="M145" s="63">
        <f t="shared" si="11"/>
        <v>2000000</v>
      </c>
      <c r="N145" s="63">
        <f t="shared" si="8"/>
        <v>10000000</v>
      </c>
      <c r="O145" s="111">
        <f t="shared" si="10"/>
        <v>12000000</v>
      </c>
    </row>
    <row r="146" spans="1:15">
      <c r="A146" s="127" t="s">
        <v>510</v>
      </c>
      <c r="B146" s="60"/>
      <c r="C146" s="60"/>
      <c r="D146" s="127"/>
      <c r="E146" s="127"/>
      <c r="F146" s="127"/>
      <c r="G146" s="128">
        <f t="shared" ref="G146:O146" si="12">SUM(G3:G145)</f>
        <v>570000000</v>
      </c>
      <c r="H146" s="128">
        <f t="shared" si="12"/>
        <v>70000000</v>
      </c>
      <c r="I146" s="128">
        <f t="shared" si="12"/>
        <v>79333333.333333328</v>
      </c>
      <c r="J146" s="128">
        <f t="shared" si="12"/>
        <v>9066666.6666666679</v>
      </c>
      <c r="K146" s="129">
        <f t="shared" si="12"/>
        <v>226375868</v>
      </c>
      <c r="L146" s="128">
        <f t="shared" si="12"/>
        <v>22330488</v>
      </c>
      <c r="M146" s="130">
        <f t="shared" si="12"/>
        <v>977106356</v>
      </c>
      <c r="N146" s="130">
        <f t="shared" si="12"/>
        <v>4885531780</v>
      </c>
      <c r="O146" s="131">
        <f t="shared" si="12"/>
        <v>5862638136</v>
      </c>
    </row>
    <row r="148" spans="1:15">
      <c r="G148" s="132"/>
      <c r="H148" s="132"/>
      <c r="I148" s="132"/>
      <c r="J148" s="132"/>
      <c r="K148" s="133"/>
      <c r="L148" s="132"/>
      <c r="M148" s="134"/>
      <c r="N148" s="132"/>
      <c r="O148" s="135"/>
    </row>
    <row r="152" spans="1:15">
      <c r="N152" s="132"/>
    </row>
    <row r="153" spans="1:15">
      <c r="M153" s="134"/>
    </row>
  </sheetData>
  <autoFilter ref="A2:O146"/>
  <mergeCells count="173">
    <mergeCell ref="N38:N39"/>
    <mergeCell ref="I26:I27"/>
    <mergeCell ref="A1:O1"/>
    <mergeCell ref="N28:N29"/>
    <mergeCell ref="O28:O29"/>
    <mergeCell ref="N30:N31"/>
    <mergeCell ref="O30:O31"/>
    <mergeCell ref="N24:N25"/>
    <mergeCell ref="O24:O25"/>
    <mergeCell ref="N26:N27"/>
    <mergeCell ref="O26:O27"/>
    <mergeCell ref="N33:N35"/>
    <mergeCell ref="O33:O35"/>
    <mergeCell ref="N36:N37"/>
    <mergeCell ref="O36:O37"/>
    <mergeCell ref="B30:B31"/>
    <mergeCell ref="B33:B35"/>
    <mergeCell ref="H33:H35"/>
    <mergeCell ref="I33:I35"/>
    <mergeCell ref="A26:A27"/>
    <mergeCell ref="B26:B27"/>
    <mergeCell ref="D26:D27"/>
    <mergeCell ref="H26:H27"/>
    <mergeCell ref="J5:J6"/>
    <mergeCell ref="N111:N112"/>
    <mergeCell ref="O111:O112"/>
    <mergeCell ref="N90:N91"/>
    <mergeCell ref="O90:O91"/>
    <mergeCell ref="N87:N88"/>
    <mergeCell ref="O87:O88"/>
    <mergeCell ref="N94:N95"/>
    <mergeCell ref="O94:O95"/>
    <mergeCell ref="O59:O60"/>
    <mergeCell ref="N77:N78"/>
    <mergeCell ref="O81:O82"/>
    <mergeCell ref="O77:O78"/>
    <mergeCell ref="N81:N82"/>
    <mergeCell ref="A111:A112"/>
    <mergeCell ref="L33:L35"/>
    <mergeCell ref="L77:L78"/>
    <mergeCell ref="H111:H112"/>
    <mergeCell ref="A94:A95"/>
    <mergeCell ref="B94:B95"/>
    <mergeCell ref="A33:A35"/>
    <mergeCell ref="C94:C95"/>
    <mergeCell ref="C111:C112"/>
    <mergeCell ref="L111:L112"/>
    <mergeCell ref="B111:B112"/>
    <mergeCell ref="H94:H95"/>
    <mergeCell ref="A90:A91"/>
    <mergeCell ref="B90:B91"/>
    <mergeCell ref="J81:J82"/>
    <mergeCell ref="B77:B78"/>
    <mergeCell ref="A81:A82"/>
    <mergeCell ref="B81:B82"/>
    <mergeCell ref="C77:C78"/>
    <mergeCell ref="C81:C82"/>
    <mergeCell ref="C87:C88"/>
    <mergeCell ref="C90:C91"/>
    <mergeCell ref="C36:C37"/>
    <mergeCell ref="C38:C39"/>
    <mergeCell ref="K5:K6"/>
    <mergeCell ref="H19:H22"/>
    <mergeCell ref="I19:I22"/>
    <mergeCell ref="A24:A25"/>
    <mergeCell ref="B24:B25"/>
    <mergeCell ref="D24:D25"/>
    <mergeCell ref="H24:H25"/>
    <mergeCell ref="I24:I25"/>
    <mergeCell ref="C19:C22"/>
    <mergeCell ref="C24:C25"/>
    <mergeCell ref="H5:H6"/>
    <mergeCell ref="I5:I6"/>
    <mergeCell ref="J19:J22"/>
    <mergeCell ref="L5:L6"/>
    <mergeCell ref="A87:A88"/>
    <mergeCell ref="B87:B88"/>
    <mergeCell ref="I87:I88"/>
    <mergeCell ref="C17:C18"/>
    <mergeCell ref="C5:C6"/>
    <mergeCell ref="J59:J60"/>
    <mergeCell ref="L59:L60"/>
    <mergeCell ref="D28:D29"/>
    <mergeCell ref="L28:L29"/>
    <mergeCell ref="C30:C31"/>
    <mergeCell ref="C28:C29"/>
    <mergeCell ref="A38:A39"/>
    <mergeCell ref="B38:B39"/>
    <mergeCell ref="J24:J25"/>
    <mergeCell ref="J28:J29"/>
    <mergeCell ref="J77:J78"/>
    <mergeCell ref="A17:A18"/>
    <mergeCell ref="B17:B18"/>
    <mergeCell ref="A19:A22"/>
    <mergeCell ref="B19:B22"/>
    <mergeCell ref="A30:A31"/>
    <mergeCell ref="A5:A6"/>
    <mergeCell ref="B5:B6"/>
    <mergeCell ref="M111:M112"/>
    <mergeCell ref="M87:M88"/>
    <mergeCell ref="M94:M95"/>
    <mergeCell ref="M33:M35"/>
    <mergeCell ref="I77:I78"/>
    <mergeCell ref="M77:M78"/>
    <mergeCell ref="H28:H29"/>
    <mergeCell ref="I28:I29"/>
    <mergeCell ref="K28:K29"/>
    <mergeCell ref="H81:H82"/>
    <mergeCell ref="I81:I82"/>
    <mergeCell ref="M81:M82"/>
    <mergeCell ref="M90:M91"/>
    <mergeCell ref="H87:H88"/>
    <mergeCell ref="L87:L88"/>
    <mergeCell ref="H90:H91"/>
    <mergeCell ref="I90:I91"/>
    <mergeCell ref="H38:H39"/>
    <mergeCell ref="L94:L95"/>
    <mergeCell ref="L38:L39"/>
    <mergeCell ref="K36:K37"/>
    <mergeCell ref="L36:L37"/>
    <mergeCell ref="J33:J35"/>
    <mergeCell ref="K30:K31"/>
    <mergeCell ref="L30:L31"/>
    <mergeCell ref="K33:K35"/>
    <mergeCell ref="K17:K18"/>
    <mergeCell ref="K81:K82"/>
    <mergeCell ref="K19:K22"/>
    <mergeCell ref="L24:L25"/>
    <mergeCell ref="K77:K78"/>
    <mergeCell ref="K24:K25"/>
    <mergeCell ref="A36:A37"/>
    <mergeCell ref="B36:B37"/>
    <mergeCell ref="C33:C35"/>
    <mergeCell ref="A28:A29"/>
    <mergeCell ref="B28:B29"/>
    <mergeCell ref="D30:D31"/>
    <mergeCell ref="H30:H31"/>
    <mergeCell ref="I30:I31"/>
    <mergeCell ref="C26:C27"/>
    <mergeCell ref="K26:K27"/>
    <mergeCell ref="M36:M37"/>
    <mergeCell ref="H77:H78"/>
    <mergeCell ref="A59:A60"/>
    <mergeCell ref="B59:B60"/>
    <mergeCell ref="H59:H60"/>
    <mergeCell ref="I59:I60"/>
    <mergeCell ref="M59:M60"/>
    <mergeCell ref="A77:A78"/>
    <mergeCell ref="C59:C60"/>
    <mergeCell ref="M19:M22"/>
    <mergeCell ref="M24:M25"/>
    <mergeCell ref="J90:J91"/>
    <mergeCell ref="L90:L91"/>
    <mergeCell ref="J87:J88"/>
    <mergeCell ref="N59:N60"/>
    <mergeCell ref="N5:N6"/>
    <mergeCell ref="O5:O6"/>
    <mergeCell ref="L81:L82"/>
    <mergeCell ref="M5:M6"/>
    <mergeCell ref="M17:M18"/>
    <mergeCell ref="L19:L22"/>
    <mergeCell ref="M28:M29"/>
    <mergeCell ref="M38:M39"/>
    <mergeCell ref="M30:M31"/>
    <mergeCell ref="J26:J27"/>
    <mergeCell ref="L26:L27"/>
    <mergeCell ref="J30:J31"/>
    <mergeCell ref="M26:M27"/>
    <mergeCell ref="N17:N18"/>
    <mergeCell ref="O17:O18"/>
    <mergeCell ref="N19:N22"/>
    <mergeCell ref="O19:O22"/>
    <mergeCell ref="O38:O39"/>
  </mergeCells>
  <phoneticPr fontId="7" type="noConversion"/>
  <pageMargins left="0.70866141732283472" right="0.70866141732283472" top="0.47" bottom="0.74803149606299213" header="0.4" footer="0.31496062992125984"/>
  <pageSetup paperSize="8" scale="76" fitToHeight="0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53"/>
  <sheetViews>
    <sheetView topLeftCell="A49" workbookViewId="0">
      <selection activeCell="A56" sqref="A56:IV59"/>
    </sheetView>
  </sheetViews>
  <sheetFormatPr defaultRowHeight="16.2"/>
  <cols>
    <col min="2" max="2" width="12.109375" bestFit="1" customWidth="1"/>
    <col min="4" max="4" width="14.6640625" bestFit="1" customWidth="1"/>
  </cols>
  <sheetData>
    <row r="2" spans="2:4" s="69" customFormat="1" ht="19.8">
      <c r="B2" s="67" t="s">
        <v>8</v>
      </c>
      <c r="C2" s="68" t="s">
        <v>9</v>
      </c>
      <c r="D2" s="218" t="s">
        <v>10</v>
      </c>
    </row>
    <row r="3" spans="2:4" s="69" customFormat="1" ht="19.8">
      <c r="B3" s="68" t="s">
        <v>12</v>
      </c>
      <c r="C3" s="68" t="s">
        <v>13</v>
      </c>
      <c r="D3" s="219"/>
    </row>
    <row r="4" spans="2:4" s="69" customFormat="1" ht="19.8">
      <c r="B4" s="187" t="s">
        <v>255</v>
      </c>
      <c r="C4" s="68" t="s">
        <v>14</v>
      </c>
      <c r="D4" s="70" t="s">
        <v>11</v>
      </c>
    </row>
    <row r="5" spans="2:4" s="69" customFormat="1" ht="19.8">
      <c r="B5" s="188"/>
      <c r="C5" s="68" t="s">
        <v>14</v>
      </c>
      <c r="D5" s="70" t="s">
        <v>15</v>
      </c>
    </row>
    <row r="6" spans="2:4" s="69" customFormat="1" ht="19.8">
      <c r="B6" s="67" t="s">
        <v>17</v>
      </c>
      <c r="C6" s="68" t="s">
        <v>13</v>
      </c>
      <c r="D6" s="71" t="s">
        <v>15</v>
      </c>
    </row>
    <row r="7" spans="2:4" s="69" customFormat="1" ht="19.8">
      <c r="B7" s="68" t="s">
        <v>16</v>
      </c>
      <c r="C7" s="68" t="s">
        <v>9</v>
      </c>
      <c r="D7" s="71" t="s">
        <v>15</v>
      </c>
    </row>
    <row r="8" spans="2:4" s="69" customFormat="1" ht="19.8">
      <c r="B8" s="68" t="s">
        <v>18</v>
      </c>
      <c r="C8" s="68" t="s">
        <v>9</v>
      </c>
      <c r="D8" s="218" t="s">
        <v>19</v>
      </c>
    </row>
    <row r="9" spans="2:4" s="69" customFormat="1" ht="19.8">
      <c r="B9" s="68" t="s">
        <v>20</v>
      </c>
      <c r="C9" s="68" t="s">
        <v>13</v>
      </c>
      <c r="D9" s="219"/>
    </row>
    <row r="10" spans="2:4" s="69" customFormat="1" ht="19.8">
      <c r="B10" s="67" t="s">
        <v>21</v>
      </c>
      <c r="C10" s="68" t="s">
        <v>13</v>
      </c>
      <c r="D10" s="71" t="s">
        <v>22</v>
      </c>
    </row>
    <row r="11" spans="2:4" s="69" customFormat="1" ht="19.8">
      <c r="B11" s="68" t="s">
        <v>24</v>
      </c>
      <c r="C11" s="68" t="s">
        <v>14</v>
      </c>
      <c r="D11" s="72" t="s">
        <v>25</v>
      </c>
    </row>
    <row r="12" spans="2:4" s="69" customFormat="1" ht="19.8">
      <c r="B12" s="68" t="s">
        <v>27</v>
      </c>
      <c r="C12" s="68" t="s">
        <v>9</v>
      </c>
      <c r="D12" s="73" t="s">
        <v>28</v>
      </c>
    </row>
    <row r="13" spans="2:4" s="69" customFormat="1" ht="19.8">
      <c r="B13" s="215" t="s">
        <v>30</v>
      </c>
      <c r="C13" s="75" t="s">
        <v>69</v>
      </c>
      <c r="D13" s="73" t="s">
        <v>256</v>
      </c>
    </row>
    <row r="14" spans="2:4" s="69" customFormat="1" ht="19.8">
      <c r="B14" s="188"/>
      <c r="C14" s="68" t="s">
        <v>14</v>
      </c>
      <c r="D14" s="210" t="s">
        <v>31</v>
      </c>
    </row>
    <row r="15" spans="2:4" s="69" customFormat="1" ht="19.8">
      <c r="B15" s="68" t="s">
        <v>33</v>
      </c>
      <c r="C15" s="68" t="s">
        <v>9</v>
      </c>
      <c r="D15" s="211"/>
    </row>
    <row r="16" spans="2:4" s="69" customFormat="1" ht="19.8">
      <c r="B16" s="194" t="s">
        <v>34</v>
      </c>
      <c r="C16" s="68" t="s">
        <v>9</v>
      </c>
      <c r="D16" s="73" t="s">
        <v>35</v>
      </c>
    </row>
    <row r="17" spans="2:4" s="69" customFormat="1" ht="19.8">
      <c r="B17" s="200"/>
      <c r="C17" s="68" t="s">
        <v>9</v>
      </c>
      <c r="D17" s="71" t="s">
        <v>37</v>
      </c>
    </row>
    <row r="18" spans="2:4" ht="19.8">
      <c r="B18" s="194" t="s">
        <v>36</v>
      </c>
      <c r="C18" s="68" t="s">
        <v>13</v>
      </c>
      <c r="D18" s="73" t="s">
        <v>35</v>
      </c>
    </row>
    <row r="19" spans="2:4" ht="19.8">
      <c r="B19" s="199"/>
      <c r="C19" s="68" t="s">
        <v>13</v>
      </c>
      <c r="D19" s="71" t="s">
        <v>37</v>
      </c>
    </row>
    <row r="20" spans="2:4" ht="19.8">
      <c r="B20" s="199"/>
      <c r="C20" s="68" t="s">
        <v>38</v>
      </c>
      <c r="D20" s="73" t="s">
        <v>39</v>
      </c>
    </row>
    <row r="21" spans="2:4" ht="19.8">
      <c r="B21" s="200"/>
      <c r="C21" s="68" t="s">
        <v>13</v>
      </c>
      <c r="D21" s="73" t="s">
        <v>41</v>
      </c>
    </row>
    <row r="22" spans="2:4" ht="19.8">
      <c r="B22" s="76" t="s">
        <v>32</v>
      </c>
      <c r="C22" s="75" t="s">
        <v>257</v>
      </c>
      <c r="D22" s="73" t="s">
        <v>258</v>
      </c>
    </row>
    <row r="23" spans="2:4" ht="19.8">
      <c r="B23" s="68" t="s">
        <v>43</v>
      </c>
      <c r="C23" s="68" t="s">
        <v>13</v>
      </c>
      <c r="D23" s="77" t="s">
        <v>44</v>
      </c>
    </row>
    <row r="24" spans="2:4" ht="19.8">
      <c r="B24" s="194" t="s">
        <v>46</v>
      </c>
      <c r="C24" s="194" t="s">
        <v>9</v>
      </c>
      <c r="D24" s="78" t="s">
        <v>47</v>
      </c>
    </row>
    <row r="25" spans="2:4" ht="19.8">
      <c r="B25" s="200"/>
      <c r="C25" s="200"/>
      <c r="D25" s="79" t="s">
        <v>48</v>
      </c>
    </row>
    <row r="26" spans="2:4" ht="19.8">
      <c r="B26" s="194" t="s">
        <v>49</v>
      </c>
      <c r="C26" s="194" t="s">
        <v>13</v>
      </c>
      <c r="D26" s="78" t="s">
        <v>47</v>
      </c>
    </row>
    <row r="27" spans="2:4" ht="19.8">
      <c r="B27" s="200"/>
      <c r="C27" s="200"/>
      <c r="D27" s="79" t="s">
        <v>48</v>
      </c>
    </row>
    <row r="28" spans="2:4" ht="19.8">
      <c r="B28" s="194" t="s">
        <v>50</v>
      </c>
      <c r="C28" s="194" t="s">
        <v>9</v>
      </c>
      <c r="D28" s="80" t="s">
        <v>51</v>
      </c>
    </row>
    <row r="29" spans="2:4" ht="19.8">
      <c r="B29" s="200"/>
      <c r="C29" s="200"/>
      <c r="D29" s="79" t="s">
        <v>52</v>
      </c>
    </row>
    <row r="30" spans="2:4" ht="19.8">
      <c r="B30" s="194" t="s">
        <v>53</v>
      </c>
      <c r="C30" s="194" t="s">
        <v>13</v>
      </c>
      <c r="D30" s="80" t="s">
        <v>51</v>
      </c>
    </row>
    <row r="31" spans="2:4" ht="19.8">
      <c r="B31" s="200"/>
      <c r="C31" s="200"/>
      <c r="D31" s="79" t="s">
        <v>52</v>
      </c>
    </row>
    <row r="32" spans="2:4" ht="19.8">
      <c r="B32" s="68" t="s">
        <v>54</v>
      </c>
      <c r="C32" s="68" t="s">
        <v>13</v>
      </c>
      <c r="D32" s="80" t="s">
        <v>55</v>
      </c>
    </row>
    <row r="33" spans="2:4" ht="19.8">
      <c r="B33" s="194" t="s">
        <v>57</v>
      </c>
      <c r="C33" s="68" t="s">
        <v>9</v>
      </c>
      <c r="D33" s="79" t="s">
        <v>58</v>
      </c>
    </row>
    <row r="34" spans="2:4" ht="19.8">
      <c r="B34" s="199"/>
      <c r="C34" s="68" t="s">
        <v>9</v>
      </c>
      <c r="D34" s="81" t="s">
        <v>61</v>
      </c>
    </row>
    <row r="35" spans="2:4" ht="19.8">
      <c r="B35" s="196"/>
      <c r="C35" s="68" t="s">
        <v>63</v>
      </c>
      <c r="D35" s="81" t="s">
        <v>64</v>
      </c>
    </row>
    <row r="36" spans="2:4" ht="19.8">
      <c r="B36" s="30" t="s">
        <v>259</v>
      </c>
      <c r="C36" s="56" t="s">
        <v>13</v>
      </c>
      <c r="D36" s="28" t="s">
        <v>260</v>
      </c>
    </row>
    <row r="37" spans="2:4" ht="39.6">
      <c r="B37" s="194" t="s">
        <v>261</v>
      </c>
      <c r="C37" s="68" t="s">
        <v>306</v>
      </c>
      <c r="D37" s="81" t="s">
        <v>307</v>
      </c>
    </row>
    <row r="38" spans="2:4" ht="19.8">
      <c r="B38" s="195"/>
      <c r="C38" s="26" t="s">
        <v>262</v>
      </c>
      <c r="D38" s="29" t="s">
        <v>263</v>
      </c>
    </row>
    <row r="39" spans="2:4" ht="19.8">
      <c r="B39" s="195"/>
      <c r="C39" s="26" t="s">
        <v>69</v>
      </c>
      <c r="D39" s="29" t="s">
        <v>264</v>
      </c>
    </row>
    <row r="40" spans="2:4" ht="19.8">
      <c r="B40" s="195"/>
      <c r="C40" s="26" t="s">
        <v>265</v>
      </c>
      <c r="D40" s="31" t="s">
        <v>266</v>
      </c>
    </row>
    <row r="41" spans="2:4" ht="19.8">
      <c r="B41" s="195"/>
      <c r="C41" s="26" t="s">
        <v>265</v>
      </c>
      <c r="D41" s="31" t="s">
        <v>267</v>
      </c>
    </row>
    <row r="42" spans="2:4" ht="19.8">
      <c r="B42" s="196"/>
      <c r="C42" s="26" t="s">
        <v>268</v>
      </c>
      <c r="D42" s="29" t="s">
        <v>269</v>
      </c>
    </row>
    <row r="43" spans="2:4" ht="39.6">
      <c r="B43" s="194" t="s">
        <v>308</v>
      </c>
      <c r="C43" s="68" t="s">
        <v>67</v>
      </c>
      <c r="D43" s="81" t="s">
        <v>307</v>
      </c>
    </row>
    <row r="44" spans="2:4" ht="19.8">
      <c r="B44" s="195"/>
      <c r="C44" s="26" t="s">
        <v>257</v>
      </c>
      <c r="D44" s="29" t="s">
        <v>263</v>
      </c>
    </row>
    <row r="45" spans="2:4" ht="19.8">
      <c r="B45" s="195"/>
      <c r="C45" s="26" t="s">
        <v>184</v>
      </c>
      <c r="D45" s="29" t="s">
        <v>264</v>
      </c>
    </row>
    <row r="46" spans="2:4" ht="19.8">
      <c r="B46" s="195"/>
      <c r="C46" s="26" t="s">
        <v>270</v>
      </c>
      <c r="D46" s="31" t="s">
        <v>266</v>
      </c>
    </row>
    <row r="47" spans="2:4" ht="19.8">
      <c r="B47" s="195"/>
      <c r="C47" s="26" t="s">
        <v>270</v>
      </c>
      <c r="D47" s="31" t="s">
        <v>267</v>
      </c>
    </row>
    <row r="48" spans="2:4" ht="19.8">
      <c r="B48" s="196"/>
      <c r="C48" s="26" t="s">
        <v>271</v>
      </c>
      <c r="D48" s="29" t="s">
        <v>269</v>
      </c>
    </row>
    <row r="49" spans="2:4" ht="19.8">
      <c r="B49" s="82" t="s">
        <v>272</v>
      </c>
      <c r="C49" s="83" t="s">
        <v>9</v>
      </c>
      <c r="D49" s="197" t="s">
        <v>269</v>
      </c>
    </row>
    <row r="50" spans="2:4" ht="19.8">
      <c r="B50" s="82" t="s">
        <v>273</v>
      </c>
      <c r="C50" s="83" t="s">
        <v>13</v>
      </c>
      <c r="D50" s="198"/>
    </row>
    <row r="51" spans="2:4" ht="19.8">
      <c r="B51" s="210" t="s">
        <v>70</v>
      </c>
      <c r="C51" s="50" t="s">
        <v>274</v>
      </c>
      <c r="D51" s="52" t="s">
        <v>275</v>
      </c>
    </row>
    <row r="52" spans="2:4" ht="19.8">
      <c r="B52" s="216"/>
      <c r="C52" s="50" t="s">
        <v>274</v>
      </c>
      <c r="D52" s="52" t="s">
        <v>276</v>
      </c>
    </row>
    <row r="53" spans="2:4" ht="19.8">
      <c r="B53" s="211"/>
      <c r="C53" s="68" t="s">
        <v>13</v>
      </c>
      <c r="D53" s="80" t="s">
        <v>198</v>
      </c>
    </row>
    <row r="54" spans="2:4" s="84" customFormat="1" ht="19.8">
      <c r="B54" s="68" t="s">
        <v>72</v>
      </c>
      <c r="C54" s="68" t="s">
        <v>9</v>
      </c>
      <c r="D54" s="213" t="s">
        <v>71</v>
      </c>
    </row>
    <row r="55" spans="2:4" s="69" customFormat="1" ht="19.8">
      <c r="B55" s="67" t="s">
        <v>73</v>
      </c>
      <c r="C55" s="67" t="s">
        <v>13</v>
      </c>
      <c r="D55" s="211"/>
    </row>
    <row r="56" spans="2:4" s="84" customFormat="1" ht="19.8">
      <c r="B56" s="85" t="s">
        <v>74</v>
      </c>
      <c r="C56" s="68" t="s">
        <v>9</v>
      </c>
      <c r="D56" s="210" t="s">
        <v>76</v>
      </c>
    </row>
    <row r="57" spans="2:4" s="84" customFormat="1" ht="19.8">
      <c r="B57" s="68" t="s">
        <v>75</v>
      </c>
      <c r="C57" s="68" t="s">
        <v>13</v>
      </c>
      <c r="D57" s="211"/>
    </row>
    <row r="58" spans="2:4" s="84" customFormat="1" ht="19.8">
      <c r="B58" s="86" t="s">
        <v>77</v>
      </c>
      <c r="C58" s="68" t="s">
        <v>9</v>
      </c>
      <c r="D58" s="214" t="s">
        <v>79</v>
      </c>
    </row>
    <row r="59" spans="2:4" s="84" customFormat="1" ht="19.8">
      <c r="B59" s="68" t="s">
        <v>78</v>
      </c>
      <c r="C59" s="68" t="s">
        <v>13</v>
      </c>
      <c r="D59" s="211"/>
    </row>
    <row r="60" spans="2:4" ht="39.6">
      <c r="B60" s="212" t="s">
        <v>80</v>
      </c>
      <c r="C60" s="26" t="s">
        <v>277</v>
      </c>
      <c r="D60" s="27" t="s">
        <v>278</v>
      </c>
    </row>
    <row r="61" spans="2:4" ht="39.6">
      <c r="B61" s="212"/>
      <c r="C61" s="26" t="s">
        <v>277</v>
      </c>
      <c r="D61" s="65" t="s">
        <v>279</v>
      </c>
    </row>
    <row r="62" spans="2:4" ht="19.8">
      <c r="B62" s="212"/>
      <c r="C62" s="56" t="s">
        <v>9</v>
      </c>
      <c r="D62" s="27" t="s">
        <v>82</v>
      </c>
    </row>
    <row r="63" spans="2:4" ht="19.8">
      <c r="B63" s="191" t="s">
        <v>81</v>
      </c>
      <c r="C63" s="56" t="s">
        <v>13</v>
      </c>
      <c r="D63" s="27" t="s">
        <v>82</v>
      </c>
    </row>
    <row r="64" spans="2:4" ht="19.8">
      <c r="B64" s="192"/>
      <c r="C64" s="26" t="s">
        <v>274</v>
      </c>
      <c r="D64" s="27" t="s">
        <v>280</v>
      </c>
    </row>
    <row r="65" spans="2:4" ht="19.8">
      <c r="B65" s="193"/>
      <c r="C65" s="26" t="s">
        <v>274</v>
      </c>
      <c r="D65" s="57" t="s">
        <v>281</v>
      </c>
    </row>
    <row r="66" spans="2:4" ht="19.8">
      <c r="B66" s="34" t="s">
        <v>83</v>
      </c>
      <c r="C66" s="33" t="s">
        <v>9</v>
      </c>
      <c r="D66" s="207" t="s">
        <v>86</v>
      </c>
    </row>
    <row r="67" spans="2:4" ht="19.8">
      <c r="B67" s="56" t="s">
        <v>282</v>
      </c>
      <c r="C67" s="56" t="s">
        <v>13</v>
      </c>
      <c r="D67" s="208"/>
    </row>
    <row r="68" spans="2:4" ht="19.8">
      <c r="B68" s="56" t="s">
        <v>283</v>
      </c>
      <c r="C68" s="26" t="s">
        <v>184</v>
      </c>
      <c r="D68" s="206"/>
    </row>
    <row r="69" spans="2:4" ht="19.8">
      <c r="B69" s="191" t="s">
        <v>90</v>
      </c>
      <c r="C69" s="26" t="s">
        <v>284</v>
      </c>
      <c r="D69" s="29" t="s">
        <v>285</v>
      </c>
    </row>
    <row r="70" spans="2:4" ht="19.8">
      <c r="B70" s="217"/>
      <c r="C70" s="56" t="s">
        <v>13</v>
      </c>
      <c r="D70" s="57" t="s">
        <v>205</v>
      </c>
    </row>
    <row r="71" spans="2:4" ht="19.8">
      <c r="B71" s="56" t="s">
        <v>87</v>
      </c>
      <c r="C71" s="56" t="s">
        <v>9</v>
      </c>
      <c r="D71" s="209" t="s">
        <v>84</v>
      </c>
    </row>
    <row r="72" spans="2:4" ht="19.8">
      <c r="B72" s="56" t="s">
        <v>88</v>
      </c>
      <c r="C72" s="56" t="s">
        <v>13</v>
      </c>
      <c r="D72" s="208"/>
    </row>
    <row r="73" spans="2:4" ht="19.8">
      <c r="B73" s="56" t="s">
        <v>89</v>
      </c>
      <c r="C73" s="56" t="s">
        <v>14</v>
      </c>
      <c r="D73" s="208"/>
    </row>
    <row r="74" spans="2:4" ht="19.8">
      <c r="B74" s="56" t="s">
        <v>286</v>
      </c>
      <c r="C74" s="56" t="s">
        <v>184</v>
      </c>
      <c r="D74" s="206"/>
    </row>
    <row r="75" spans="2:4" ht="19.8">
      <c r="B75" s="56" t="s">
        <v>92</v>
      </c>
      <c r="C75" s="56" t="s">
        <v>14</v>
      </c>
      <c r="D75" s="201" t="s">
        <v>91</v>
      </c>
    </row>
    <row r="76" spans="2:4" ht="19.8">
      <c r="B76" s="56" t="s">
        <v>93</v>
      </c>
      <c r="C76" s="56" t="s">
        <v>14</v>
      </c>
      <c r="D76" s="206"/>
    </row>
    <row r="77" spans="2:4" ht="19.8">
      <c r="B77" s="56" t="s">
        <v>94</v>
      </c>
      <c r="C77" s="56" t="s">
        <v>9</v>
      </c>
      <c r="D77" s="205" t="s">
        <v>95</v>
      </c>
    </row>
    <row r="78" spans="2:4" ht="19.8">
      <c r="B78" s="56" t="s">
        <v>287</v>
      </c>
      <c r="C78" s="56" t="s">
        <v>13</v>
      </c>
      <c r="D78" s="206"/>
    </row>
    <row r="79" spans="2:4" ht="19.8">
      <c r="B79" s="232" t="s">
        <v>97</v>
      </c>
      <c r="C79" s="56" t="s">
        <v>98</v>
      </c>
      <c r="D79" s="35" t="s">
        <v>210</v>
      </c>
    </row>
    <row r="80" spans="2:4" ht="19.8">
      <c r="B80" s="233"/>
      <c r="C80" s="56" t="s">
        <v>13</v>
      </c>
      <c r="D80" s="36" t="s">
        <v>212</v>
      </c>
    </row>
    <row r="81" spans="2:4" ht="19.8">
      <c r="B81" s="234"/>
      <c r="C81" s="26" t="s">
        <v>288</v>
      </c>
      <c r="D81" s="201" t="s">
        <v>101</v>
      </c>
    </row>
    <row r="82" spans="2:4" ht="19.8">
      <c r="B82" s="30" t="s">
        <v>99</v>
      </c>
      <c r="C82" s="56" t="s">
        <v>9</v>
      </c>
      <c r="D82" s="203"/>
    </row>
    <row r="83" spans="2:4" ht="19.8">
      <c r="B83" s="30" t="s">
        <v>100</v>
      </c>
      <c r="C83" s="56" t="s">
        <v>13</v>
      </c>
      <c r="D83" s="204"/>
    </row>
    <row r="84" spans="2:4" ht="19.8">
      <c r="B84" s="56" t="s">
        <v>102</v>
      </c>
      <c r="C84" s="56" t="s">
        <v>14</v>
      </c>
      <c r="D84" s="201" t="s">
        <v>216</v>
      </c>
    </row>
    <row r="85" spans="2:4" ht="20.399999999999999" thickBot="1">
      <c r="B85" s="55" t="s">
        <v>289</v>
      </c>
      <c r="C85" s="51" t="s">
        <v>98</v>
      </c>
      <c r="D85" s="202"/>
    </row>
    <row r="86" spans="2:4" ht="19.8">
      <c r="B86" s="37" t="s">
        <v>103</v>
      </c>
      <c r="C86" s="37" t="s">
        <v>13</v>
      </c>
      <c r="D86" s="237" t="s">
        <v>218</v>
      </c>
    </row>
    <row r="87" spans="2:4" ht="19.8">
      <c r="B87" s="26" t="s">
        <v>196</v>
      </c>
      <c r="C87" s="26" t="s">
        <v>262</v>
      </c>
      <c r="D87" s="238"/>
    </row>
    <row r="88" spans="2:4" ht="19.8">
      <c r="B88" s="54" t="s">
        <v>104</v>
      </c>
      <c r="C88" s="54" t="s">
        <v>98</v>
      </c>
      <c r="D88" s="230" t="s">
        <v>105</v>
      </c>
    </row>
    <row r="89" spans="2:4" ht="19.8">
      <c r="B89" s="56" t="s">
        <v>106</v>
      </c>
      <c r="C89" s="56" t="s">
        <v>14</v>
      </c>
      <c r="D89" s="229"/>
    </row>
    <row r="90" spans="2:4" ht="19.8">
      <c r="B90" s="26" t="s">
        <v>107</v>
      </c>
      <c r="C90" s="26" t="s">
        <v>13</v>
      </c>
      <c r="D90" s="221"/>
    </row>
    <row r="91" spans="2:4" ht="19.8">
      <c r="B91" s="56" t="s">
        <v>108</v>
      </c>
      <c r="C91" s="56" t="s">
        <v>13</v>
      </c>
      <c r="D91" s="189" t="s">
        <v>111</v>
      </c>
    </row>
    <row r="92" spans="2:4" ht="19.8">
      <c r="B92" s="56" t="s">
        <v>110</v>
      </c>
      <c r="C92" s="56" t="s">
        <v>67</v>
      </c>
      <c r="D92" s="190"/>
    </row>
    <row r="93" spans="2:4" ht="19.8">
      <c r="B93" s="39" t="s">
        <v>112</v>
      </c>
      <c r="C93" s="56" t="s">
        <v>14</v>
      </c>
      <c r="D93" s="31" t="s">
        <v>109</v>
      </c>
    </row>
    <row r="94" spans="2:4" ht="19.8">
      <c r="B94" s="56" t="s">
        <v>113</v>
      </c>
      <c r="C94" s="56" t="s">
        <v>14</v>
      </c>
      <c r="D94" s="239" t="s">
        <v>114</v>
      </c>
    </row>
    <row r="95" spans="2:4" ht="19.8">
      <c r="B95" s="56" t="s">
        <v>115</v>
      </c>
      <c r="C95" s="56" t="s">
        <v>67</v>
      </c>
      <c r="D95" s="239"/>
    </row>
    <row r="96" spans="2:4" ht="19.8">
      <c r="B96" s="56" t="s">
        <v>116</v>
      </c>
      <c r="C96" s="56" t="s">
        <v>13</v>
      </c>
      <c r="D96" s="240"/>
    </row>
    <row r="97" spans="2:4" ht="19.8">
      <c r="B97" s="56" t="s">
        <v>118</v>
      </c>
      <c r="C97" s="56" t="s">
        <v>9</v>
      </c>
      <c r="D97" s="231" t="s">
        <v>223</v>
      </c>
    </row>
    <row r="98" spans="2:4" ht="20.399999999999999" thickBot="1">
      <c r="B98" s="53" t="s">
        <v>117</v>
      </c>
      <c r="C98" s="53" t="s">
        <v>13</v>
      </c>
      <c r="D98" s="229"/>
    </row>
    <row r="99" spans="2:4" ht="19.8">
      <c r="B99" s="37" t="s">
        <v>119</v>
      </c>
      <c r="C99" s="40" t="s">
        <v>69</v>
      </c>
      <c r="D99" s="228" t="s">
        <v>290</v>
      </c>
    </row>
    <row r="100" spans="2:4" ht="19.8">
      <c r="B100" s="42" t="s">
        <v>120</v>
      </c>
      <c r="C100" s="26" t="s">
        <v>69</v>
      </c>
      <c r="D100" s="229"/>
    </row>
    <row r="101" spans="2:4" ht="19.8">
      <c r="B101" s="42" t="s">
        <v>122</v>
      </c>
      <c r="C101" s="26" t="s">
        <v>257</v>
      </c>
      <c r="D101" s="221"/>
    </row>
    <row r="102" spans="2:4" ht="19.8">
      <c r="B102" s="42" t="s">
        <v>119</v>
      </c>
      <c r="C102" s="56" t="s">
        <v>14</v>
      </c>
      <c r="D102" s="31" t="s">
        <v>225</v>
      </c>
    </row>
    <row r="103" spans="2:4" ht="19.8">
      <c r="B103" s="42" t="s">
        <v>119</v>
      </c>
      <c r="C103" s="56" t="s">
        <v>14</v>
      </c>
      <c r="D103" s="222" t="s">
        <v>121</v>
      </c>
    </row>
    <row r="104" spans="2:4" ht="19.8">
      <c r="B104" s="42" t="s">
        <v>120</v>
      </c>
      <c r="C104" s="56" t="s">
        <v>14</v>
      </c>
      <c r="D104" s="223"/>
    </row>
    <row r="105" spans="2:4" ht="20.399999999999999" thickBot="1">
      <c r="B105" s="43" t="s">
        <v>122</v>
      </c>
      <c r="C105" s="38" t="s">
        <v>67</v>
      </c>
      <c r="D105" s="235"/>
    </row>
    <row r="106" spans="2:4" ht="19.8">
      <c r="B106" s="56" t="s">
        <v>123</v>
      </c>
      <c r="C106" s="56" t="s">
        <v>13</v>
      </c>
      <c r="D106" s="41" t="s">
        <v>229</v>
      </c>
    </row>
    <row r="107" spans="2:4" ht="20.399999999999999" thickBot="1">
      <c r="B107" s="53" t="s">
        <v>123</v>
      </c>
      <c r="C107" s="53" t="s">
        <v>13</v>
      </c>
      <c r="D107" s="32" t="s">
        <v>124</v>
      </c>
    </row>
    <row r="108" spans="2:4" ht="19.8">
      <c r="B108" s="56" t="s">
        <v>125</v>
      </c>
      <c r="C108" s="56" t="s">
        <v>14</v>
      </c>
      <c r="D108" s="41" t="s">
        <v>126</v>
      </c>
    </row>
    <row r="109" spans="2:4" ht="19.8">
      <c r="B109" s="56" t="s">
        <v>193</v>
      </c>
      <c r="C109" s="56" t="s">
        <v>274</v>
      </c>
      <c r="D109" s="31" t="s">
        <v>291</v>
      </c>
    </row>
    <row r="110" spans="2:4" ht="19.8">
      <c r="B110" s="44" t="s">
        <v>292</v>
      </c>
      <c r="C110" s="54" t="s">
        <v>9</v>
      </c>
      <c r="D110" s="31" t="s">
        <v>293</v>
      </c>
    </row>
    <row r="111" spans="2:4" ht="19.8">
      <c r="B111" s="45"/>
      <c r="C111" s="54" t="s">
        <v>9</v>
      </c>
      <c r="D111" s="31" t="s">
        <v>291</v>
      </c>
    </row>
    <row r="112" spans="2:4" ht="19.8">
      <c r="B112" s="26" t="s">
        <v>127</v>
      </c>
      <c r="C112" s="56" t="s">
        <v>14</v>
      </c>
      <c r="D112" s="222" t="s">
        <v>128</v>
      </c>
    </row>
    <row r="113" spans="2:4" ht="19.8">
      <c r="B113" s="26" t="s">
        <v>129</v>
      </c>
      <c r="C113" s="56" t="s">
        <v>14</v>
      </c>
      <c r="D113" s="236"/>
    </row>
    <row r="114" spans="2:4" ht="19.8">
      <c r="B114" s="56" t="s">
        <v>133</v>
      </c>
      <c r="C114" s="56" t="s">
        <v>9</v>
      </c>
      <c r="D114" s="222" t="s">
        <v>131</v>
      </c>
    </row>
    <row r="115" spans="2:4" ht="19.8">
      <c r="B115" s="56" t="s">
        <v>130</v>
      </c>
      <c r="C115" s="56" t="s">
        <v>13</v>
      </c>
      <c r="D115" s="236"/>
    </row>
    <row r="116" spans="2:4" ht="19.8">
      <c r="B116" s="56" t="s">
        <v>137</v>
      </c>
      <c r="C116" s="56" t="s">
        <v>9</v>
      </c>
      <c r="D116" s="222" t="s">
        <v>138</v>
      </c>
    </row>
    <row r="117" spans="2:4" ht="19.8">
      <c r="B117" s="56" t="s">
        <v>140</v>
      </c>
      <c r="C117" s="56" t="s">
        <v>13</v>
      </c>
      <c r="D117" s="236"/>
    </row>
    <row r="118" spans="2:4" ht="19.8">
      <c r="B118" s="56" t="s">
        <v>133</v>
      </c>
      <c r="C118" s="56" t="s">
        <v>14</v>
      </c>
      <c r="D118" s="241" t="s">
        <v>134</v>
      </c>
    </row>
    <row r="119" spans="2:4" ht="19.8">
      <c r="B119" s="56" t="s">
        <v>136</v>
      </c>
      <c r="C119" s="56" t="s">
        <v>14</v>
      </c>
      <c r="D119" s="241"/>
    </row>
    <row r="120" spans="2:4" ht="19.8">
      <c r="B120" s="56" t="s">
        <v>137</v>
      </c>
      <c r="C120" s="56" t="s">
        <v>14</v>
      </c>
      <c r="D120" s="241"/>
    </row>
    <row r="121" spans="2:4" ht="19.8">
      <c r="B121" s="56" t="s">
        <v>141</v>
      </c>
      <c r="C121" s="56" t="s">
        <v>67</v>
      </c>
      <c r="D121" s="31" t="s">
        <v>142</v>
      </c>
    </row>
    <row r="122" spans="2:4" ht="19.8">
      <c r="B122" s="191" t="s">
        <v>144</v>
      </c>
      <c r="C122" s="56" t="s">
        <v>98</v>
      </c>
      <c r="D122" s="46" t="s">
        <v>145</v>
      </c>
    </row>
    <row r="123" spans="2:4" ht="19.8">
      <c r="B123" s="217"/>
      <c r="C123" s="56" t="s">
        <v>13</v>
      </c>
      <c r="D123" s="46" t="s">
        <v>147</v>
      </c>
    </row>
    <row r="124" spans="2:4" ht="19.8">
      <c r="B124" s="47" t="s">
        <v>149</v>
      </c>
      <c r="C124" s="56" t="s">
        <v>98</v>
      </c>
      <c r="D124" s="31" t="s">
        <v>150</v>
      </c>
    </row>
    <row r="125" spans="2:4" ht="19.8">
      <c r="B125" s="56" t="s">
        <v>151</v>
      </c>
      <c r="C125" s="56" t="s">
        <v>9</v>
      </c>
      <c r="D125" s="222" t="s">
        <v>152</v>
      </c>
    </row>
    <row r="126" spans="2:4" ht="19.8">
      <c r="B126" s="56" t="s">
        <v>153</v>
      </c>
      <c r="C126" s="56" t="s">
        <v>13</v>
      </c>
      <c r="D126" s="236"/>
    </row>
    <row r="127" spans="2:4" ht="19.8">
      <c r="B127" s="56" t="s">
        <v>154</v>
      </c>
      <c r="C127" s="56" t="s">
        <v>9</v>
      </c>
      <c r="D127" s="189" t="s">
        <v>155</v>
      </c>
    </row>
    <row r="128" spans="2:4" ht="19.8">
      <c r="B128" s="56" t="s">
        <v>156</v>
      </c>
      <c r="C128" s="56" t="s">
        <v>13</v>
      </c>
      <c r="D128" s="190"/>
    </row>
    <row r="129" spans="2:4" ht="19.8">
      <c r="B129" s="56" t="s">
        <v>157</v>
      </c>
      <c r="C129" s="56" t="s">
        <v>67</v>
      </c>
      <c r="D129" s="48" t="s">
        <v>60</v>
      </c>
    </row>
    <row r="130" spans="2:4" ht="19.8">
      <c r="B130" s="56" t="s">
        <v>159</v>
      </c>
      <c r="C130" s="56" t="s">
        <v>9</v>
      </c>
      <c r="D130" s="242" t="s">
        <v>160</v>
      </c>
    </row>
    <row r="131" spans="2:4" ht="19.8">
      <c r="B131" s="56" t="s">
        <v>294</v>
      </c>
      <c r="C131" s="56" t="s">
        <v>13</v>
      </c>
      <c r="D131" s="243"/>
    </row>
    <row r="132" spans="2:4" ht="19.8">
      <c r="B132" s="56" t="s">
        <v>161</v>
      </c>
      <c r="C132" s="56" t="s">
        <v>67</v>
      </c>
      <c r="D132" s="244"/>
    </row>
    <row r="133" spans="2:4" ht="32.4">
      <c r="B133" s="226" t="s">
        <v>162</v>
      </c>
      <c r="C133" s="26" t="s">
        <v>69</v>
      </c>
      <c r="D133" s="49" t="s">
        <v>295</v>
      </c>
    </row>
    <row r="134" spans="2:4" ht="19.8">
      <c r="B134" s="227"/>
      <c r="C134" s="56" t="s">
        <v>14</v>
      </c>
      <c r="D134" s="49" t="s">
        <v>239</v>
      </c>
    </row>
    <row r="135" spans="2:4" ht="19.8">
      <c r="B135" s="47" t="s">
        <v>163</v>
      </c>
      <c r="C135" s="56" t="s">
        <v>13</v>
      </c>
      <c r="D135" s="31" t="s">
        <v>242</v>
      </c>
    </row>
    <row r="136" spans="2:4" ht="19.8">
      <c r="B136" s="26" t="s">
        <v>164</v>
      </c>
      <c r="C136" s="56" t="s">
        <v>9</v>
      </c>
      <c r="D136" s="31" t="s">
        <v>245</v>
      </c>
    </row>
    <row r="137" spans="2:4" ht="19.8">
      <c r="B137" s="26" t="s">
        <v>165</v>
      </c>
      <c r="C137" s="56" t="s">
        <v>9</v>
      </c>
      <c r="D137" s="222" t="s">
        <v>167</v>
      </c>
    </row>
    <row r="138" spans="2:4" ht="19.8">
      <c r="B138" s="26" t="s">
        <v>166</v>
      </c>
      <c r="C138" s="56" t="s">
        <v>13</v>
      </c>
      <c r="D138" s="223"/>
    </row>
    <row r="139" spans="2:4" ht="19.8">
      <c r="B139" s="191" t="s">
        <v>168</v>
      </c>
      <c r="C139" s="56" t="s">
        <v>67</v>
      </c>
      <c r="D139" s="31" t="s">
        <v>237</v>
      </c>
    </row>
    <row r="140" spans="2:4" ht="19.8">
      <c r="B140" s="217"/>
      <c r="C140" s="56" t="s">
        <v>63</v>
      </c>
      <c r="D140" s="222" t="s">
        <v>169</v>
      </c>
    </row>
    <row r="141" spans="2:4" ht="19.8">
      <c r="B141" s="56" t="s">
        <v>170</v>
      </c>
      <c r="C141" s="56" t="s">
        <v>13</v>
      </c>
      <c r="D141" s="236"/>
    </row>
    <row r="142" spans="2:4" ht="19.8">
      <c r="B142" s="26" t="s">
        <v>171</v>
      </c>
      <c r="C142" s="56" t="s">
        <v>9</v>
      </c>
      <c r="D142" s="222" t="s">
        <v>173</v>
      </c>
    </row>
    <row r="143" spans="2:4" ht="19.8">
      <c r="B143" s="56" t="s">
        <v>172</v>
      </c>
      <c r="C143" s="56" t="s">
        <v>14</v>
      </c>
      <c r="D143" s="224"/>
    </row>
    <row r="144" spans="2:4" ht="19.8">
      <c r="B144" s="56" t="s">
        <v>174</v>
      </c>
      <c r="C144" s="56" t="s">
        <v>67</v>
      </c>
      <c r="D144" s="225"/>
    </row>
    <row r="145" spans="2:4" ht="19.8">
      <c r="B145" s="56" t="s">
        <v>175</v>
      </c>
      <c r="C145" s="56" t="s">
        <v>9</v>
      </c>
      <c r="D145" s="222" t="s">
        <v>177</v>
      </c>
    </row>
    <row r="146" spans="2:4" ht="19.8">
      <c r="B146" s="56" t="s">
        <v>176</v>
      </c>
      <c r="C146" s="56" t="s">
        <v>13</v>
      </c>
      <c r="D146" s="223"/>
    </row>
    <row r="147" spans="2:4" ht="19.8">
      <c r="B147" s="53" t="s">
        <v>195</v>
      </c>
      <c r="C147" s="56" t="s">
        <v>257</v>
      </c>
      <c r="D147" s="225"/>
    </row>
    <row r="148" spans="2:4" ht="19.8">
      <c r="B148" s="220" t="s">
        <v>178</v>
      </c>
      <c r="C148" s="26" t="s">
        <v>296</v>
      </c>
      <c r="D148" s="48" t="s">
        <v>297</v>
      </c>
    </row>
    <row r="149" spans="2:4" ht="19.8">
      <c r="B149" s="221"/>
      <c r="C149" s="56" t="s">
        <v>9</v>
      </c>
      <c r="D149" s="48" t="s">
        <v>232</v>
      </c>
    </row>
    <row r="150" spans="2:4" ht="19.8">
      <c r="B150" s="56" t="s">
        <v>179</v>
      </c>
      <c r="C150" s="56" t="s">
        <v>9</v>
      </c>
      <c r="D150" s="222" t="s">
        <v>180</v>
      </c>
    </row>
    <row r="151" spans="2:4" ht="19.8">
      <c r="B151" s="56" t="s">
        <v>181</v>
      </c>
      <c r="C151" s="56" t="s">
        <v>13</v>
      </c>
      <c r="D151" s="236"/>
    </row>
    <row r="152" spans="2:4" ht="19.8">
      <c r="B152" s="47" t="s">
        <v>182</v>
      </c>
      <c r="C152" s="56" t="s">
        <v>13</v>
      </c>
      <c r="D152" s="31" t="s">
        <v>251</v>
      </c>
    </row>
    <row r="153" spans="2:4" ht="19.8">
      <c r="B153" s="56" t="s">
        <v>183</v>
      </c>
      <c r="C153" s="26" t="s">
        <v>184</v>
      </c>
      <c r="D153" s="31" t="s">
        <v>248</v>
      </c>
    </row>
  </sheetData>
  <mergeCells count="56">
    <mergeCell ref="D140:D141"/>
    <mergeCell ref="D125:D126"/>
    <mergeCell ref="D150:D151"/>
    <mergeCell ref="D86:D87"/>
    <mergeCell ref="D94:D96"/>
    <mergeCell ref="D145:D147"/>
    <mergeCell ref="D112:D113"/>
    <mergeCell ref="D114:D115"/>
    <mergeCell ref="D116:D117"/>
    <mergeCell ref="D118:D120"/>
    <mergeCell ref="D130:D132"/>
    <mergeCell ref="D2:D3"/>
    <mergeCell ref="C24:C25"/>
    <mergeCell ref="C30:C31"/>
    <mergeCell ref="B148:B149"/>
    <mergeCell ref="D8:D9"/>
    <mergeCell ref="B139:B140"/>
    <mergeCell ref="D137:D138"/>
    <mergeCell ref="D142:D144"/>
    <mergeCell ref="B133:B134"/>
    <mergeCell ref="D127:D128"/>
    <mergeCell ref="D99:D101"/>
    <mergeCell ref="D88:D90"/>
    <mergeCell ref="D97:D98"/>
    <mergeCell ref="B122:B123"/>
    <mergeCell ref="B79:B81"/>
    <mergeCell ref="D103:D105"/>
    <mergeCell ref="D75:D76"/>
    <mergeCell ref="B60:B62"/>
    <mergeCell ref="D14:D15"/>
    <mergeCell ref="D54:D55"/>
    <mergeCell ref="D58:D59"/>
    <mergeCell ref="B24:B25"/>
    <mergeCell ref="B26:B27"/>
    <mergeCell ref="C26:C27"/>
    <mergeCell ref="B13:B14"/>
    <mergeCell ref="B16:B17"/>
    <mergeCell ref="B18:B21"/>
    <mergeCell ref="B51:B53"/>
    <mergeCell ref="B69:B70"/>
    <mergeCell ref="B4:B5"/>
    <mergeCell ref="D91:D92"/>
    <mergeCell ref="B63:B65"/>
    <mergeCell ref="B37:B42"/>
    <mergeCell ref="B43:B48"/>
    <mergeCell ref="D49:D50"/>
    <mergeCell ref="B33:B35"/>
    <mergeCell ref="B28:B29"/>
    <mergeCell ref="C28:C29"/>
    <mergeCell ref="B30:B31"/>
    <mergeCell ref="D84:D85"/>
    <mergeCell ref="D81:D83"/>
    <mergeCell ref="D77:D78"/>
    <mergeCell ref="D66:D68"/>
    <mergeCell ref="D71:D74"/>
    <mergeCell ref="D56:D57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重要，要與SHEET1合併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36M-09</dc:creator>
  <cp:lastModifiedBy>tnd</cp:lastModifiedBy>
  <cp:lastPrinted>2020-08-20T06:20:18Z</cp:lastPrinted>
  <dcterms:created xsi:type="dcterms:W3CDTF">2016-08-25T08:33:35Z</dcterms:created>
  <dcterms:modified xsi:type="dcterms:W3CDTF">2020-08-20T06:22:06Z</dcterms:modified>
</cp:coreProperties>
</file>