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6" yWindow="4440" windowWidth="15072" windowHeight="5292"/>
  </bookViews>
  <sheets>
    <sheet name="Sheet1" sheetId="1" r:id="rId1"/>
    <sheet name="工作表1" sheetId="2" r:id="rId2"/>
  </sheets>
  <definedNames>
    <definedName name="_xlnm._FilterDatabase" localSheetId="0" hidden="1">Sheet1!$A$2:$O$146</definedName>
    <definedName name="_xlnm.Print_Titles" localSheetId="0">Sheet1!$2:$2</definedName>
  </definedNames>
  <calcPr calcId="162913"/>
</workbook>
</file>

<file path=xl/calcChain.xml><?xml version="1.0" encoding="utf-8"?>
<calcChain xmlns="http://schemas.openxmlformats.org/spreadsheetml/2006/main">
  <c r="M76" i="1" l="1"/>
  <c r="N76" i="1" s="1"/>
  <c r="O76" i="1" s="1"/>
  <c r="M33" i="1"/>
  <c r="N33" i="1" s="1"/>
  <c r="O33" i="1" s="1"/>
  <c r="M59" i="1"/>
  <c r="N59" i="1" s="1"/>
  <c r="O59" i="1" s="1"/>
  <c r="M94" i="1"/>
  <c r="M90" i="1"/>
  <c r="N90" i="1" s="1"/>
  <c r="O90" i="1" s="1"/>
  <c r="M3" i="1"/>
  <c r="M36" i="1"/>
  <c r="N36" i="1" s="1"/>
  <c r="O36" i="1" s="1"/>
  <c r="M19" i="1"/>
  <c r="N19" i="1" s="1"/>
  <c r="O19" i="1" s="1"/>
  <c r="M145" i="1"/>
  <c r="N145" i="1" s="1"/>
  <c r="O145" i="1" s="1"/>
  <c r="M142" i="1"/>
  <c r="N142" i="1" s="1"/>
  <c r="O142" i="1" s="1"/>
  <c r="M143" i="1"/>
  <c r="N143" i="1" s="1"/>
  <c r="O143" i="1" s="1"/>
  <c r="M123" i="1"/>
  <c r="N123" i="1" s="1"/>
  <c r="O123" i="1" s="1"/>
  <c r="M127" i="1"/>
  <c r="N127" i="1" s="1"/>
  <c r="O127" i="1" s="1"/>
  <c r="M128" i="1"/>
  <c r="N128" i="1" s="1"/>
  <c r="O128" i="1" s="1"/>
  <c r="M129" i="1"/>
  <c r="N129" i="1" s="1"/>
  <c r="O129" i="1" s="1"/>
  <c r="M130" i="1"/>
  <c r="N130" i="1" s="1"/>
  <c r="O130" i="1" s="1"/>
  <c r="M132" i="1"/>
  <c r="N132" i="1" s="1"/>
  <c r="O132" i="1" s="1"/>
  <c r="M133" i="1"/>
  <c r="N133" i="1" s="1"/>
  <c r="O133" i="1" s="1"/>
  <c r="M134" i="1"/>
  <c r="N134" i="1" s="1"/>
  <c r="O134" i="1" s="1"/>
  <c r="M135" i="1"/>
  <c r="N135" i="1" s="1"/>
  <c r="O135" i="1" s="1"/>
  <c r="M136" i="1"/>
  <c r="N136" i="1" s="1"/>
  <c r="O136" i="1" s="1"/>
  <c r="M137" i="1"/>
  <c r="N137" i="1" s="1"/>
  <c r="O137" i="1" s="1"/>
  <c r="M138" i="1"/>
  <c r="N138" i="1" s="1"/>
  <c r="O138" i="1" s="1"/>
  <c r="M139" i="1"/>
  <c r="N139" i="1" s="1"/>
  <c r="O139" i="1" s="1"/>
  <c r="M140" i="1"/>
  <c r="N140" i="1" s="1"/>
  <c r="O140" i="1" s="1"/>
  <c r="M141" i="1"/>
  <c r="N141" i="1" s="1"/>
  <c r="O141" i="1" s="1"/>
  <c r="M120" i="1"/>
  <c r="N120" i="1" s="1"/>
  <c r="O120" i="1" s="1"/>
  <c r="M121" i="1"/>
  <c r="N121" i="1" s="1"/>
  <c r="O121" i="1" s="1"/>
  <c r="M122" i="1"/>
  <c r="N122" i="1" s="1"/>
  <c r="O122" i="1" s="1"/>
  <c r="M114" i="1"/>
  <c r="N114" i="1" s="1"/>
  <c r="O114" i="1" s="1"/>
  <c r="M115" i="1"/>
  <c r="N115" i="1" s="1"/>
  <c r="O115" i="1" s="1"/>
  <c r="M116" i="1"/>
  <c r="N116" i="1" s="1"/>
  <c r="O116" i="1" s="1"/>
  <c r="M113" i="1"/>
  <c r="N113" i="1" s="1"/>
  <c r="O113" i="1" s="1"/>
  <c r="M111" i="1"/>
  <c r="N111" i="1" s="1"/>
  <c r="O111" i="1" s="1"/>
  <c r="M106" i="1"/>
  <c r="N106" i="1" s="1"/>
  <c r="O106" i="1" s="1"/>
  <c r="M107" i="1"/>
  <c r="N107" i="1" s="1"/>
  <c r="O107" i="1" s="1"/>
  <c r="M108" i="1"/>
  <c r="N108" i="1" s="1"/>
  <c r="O108" i="1" s="1"/>
  <c r="M109" i="1"/>
  <c r="N109" i="1" s="1"/>
  <c r="O109" i="1" s="1"/>
  <c r="M110" i="1"/>
  <c r="N110" i="1" s="1"/>
  <c r="O110" i="1" s="1"/>
  <c r="M102" i="1"/>
  <c r="N102" i="1" s="1"/>
  <c r="O102" i="1" s="1"/>
  <c r="M103" i="1"/>
  <c r="N103" i="1" s="1"/>
  <c r="O103" i="1" s="1"/>
  <c r="M104" i="1"/>
  <c r="N104" i="1" s="1"/>
  <c r="O104" i="1" s="1"/>
  <c r="M105" i="1"/>
  <c r="N105" i="1" s="1"/>
  <c r="O105" i="1" s="1"/>
  <c r="M98" i="1"/>
  <c r="N98" i="1" s="1"/>
  <c r="O98" i="1" s="1"/>
  <c r="M99" i="1"/>
  <c r="N99" i="1" s="1"/>
  <c r="O99" i="1" s="1"/>
  <c r="M100" i="1"/>
  <c r="N100" i="1" s="1"/>
  <c r="O100" i="1" s="1"/>
  <c r="M101" i="1"/>
  <c r="N101" i="1" s="1"/>
  <c r="O101" i="1" s="1"/>
  <c r="M96" i="1"/>
  <c r="N96" i="1" s="1"/>
  <c r="O96" i="1" s="1"/>
  <c r="M92" i="1"/>
  <c r="N92" i="1" s="1"/>
  <c r="O92" i="1" s="1"/>
  <c r="M89" i="1"/>
  <c r="N89" i="1" s="1"/>
  <c r="O89" i="1" s="1"/>
  <c r="M87" i="1"/>
  <c r="N87" i="1" s="1"/>
  <c r="O87" i="1" s="1"/>
  <c r="M84" i="1"/>
  <c r="N84" i="1" s="1"/>
  <c r="O84" i="1" s="1"/>
  <c r="M85" i="1"/>
  <c r="N85" i="1" s="1"/>
  <c r="O85" i="1" s="1"/>
  <c r="M86" i="1"/>
  <c r="N86" i="1" s="1"/>
  <c r="O86" i="1" s="1"/>
  <c r="M81" i="1"/>
  <c r="N81" i="1" s="1"/>
  <c r="O81" i="1" s="1"/>
  <c r="M80" i="1"/>
  <c r="N80" i="1" s="1"/>
  <c r="O80" i="1" s="1"/>
  <c r="M79" i="1"/>
  <c r="N79" i="1" s="1"/>
  <c r="O79" i="1" s="1"/>
  <c r="M77" i="1"/>
  <c r="N77" i="1" s="1"/>
  <c r="O77" i="1" s="1"/>
  <c r="M74" i="1"/>
  <c r="N74" i="1" s="1"/>
  <c r="O74" i="1" s="1"/>
  <c r="M75" i="1"/>
  <c r="N75" i="1" s="1"/>
  <c r="O75" i="1" s="1"/>
  <c r="M69" i="1"/>
  <c r="N69" i="1" s="1"/>
  <c r="O69" i="1" s="1"/>
  <c r="M70" i="1"/>
  <c r="N70" i="1" s="1"/>
  <c r="O70" i="1" s="1"/>
  <c r="M71" i="1"/>
  <c r="N71" i="1" s="1"/>
  <c r="O71" i="1" s="1"/>
  <c r="M67" i="1"/>
  <c r="N67" i="1" s="1"/>
  <c r="O67" i="1" s="1"/>
  <c r="M68" i="1"/>
  <c r="N68" i="1" s="1"/>
  <c r="O68" i="1" s="1"/>
  <c r="M66" i="1"/>
  <c r="N66" i="1" s="1"/>
  <c r="O66" i="1" s="1"/>
  <c r="M65" i="1"/>
  <c r="N65" i="1" s="1"/>
  <c r="O65" i="1" s="1"/>
  <c r="M62" i="1"/>
  <c r="N62" i="1" s="1"/>
  <c r="O62" i="1" s="1"/>
  <c r="M63" i="1"/>
  <c r="N63" i="1" s="1"/>
  <c r="O63" i="1" s="1"/>
  <c r="M64" i="1"/>
  <c r="N64" i="1" s="1"/>
  <c r="O64" i="1" s="1"/>
  <c r="M61" i="1"/>
  <c r="N61" i="1" s="1"/>
  <c r="O61" i="1" s="1"/>
  <c r="M56" i="1"/>
  <c r="N56" i="1" s="1"/>
  <c r="O56" i="1" s="1"/>
  <c r="M57" i="1"/>
  <c r="N57" i="1" s="1"/>
  <c r="O57" i="1" s="1"/>
  <c r="M58" i="1"/>
  <c r="N58" i="1" s="1"/>
  <c r="O58" i="1" s="1"/>
  <c r="M54" i="1"/>
  <c r="N54" i="1" s="1"/>
  <c r="O54" i="1" s="1"/>
  <c r="M55" i="1"/>
  <c r="N55" i="1" s="1"/>
  <c r="M53" i="1"/>
  <c r="N53" i="1" s="1"/>
  <c r="M46" i="1"/>
  <c r="N46" i="1" s="1"/>
  <c r="M47" i="1"/>
  <c r="N47" i="1" s="1"/>
  <c r="O47" i="1" s="1"/>
  <c r="M48" i="1"/>
  <c r="N48" i="1" s="1"/>
  <c r="O48" i="1" s="1"/>
  <c r="M49" i="1"/>
  <c r="N49" i="1" s="1"/>
  <c r="O49" i="1" s="1"/>
  <c r="M50" i="1"/>
  <c r="N50" i="1" s="1"/>
  <c r="O50" i="1" s="1"/>
  <c r="M51" i="1"/>
  <c r="N51" i="1" s="1"/>
  <c r="O51" i="1" s="1"/>
  <c r="M52" i="1"/>
  <c r="N52" i="1" s="1"/>
  <c r="O52" i="1" s="1"/>
  <c r="M41" i="1"/>
  <c r="N41" i="1" s="1"/>
  <c r="O41" i="1" s="1"/>
  <c r="M42" i="1"/>
  <c r="N42" i="1" s="1"/>
  <c r="O42" i="1" s="1"/>
  <c r="M43" i="1"/>
  <c r="N43" i="1" s="1"/>
  <c r="O43" i="1" s="1"/>
  <c r="M44" i="1"/>
  <c r="N44" i="1" s="1"/>
  <c r="O44" i="1" s="1"/>
  <c r="M45" i="1"/>
  <c r="N45" i="1" s="1"/>
  <c r="O45" i="1" s="1"/>
  <c r="M38" i="1"/>
  <c r="N38" i="1" s="1"/>
  <c r="O38" i="1" s="1"/>
  <c r="M30" i="1"/>
  <c r="N30" i="1" s="1"/>
  <c r="O30" i="1" s="1"/>
  <c r="M28" i="1"/>
  <c r="N28" i="1" s="1"/>
  <c r="O28" i="1" s="1"/>
  <c r="M26" i="1"/>
  <c r="N26" i="1" s="1"/>
  <c r="O26" i="1" s="1"/>
  <c r="M24" i="1"/>
  <c r="N24" i="1" s="1"/>
  <c r="O24" i="1" s="1"/>
  <c r="M23" i="1"/>
  <c r="N23" i="1" s="1"/>
  <c r="O23" i="1" s="1"/>
  <c r="M16" i="1"/>
  <c r="N16" i="1" s="1"/>
  <c r="O16" i="1" s="1"/>
  <c r="M17" i="1"/>
  <c r="N17" i="1" s="1"/>
  <c r="O17" i="1" s="1"/>
  <c r="M5" i="1"/>
  <c r="N5" i="1" s="1"/>
  <c r="O5" i="1" s="1"/>
  <c r="M8" i="1"/>
  <c r="N8" i="1" s="1"/>
  <c r="O8" i="1" s="1"/>
  <c r="M9" i="1"/>
  <c r="N9" i="1" s="1"/>
  <c r="O9" i="1" s="1"/>
  <c r="M10" i="1"/>
  <c r="N10" i="1" s="1"/>
  <c r="O10" i="1" s="1"/>
  <c r="M11" i="1"/>
  <c r="N11" i="1" s="1"/>
  <c r="M12" i="1"/>
  <c r="N12" i="1" s="1"/>
  <c r="O12" i="1" s="1"/>
  <c r="M13" i="1"/>
  <c r="N13" i="1" s="1"/>
  <c r="O13" i="1" s="1"/>
  <c r="M14" i="1"/>
  <c r="M15" i="1"/>
  <c r="M7" i="1"/>
  <c r="N7" i="1" s="1"/>
  <c r="O7" i="1" s="1"/>
  <c r="M4" i="1"/>
  <c r="N4" i="1" s="1"/>
  <c r="O4" i="1" s="1"/>
  <c r="J73" i="1"/>
  <c r="J146" i="1" s="1"/>
  <c r="M93" i="1"/>
  <c r="N93" i="1" s="1"/>
  <c r="O93" i="1" s="1"/>
  <c r="I73" i="1"/>
  <c r="N3" i="1" l="1"/>
  <c r="O3" i="1" s="1"/>
  <c r="M73" i="1"/>
  <c r="N73" i="1" s="1"/>
  <c r="O73" i="1" s="1"/>
  <c r="N15" i="1"/>
  <c r="O15" i="1" s="1"/>
  <c r="O46" i="1"/>
  <c r="O55" i="1"/>
  <c r="N94" i="1"/>
  <c r="O94" i="1" s="1"/>
  <c r="O53" i="1"/>
  <c r="N14" i="1"/>
  <c r="O14" i="1" s="1"/>
  <c r="O11" i="1"/>
</calcChain>
</file>

<file path=xl/sharedStrings.xml><?xml version="1.0" encoding="utf-8"?>
<sst xmlns="http://schemas.openxmlformats.org/spreadsheetml/2006/main" count="644" uniqueCount="476">
  <si>
    <t>編號</t>
  </si>
  <si>
    <t>罹難者(起訴書編號)</t>
  </si>
  <si>
    <t>罹難者
出生年月日</t>
  </si>
  <si>
    <t>家屬罹難之精神慰撫金
(§194)</t>
  </si>
  <si>
    <t>自體傷害之精神慰撫金
(§195)</t>
  </si>
  <si>
    <t>裝潢損害</t>
  </si>
  <si>
    <t>扶養費</t>
  </si>
  <si>
    <t>其他損害</t>
  </si>
  <si>
    <t>父</t>
  </si>
  <si>
    <t>母</t>
  </si>
  <si>
    <t>子</t>
  </si>
  <si>
    <t>蔡明烈</t>
  </si>
  <si>
    <t>蔡孟家(4)</t>
  </si>
  <si>
    <t>王麗霞</t>
  </si>
  <si>
    <t>黃淑美</t>
  </si>
  <si>
    <t>黃若欣(5)</t>
  </si>
  <si>
    <t>83.10.04</t>
  </si>
  <si>
    <t>王振中</t>
  </si>
  <si>
    <t>吳金釵(6)</t>
  </si>
  <si>
    <t>50.09.13</t>
  </si>
  <si>
    <t>林慶煌</t>
  </si>
  <si>
    <t>林函霏(8)</t>
  </si>
  <si>
    <t>73.07.12</t>
  </si>
  <si>
    <t>鄭世昕</t>
  </si>
  <si>
    <t>鄭正中(11)</t>
  </si>
  <si>
    <t>67.08.23</t>
  </si>
  <si>
    <t>105.01.24</t>
  </si>
  <si>
    <t>91.11.03</t>
  </si>
  <si>
    <t>洪芝晴(17)</t>
  </si>
  <si>
    <t>57.08.16</t>
  </si>
  <si>
    <t>93.03.06</t>
  </si>
  <si>
    <t>陳惠華(84)</t>
  </si>
  <si>
    <t>98.08.17</t>
  </si>
  <si>
    <t>夫</t>
  </si>
  <si>
    <t>62.02.01</t>
  </si>
  <si>
    <t>李肅椊</t>
  </si>
  <si>
    <t>女</t>
  </si>
  <si>
    <t>李文峯(90)</t>
  </si>
  <si>
    <t>張佳淇(24)</t>
  </si>
  <si>
    <t>張長發</t>
  </si>
  <si>
    <t>陳蓮月</t>
  </si>
  <si>
    <t>褚建興</t>
  </si>
  <si>
    <t>褚黃麗雪</t>
  </si>
  <si>
    <t>褚明慧(25)</t>
  </si>
  <si>
    <t>劉有元</t>
  </si>
  <si>
    <t xml:space="preserve">黃愛玉     </t>
  </si>
  <si>
    <t>劉文雄(86)</t>
  </si>
  <si>
    <t>黃安泰</t>
  </si>
  <si>
    <t xml:space="preserve">王金枝 </t>
  </si>
  <si>
    <t>黃任宇(29)</t>
  </si>
  <si>
    <t>陳素蘭</t>
  </si>
  <si>
    <t>黃淵廷(35)</t>
  </si>
  <si>
    <t>黃洸偉</t>
  </si>
  <si>
    <t>黃洸彬</t>
  </si>
  <si>
    <t xml:space="preserve">陳鵬文 </t>
  </si>
  <si>
    <t>陳建中(38)</t>
  </si>
  <si>
    <t>陳薛寶貴</t>
  </si>
  <si>
    <t>黃潘皖玲</t>
  </si>
  <si>
    <t>妻</t>
  </si>
  <si>
    <t>林杏原</t>
  </si>
  <si>
    <t>陳桂惠</t>
  </si>
  <si>
    <t>林亭均(40)</t>
  </si>
  <si>
    <t>陳證全</t>
  </si>
  <si>
    <t>劉江淑女</t>
  </si>
  <si>
    <t>周惠娜(50)</t>
  </si>
  <si>
    <t>林詩琪</t>
  </si>
  <si>
    <t>林至聖(49)</t>
  </si>
  <si>
    <t>張美玉(53)</t>
  </si>
  <si>
    <t>吳凱婷</t>
  </si>
  <si>
    <t>高勉</t>
  </si>
  <si>
    <t>鄭瑞青</t>
  </si>
  <si>
    <t>鄭瑞銘</t>
  </si>
  <si>
    <t>鄭慶田(108)</t>
  </si>
  <si>
    <t>方佑崴</t>
  </si>
  <si>
    <t>黃錦明</t>
  </si>
  <si>
    <t>黃邱金安(67)</t>
  </si>
  <si>
    <t>黃錦祥</t>
  </si>
  <si>
    <t>98.01.06</t>
  </si>
  <si>
    <t>43.11.28</t>
  </si>
  <si>
    <t>99.12.06</t>
  </si>
  <si>
    <t>黃淑儀</t>
  </si>
  <si>
    <t>吳月霞(75)</t>
  </si>
  <si>
    <t>46.04.11</t>
  </si>
  <si>
    <t>64.08.28</t>
  </si>
  <si>
    <t>103.02.01</t>
  </si>
  <si>
    <t>黃欣美</t>
  </si>
  <si>
    <t>林軒慰(77)</t>
  </si>
  <si>
    <t xml:space="preserve">連振安 </t>
  </si>
  <si>
    <t>連健廷(78)</t>
  </si>
  <si>
    <t>許錦芬</t>
  </si>
  <si>
    <t>徐寶麟</t>
  </si>
  <si>
    <t>徐志華(79)</t>
  </si>
  <si>
    <t>紀秀香</t>
  </si>
  <si>
    <t>徐麗雪</t>
  </si>
  <si>
    <t>38.06.12</t>
  </si>
  <si>
    <t>謝政憲</t>
  </si>
  <si>
    <t>張鳳仙</t>
  </si>
  <si>
    <t>賴玉印</t>
  </si>
  <si>
    <t>許桂棉</t>
  </si>
  <si>
    <t>賴慧珊(93)</t>
  </si>
  <si>
    <t>林恆志(98)</t>
  </si>
  <si>
    <t>魏顯章</t>
  </si>
  <si>
    <t>魏陳玉盆</t>
  </si>
  <si>
    <t>吳子瀅</t>
  </si>
  <si>
    <t>吳美霞</t>
  </si>
  <si>
    <t>姊</t>
  </si>
  <si>
    <t>本人</t>
  </si>
  <si>
    <t>柯景中</t>
  </si>
  <si>
    <t>姚文宗</t>
  </si>
  <si>
    <t>黃素虹</t>
  </si>
  <si>
    <t>姚文芳</t>
  </si>
  <si>
    <t>林雅惠</t>
  </si>
  <si>
    <t>林美月</t>
  </si>
  <si>
    <t>邱國雄</t>
  </si>
  <si>
    <t>張佳淇(24)</t>
    <phoneticPr fontId="3" type="noConversion"/>
  </si>
  <si>
    <t>褚明慧(25)</t>
    <phoneticPr fontId="3" type="noConversion"/>
  </si>
  <si>
    <t>劉文雄(86)</t>
    <phoneticPr fontId="3" type="noConversion"/>
  </si>
  <si>
    <t>黃任宇(29)</t>
    <phoneticPr fontId="3" type="noConversion"/>
  </si>
  <si>
    <t>65.2.24</t>
    <phoneticPr fontId="3" type="noConversion"/>
  </si>
  <si>
    <t>陳淑芬(33)</t>
    <phoneticPr fontId="3" type="noConversion"/>
  </si>
  <si>
    <t>陳建中(38)</t>
    <phoneticPr fontId="3" type="noConversion"/>
  </si>
  <si>
    <t>52.02.18</t>
    <phoneticPr fontId="3" type="noConversion"/>
  </si>
  <si>
    <t>77.04.12</t>
    <phoneticPr fontId="3" type="noConversion"/>
  </si>
  <si>
    <t>黃振源(55)</t>
    <phoneticPr fontId="3" type="noConversion"/>
  </si>
  <si>
    <t>黃介塵(39)</t>
    <phoneticPr fontId="3" type="noConversion"/>
  </si>
  <si>
    <t>林亭均(40)</t>
    <phoneticPr fontId="3" type="noConversion"/>
  </si>
  <si>
    <t>46.09.16</t>
    <phoneticPr fontId="3" type="noConversion"/>
  </si>
  <si>
    <t>陳詮安(43)</t>
    <phoneticPr fontId="3" type="noConversion"/>
  </si>
  <si>
    <t>郭泳慧(46)</t>
    <phoneticPr fontId="3" type="noConversion"/>
  </si>
  <si>
    <t>林至聖(49)</t>
    <phoneticPr fontId="3" type="noConversion"/>
  </si>
  <si>
    <t>周惠娜(50)</t>
    <phoneticPr fontId="3" type="noConversion"/>
  </si>
  <si>
    <t>39.07.29</t>
    <phoneticPr fontId="3" type="noConversion"/>
  </si>
  <si>
    <t>鄭林來春(73)</t>
    <phoneticPr fontId="3" type="noConversion"/>
  </si>
  <si>
    <t>鄭慶田(108)</t>
    <phoneticPr fontId="3" type="noConversion"/>
  </si>
  <si>
    <t>98.12.08</t>
    <phoneticPr fontId="3" type="noConversion"/>
  </si>
  <si>
    <t>魏新典(109)</t>
    <phoneticPr fontId="3" type="noConversion"/>
  </si>
  <si>
    <t>62.02.12</t>
    <phoneticPr fontId="3" type="noConversion"/>
  </si>
  <si>
    <t>高淑媛(103)</t>
    <phoneticPr fontId="3" type="noConversion"/>
  </si>
  <si>
    <t>賴慧珊(93)</t>
    <phoneticPr fontId="3" type="noConversion"/>
  </si>
  <si>
    <t>104.08.11</t>
    <phoneticPr fontId="3" type="noConversion"/>
  </si>
  <si>
    <t>37.11.13</t>
    <phoneticPr fontId="3" type="noConversion"/>
  </si>
  <si>
    <t>82.06.29</t>
    <phoneticPr fontId="3" type="noConversion"/>
  </si>
  <si>
    <t>張淇雅(89)</t>
    <phoneticPr fontId="3" type="noConversion"/>
  </si>
  <si>
    <t>69.04.30</t>
    <phoneticPr fontId="3" type="noConversion"/>
  </si>
  <si>
    <t>黃雅婷(92)</t>
    <phoneticPr fontId="3" type="noConversion"/>
  </si>
  <si>
    <t>49.03.09</t>
    <phoneticPr fontId="3" type="noConversion"/>
  </si>
  <si>
    <t>吳佳典(112)</t>
    <phoneticPr fontId="3" type="noConversion"/>
  </si>
  <si>
    <t>76.11.04</t>
    <phoneticPr fontId="3" type="noConversion"/>
  </si>
  <si>
    <t>王宜蓁(110)</t>
    <phoneticPr fontId="3" type="noConversion"/>
  </si>
  <si>
    <t>朱秀英(59)</t>
    <phoneticPr fontId="3" type="noConversion"/>
  </si>
  <si>
    <t>黃德勝</t>
    <phoneticPr fontId="3" type="noConversion"/>
  </si>
  <si>
    <t>父</t>
    <phoneticPr fontId="3" type="noConversion"/>
  </si>
  <si>
    <t>原告</t>
    <phoneticPr fontId="3" type="noConversion"/>
  </si>
  <si>
    <t>李宗典</t>
    <phoneticPr fontId="3" type="noConversion"/>
  </si>
  <si>
    <t>子</t>
    <phoneticPr fontId="3" type="noConversion"/>
  </si>
  <si>
    <t>李吳明月(80)</t>
    <phoneticPr fontId="3" type="noConversion"/>
  </si>
  <si>
    <t>66.07.16</t>
    <phoneticPr fontId="3" type="noConversion"/>
  </si>
  <si>
    <t>毛藝諼</t>
    <phoneticPr fontId="3" type="noConversion"/>
  </si>
  <si>
    <t>101.10.01</t>
    <phoneticPr fontId="3" type="noConversion"/>
  </si>
  <si>
    <t>49.09.09</t>
    <phoneticPr fontId="3" type="noConversion"/>
  </si>
  <si>
    <t>50.06.28</t>
    <phoneticPr fontId="3" type="noConversion"/>
  </si>
  <si>
    <t>49.09.08</t>
    <phoneticPr fontId="3" type="noConversion"/>
  </si>
  <si>
    <t>50.09.12</t>
    <phoneticPr fontId="3" type="noConversion"/>
  </si>
  <si>
    <t>62.04.13</t>
    <phoneticPr fontId="3" type="noConversion"/>
  </si>
  <si>
    <t>70.04.18</t>
    <phoneticPr fontId="3" type="noConversion"/>
  </si>
  <si>
    <t>46.03.22</t>
    <phoneticPr fontId="3" type="noConversion"/>
  </si>
  <si>
    <t>80.07.15</t>
    <phoneticPr fontId="3" type="noConversion"/>
  </si>
  <si>
    <t>26.03.02</t>
    <phoneticPr fontId="3" type="noConversion"/>
  </si>
  <si>
    <t>63.04.08</t>
    <phoneticPr fontId="3" type="noConversion"/>
  </si>
  <si>
    <t>66.08.11</t>
    <phoneticPr fontId="3" type="noConversion"/>
  </si>
  <si>
    <t>70.09.18</t>
    <phoneticPr fontId="3" type="noConversion"/>
  </si>
  <si>
    <t>66.04.22</t>
    <phoneticPr fontId="3" type="noConversion"/>
  </si>
  <si>
    <t>66.10.14</t>
    <phoneticPr fontId="3" type="noConversion"/>
  </si>
  <si>
    <t>64.08.15</t>
    <phoneticPr fontId="3" type="noConversion"/>
  </si>
  <si>
    <t>64.01.06</t>
    <phoneticPr fontId="3" type="noConversion"/>
  </si>
  <si>
    <t>24.02.26</t>
    <phoneticPr fontId="3" type="noConversion"/>
  </si>
  <si>
    <t>65.05.04</t>
    <phoneticPr fontId="3" type="noConversion"/>
  </si>
  <si>
    <t>61.06.25</t>
    <phoneticPr fontId="3" type="noConversion"/>
  </si>
  <si>
    <t>43.01.08</t>
    <phoneticPr fontId="3" type="noConversion"/>
  </si>
  <si>
    <t>43.06.20</t>
    <phoneticPr fontId="3" type="noConversion"/>
  </si>
  <si>
    <t>46.10.18</t>
    <phoneticPr fontId="3" type="noConversion"/>
  </si>
  <si>
    <t>51.06.18</t>
    <phoneticPr fontId="3" type="noConversion"/>
  </si>
  <si>
    <t>58.11.10</t>
    <phoneticPr fontId="3" type="noConversion"/>
  </si>
  <si>
    <t>69.10.21</t>
    <phoneticPr fontId="3" type="noConversion"/>
  </si>
  <si>
    <t>37.02.09</t>
    <phoneticPr fontId="3" type="noConversion"/>
  </si>
  <si>
    <t>41.05.15</t>
    <phoneticPr fontId="3" type="noConversion"/>
  </si>
  <si>
    <t>46.03.03</t>
    <phoneticPr fontId="3" type="noConversion"/>
  </si>
  <si>
    <t>48.03.05</t>
    <phoneticPr fontId="3" type="noConversion"/>
  </si>
  <si>
    <t>44.01.15</t>
    <phoneticPr fontId="3" type="noConversion"/>
  </si>
  <si>
    <t>47.01.18</t>
    <phoneticPr fontId="3" type="noConversion"/>
  </si>
  <si>
    <t>89.07.27</t>
    <phoneticPr fontId="3" type="noConversion"/>
  </si>
  <si>
    <t>27.02.03</t>
    <phoneticPr fontId="3" type="noConversion"/>
  </si>
  <si>
    <t>84.09.24</t>
    <phoneticPr fontId="3" type="noConversion"/>
  </si>
  <si>
    <t>42.03.03</t>
    <phoneticPr fontId="3" type="noConversion"/>
  </si>
  <si>
    <t>44.10.10</t>
    <phoneticPr fontId="3" type="noConversion"/>
  </si>
  <si>
    <t>54.01.28</t>
    <phoneticPr fontId="3" type="noConversion"/>
  </si>
  <si>
    <t>48.09.21</t>
    <phoneticPr fontId="3" type="noConversion"/>
  </si>
  <si>
    <t>53.08.18</t>
    <phoneticPr fontId="3" type="noConversion"/>
  </si>
  <si>
    <t>72.09.08</t>
    <phoneticPr fontId="3" type="noConversion"/>
  </si>
  <si>
    <t>40.09.12</t>
    <phoneticPr fontId="3" type="noConversion"/>
  </si>
  <si>
    <t>70.06.04</t>
    <phoneticPr fontId="3" type="noConversion"/>
  </si>
  <si>
    <t>105.01.24</t>
    <phoneticPr fontId="3" type="noConversion"/>
  </si>
  <si>
    <t>44.03.25</t>
    <phoneticPr fontId="3" type="noConversion"/>
  </si>
  <si>
    <t>23.11.11</t>
    <phoneticPr fontId="3" type="noConversion"/>
  </si>
  <si>
    <t>68.08.04</t>
    <phoneticPr fontId="3" type="noConversion"/>
  </si>
  <si>
    <t>陳春霞</t>
    <phoneticPr fontId="3" type="noConversion"/>
  </si>
  <si>
    <t>76.12.12</t>
    <phoneticPr fontId="3" type="noConversion"/>
  </si>
  <si>
    <t>21.07.21</t>
    <phoneticPr fontId="3" type="noConversion"/>
  </si>
  <si>
    <t>70.12.08</t>
    <phoneticPr fontId="3" type="noConversion"/>
  </si>
  <si>
    <t>63.06.26</t>
    <phoneticPr fontId="3" type="noConversion"/>
  </si>
  <si>
    <t>73.02.03</t>
    <phoneticPr fontId="3" type="noConversion"/>
  </si>
  <si>
    <t>78.06.17</t>
    <phoneticPr fontId="3" type="noConversion"/>
  </si>
  <si>
    <t>66.01.12</t>
    <phoneticPr fontId="3" type="noConversion"/>
  </si>
  <si>
    <t>101.09.13</t>
    <phoneticPr fontId="3" type="noConversion"/>
  </si>
  <si>
    <t>77.08.06</t>
    <phoneticPr fontId="3" type="noConversion"/>
  </si>
  <si>
    <t>48.10.11</t>
    <phoneticPr fontId="3" type="noConversion"/>
  </si>
  <si>
    <t>55.02.01</t>
    <phoneticPr fontId="3" type="noConversion"/>
  </si>
  <si>
    <t>69.09.24</t>
    <phoneticPr fontId="3" type="noConversion"/>
  </si>
  <si>
    <t>69.10.10</t>
    <phoneticPr fontId="3" type="noConversion"/>
  </si>
  <si>
    <t>77.10.01</t>
    <phoneticPr fontId="3" type="noConversion"/>
  </si>
  <si>
    <t>70.10.27</t>
    <phoneticPr fontId="3" type="noConversion"/>
  </si>
  <si>
    <t>69.06.22</t>
    <phoneticPr fontId="3" type="noConversion"/>
  </si>
  <si>
    <t>69.12.01</t>
    <phoneticPr fontId="3" type="noConversion"/>
  </si>
  <si>
    <t>60.10.11</t>
    <phoneticPr fontId="3" type="noConversion"/>
  </si>
  <si>
    <t>73.08.10</t>
    <phoneticPr fontId="3" type="noConversion"/>
  </si>
  <si>
    <t>21.07.01</t>
    <phoneticPr fontId="3" type="noConversion"/>
  </si>
  <si>
    <t>57.03.18</t>
    <phoneticPr fontId="3" type="noConversion"/>
  </si>
  <si>
    <t>57.03.06</t>
    <phoneticPr fontId="3" type="noConversion"/>
  </si>
  <si>
    <t>51.01.03</t>
    <phoneticPr fontId="3" type="noConversion"/>
  </si>
  <si>
    <t>54.03.01</t>
    <phoneticPr fontId="3" type="noConversion"/>
  </si>
  <si>
    <t>90.11.23</t>
    <phoneticPr fontId="3" type="noConversion"/>
  </si>
  <si>
    <t>44.01.12</t>
    <phoneticPr fontId="3" type="noConversion"/>
  </si>
  <si>
    <t>44.04.12</t>
    <phoneticPr fontId="3" type="noConversion"/>
  </si>
  <si>
    <t>73.02.07</t>
    <phoneticPr fontId="3" type="noConversion"/>
  </si>
  <si>
    <t>62.05.05</t>
    <phoneticPr fontId="3" type="noConversion"/>
  </si>
  <si>
    <t>33.11.11</t>
    <phoneticPr fontId="3" type="noConversion"/>
  </si>
  <si>
    <t>50.04.01</t>
    <phoneticPr fontId="3" type="noConversion"/>
  </si>
  <si>
    <t>51.07.08</t>
    <phoneticPr fontId="3" type="noConversion"/>
  </si>
  <si>
    <t>65.04.07</t>
    <phoneticPr fontId="3" type="noConversion"/>
  </si>
  <si>
    <t>41.11.10</t>
    <phoneticPr fontId="3" type="noConversion"/>
  </si>
  <si>
    <t>30.01.18</t>
    <phoneticPr fontId="3" type="noConversion"/>
  </si>
  <si>
    <t>72.01.03</t>
    <phoneticPr fontId="3" type="noConversion"/>
  </si>
  <si>
    <t>73.12.21</t>
    <phoneticPr fontId="3" type="noConversion"/>
  </si>
  <si>
    <t>74.12.20</t>
    <phoneticPr fontId="3" type="noConversion"/>
  </si>
  <si>
    <t>103.06.02</t>
    <phoneticPr fontId="3" type="noConversion"/>
  </si>
  <si>
    <t>16.01.15</t>
    <phoneticPr fontId="3" type="noConversion"/>
  </si>
  <si>
    <t>41.11.24</t>
    <phoneticPr fontId="3" type="noConversion"/>
  </si>
  <si>
    <t>44.07.02</t>
    <phoneticPr fontId="3" type="noConversion"/>
  </si>
  <si>
    <t>53.11.25</t>
    <phoneticPr fontId="3" type="noConversion"/>
  </si>
  <si>
    <t>46.03.30</t>
    <phoneticPr fontId="3" type="noConversion"/>
  </si>
  <si>
    <t>75.11.18</t>
    <phoneticPr fontId="3" type="noConversion"/>
  </si>
  <si>
    <t>83.12.02</t>
    <phoneticPr fontId="3" type="noConversion"/>
  </si>
  <si>
    <t>85.11.26</t>
    <phoneticPr fontId="3" type="noConversion"/>
  </si>
  <si>
    <t>44.07.27</t>
    <phoneticPr fontId="3" type="noConversion"/>
  </si>
  <si>
    <t>76.02.16</t>
    <phoneticPr fontId="3" type="noConversion"/>
  </si>
  <si>
    <t>101.02.20</t>
    <phoneticPr fontId="3" type="noConversion"/>
  </si>
  <si>
    <t>99.03.10</t>
    <phoneticPr fontId="3" type="noConversion"/>
  </si>
  <si>
    <t>53.10.20</t>
    <phoneticPr fontId="3" type="noConversion"/>
  </si>
  <si>
    <t>76.01.12</t>
    <phoneticPr fontId="3" type="noConversion"/>
  </si>
  <si>
    <t>50.11.28</t>
    <phoneticPr fontId="3" type="noConversion"/>
  </si>
  <si>
    <t>69.06.18</t>
    <phoneticPr fontId="3" type="noConversion"/>
  </si>
  <si>
    <t>49.03.04</t>
    <phoneticPr fontId="3" type="noConversion"/>
  </si>
  <si>
    <t>73.11.20</t>
    <phoneticPr fontId="3" type="noConversion"/>
  </si>
  <si>
    <t>71.12.28</t>
    <phoneticPr fontId="3" type="noConversion"/>
  </si>
  <si>
    <t>張瑞峰</t>
    <phoneticPr fontId="3" type="noConversion"/>
  </si>
  <si>
    <t>父</t>
    <phoneticPr fontId="3" type="noConversion"/>
  </si>
  <si>
    <t>黃若欣(5)</t>
    <phoneticPr fontId="3" type="noConversion"/>
  </si>
  <si>
    <t>57.07.19</t>
    <phoneticPr fontId="3" type="noConversion"/>
  </si>
  <si>
    <t>41.01.20</t>
    <phoneticPr fontId="3" type="noConversion"/>
  </si>
  <si>
    <t>43.07.14</t>
    <phoneticPr fontId="3" type="noConversion"/>
  </si>
  <si>
    <t>67.12.25</t>
    <phoneticPr fontId="3" type="noConversion"/>
  </si>
  <si>
    <t>67.08.24</t>
    <phoneticPr fontId="3" type="noConversion"/>
  </si>
  <si>
    <t>63.08.05</t>
    <phoneticPr fontId="3" type="noConversion"/>
  </si>
  <si>
    <t>郭建華</t>
    <phoneticPr fontId="3" type="noConversion"/>
  </si>
  <si>
    <t>妻</t>
    <phoneticPr fontId="3" type="noConversion"/>
  </si>
  <si>
    <t>98.01.06</t>
    <phoneticPr fontId="3" type="noConversion"/>
  </si>
  <si>
    <t>43.11.28</t>
    <phoneticPr fontId="3" type="noConversion"/>
  </si>
  <si>
    <t>99.12.06</t>
    <phoneticPr fontId="3" type="noConversion"/>
  </si>
  <si>
    <t>身分關係</t>
    <phoneticPr fontId="3" type="noConversion"/>
  </si>
  <si>
    <t>李吳明月(80)</t>
    <phoneticPr fontId="3" type="noConversion"/>
  </si>
  <si>
    <t>魏新典(109)</t>
    <phoneticPr fontId="3" type="noConversion"/>
  </si>
  <si>
    <t>母</t>
    <phoneticPr fontId="3" type="noConversion"/>
  </si>
  <si>
    <t>姊</t>
    <phoneticPr fontId="3" type="noConversion"/>
  </si>
  <si>
    <t>71.01.07</t>
    <phoneticPr fontId="3" type="noConversion"/>
  </si>
  <si>
    <t>74.04.30</t>
    <phoneticPr fontId="3" type="noConversion"/>
  </si>
  <si>
    <t>84.06.15</t>
    <phoneticPr fontId="3" type="noConversion"/>
  </si>
  <si>
    <t>兄</t>
    <phoneticPr fontId="3" type="noConversion"/>
  </si>
  <si>
    <t>小計</t>
    <phoneticPr fontId="3" type="noConversion"/>
  </si>
  <si>
    <t>總請求金額</t>
    <phoneticPr fontId="3" type="noConversion"/>
  </si>
  <si>
    <t>83.10.04</t>
    <phoneticPr fontId="3" type="noConversion"/>
  </si>
  <si>
    <t>92.09.23</t>
    <phoneticPr fontId="3" type="noConversion"/>
  </si>
  <si>
    <t>96.01.26</t>
    <phoneticPr fontId="3" type="noConversion"/>
  </si>
  <si>
    <t>90.10.25</t>
    <phoneticPr fontId="3" type="noConversion"/>
  </si>
  <si>
    <t>94.06.13</t>
    <phoneticPr fontId="3" type="noConversion"/>
  </si>
  <si>
    <t>95.06.25</t>
    <phoneticPr fontId="3" type="noConversion"/>
  </si>
  <si>
    <t>39.10.30</t>
    <phoneticPr fontId="3" type="noConversion"/>
  </si>
  <si>
    <t>67.04.25</t>
    <phoneticPr fontId="3" type="noConversion"/>
  </si>
  <si>
    <t>67.04.25</t>
    <phoneticPr fontId="3" type="noConversion"/>
  </si>
  <si>
    <t>104.11.10</t>
    <phoneticPr fontId="3" type="noConversion"/>
  </si>
  <si>
    <t>104.11.10</t>
    <phoneticPr fontId="3" type="noConversion"/>
  </si>
  <si>
    <t>61.05.30</t>
    <phoneticPr fontId="3" type="noConversion"/>
  </si>
  <si>
    <t>61.05.30</t>
    <phoneticPr fontId="3" type="noConversion"/>
  </si>
  <si>
    <t>71.04.25</t>
    <phoneticPr fontId="3" type="noConversion"/>
  </si>
  <si>
    <t>71.04.25</t>
    <phoneticPr fontId="3" type="noConversion"/>
  </si>
  <si>
    <t>69.07.24</t>
    <phoneticPr fontId="3" type="noConversion"/>
  </si>
  <si>
    <t>69.07.24</t>
    <phoneticPr fontId="3" type="noConversion"/>
  </si>
  <si>
    <t>65.11.14</t>
    <phoneticPr fontId="3" type="noConversion"/>
  </si>
  <si>
    <t>65.11.14</t>
    <phoneticPr fontId="3" type="noConversion"/>
  </si>
  <si>
    <t>77.06.13</t>
    <phoneticPr fontId="3" type="noConversion"/>
  </si>
  <si>
    <t>77.06.13</t>
    <phoneticPr fontId="3" type="noConversion"/>
  </si>
  <si>
    <t>68.04.16</t>
  </si>
  <si>
    <t>68.04.16</t>
    <phoneticPr fontId="3" type="noConversion"/>
  </si>
  <si>
    <t>68.04.16</t>
    <phoneticPr fontId="3" type="noConversion"/>
  </si>
  <si>
    <t>51.01.16</t>
    <phoneticPr fontId="3" type="noConversion"/>
  </si>
  <si>
    <t>51.01.16</t>
    <phoneticPr fontId="3" type="noConversion"/>
  </si>
  <si>
    <t>45.12.27</t>
    <phoneticPr fontId="3" type="noConversion"/>
  </si>
  <si>
    <t>45.12.27</t>
    <phoneticPr fontId="3" type="noConversion"/>
  </si>
  <si>
    <t>56.06.18</t>
    <phoneticPr fontId="3" type="noConversion"/>
  </si>
  <si>
    <t>98.04.27</t>
    <phoneticPr fontId="3" type="noConversion"/>
  </si>
  <si>
    <t>98.04.27</t>
    <phoneticPr fontId="3" type="noConversion"/>
  </si>
  <si>
    <t>37.02.02</t>
    <phoneticPr fontId="3" type="noConversion"/>
  </si>
  <si>
    <t>37.02.02</t>
    <phoneticPr fontId="3" type="noConversion"/>
  </si>
  <si>
    <t>30.03.23</t>
    <phoneticPr fontId="3" type="noConversion"/>
  </si>
  <si>
    <t>70.08.10</t>
    <phoneticPr fontId="3" type="noConversion"/>
  </si>
  <si>
    <t>84.06.27</t>
    <phoneticPr fontId="3" type="noConversion"/>
  </si>
  <si>
    <t>84.02.17</t>
    <phoneticPr fontId="3" type="noConversion"/>
  </si>
  <si>
    <t>70.10.22</t>
    <phoneticPr fontId="3" type="noConversion"/>
  </si>
  <si>
    <t>78.12.02</t>
    <phoneticPr fontId="3" type="noConversion"/>
  </si>
  <si>
    <t>78.12.02</t>
    <phoneticPr fontId="3" type="noConversion"/>
  </si>
  <si>
    <t>65.09.26</t>
    <phoneticPr fontId="3" type="noConversion"/>
  </si>
  <si>
    <t>65.09.26</t>
    <phoneticPr fontId="3" type="noConversion"/>
  </si>
  <si>
    <t>55.12.15</t>
    <phoneticPr fontId="3" type="noConversion"/>
  </si>
  <si>
    <t>55.12.15</t>
    <phoneticPr fontId="3" type="noConversion"/>
  </si>
  <si>
    <t>64.10.25</t>
    <phoneticPr fontId="3" type="noConversion"/>
  </si>
  <si>
    <t>64.10.25</t>
    <phoneticPr fontId="3" type="noConversion"/>
  </si>
  <si>
    <t>53.08.08</t>
    <phoneticPr fontId="3" type="noConversion"/>
  </si>
  <si>
    <t>5倍懲罰性賠償金</t>
    <phoneticPr fontId="3" type="noConversion"/>
  </si>
  <si>
    <t>原告
出生年月日</t>
    <phoneticPr fontId="3" type="noConversion"/>
  </si>
  <si>
    <t>95.12.07</t>
    <phoneticPr fontId="3" type="noConversion"/>
  </si>
  <si>
    <t>鄭金亮
法定代理人：
鄭世昕</t>
    <phoneticPr fontId="3" type="noConversion"/>
  </si>
  <si>
    <t>69.05.22</t>
    <phoneticPr fontId="3" type="noConversion"/>
  </si>
  <si>
    <t>83.12.30</t>
    <phoneticPr fontId="3" type="noConversion"/>
  </si>
  <si>
    <t>57.6.25</t>
    <phoneticPr fontId="3" type="noConversion"/>
  </si>
  <si>
    <t>79.11.18</t>
    <phoneticPr fontId="3" type="noConversion"/>
  </si>
  <si>
    <t>16.04.14</t>
    <phoneticPr fontId="3" type="noConversion"/>
  </si>
  <si>
    <t>55.11.15</t>
    <phoneticPr fontId="3" type="noConversion"/>
  </si>
  <si>
    <t>53.06.14</t>
    <phoneticPr fontId="3" type="noConversion"/>
  </si>
  <si>
    <t>謝鎮宇(113)</t>
    <phoneticPr fontId="3" type="noConversion"/>
  </si>
  <si>
    <t xml:space="preserve">毛藝臻
</t>
    <phoneticPr fontId="3" type="noConversion"/>
  </si>
  <si>
    <t>43.02.18</t>
    <phoneticPr fontId="3" type="noConversion"/>
  </si>
  <si>
    <t>劉明賢(57)</t>
    <phoneticPr fontId="3" type="noConversion"/>
  </si>
  <si>
    <t>65.12.08</t>
    <phoneticPr fontId="3" type="noConversion"/>
  </si>
  <si>
    <t>劉許冊(撤回)</t>
    <phoneticPr fontId="3" type="noConversion"/>
  </si>
  <si>
    <t>57.10.25</t>
    <phoneticPr fontId="3" type="noConversion"/>
  </si>
  <si>
    <t>82.06.24</t>
    <phoneticPr fontId="3" type="noConversion"/>
  </si>
  <si>
    <t>96.03.12</t>
    <phoneticPr fontId="3" type="noConversion"/>
  </si>
  <si>
    <t>張美玉(53)</t>
    <phoneticPr fontId="3" type="noConversion"/>
  </si>
  <si>
    <t>56.06.18</t>
    <phoneticPr fontId="3" type="noConversion"/>
  </si>
  <si>
    <t>52.10.03</t>
    <phoneticPr fontId="3" type="noConversion"/>
  </si>
  <si>
    <t>林恆志(98)</t>
    <phoneticPr fontId="3" type="noConversion"/>
  </si>
  <si>
    <t>82.06.24</t>
    <phoneticPr fontId="3" type="noConversion"/>
  </si>
  <si>
    <t>68.01.25</t>
    <phoneticPr fontId="3" type="noConversion"/>
  </si>
  <si>
    <t>70.01.20</t>
    <phoneticPr fontId="3" type="noConversion"/>
  </si>
  <si>
    <t>74.12.24</t>
    <phoneticPr fontId="3" type="noConversion"/>
  </si>
  <si>
    <t>65.10.20</t>
    <phoneticPr fontId="3" type="noConversion"/>
  </si>
  <si>
    <t>87.06.10</t>
    <phoneticPr fontId="3" type="noConversion"/>
  </si>
  <si>
    <t>陳韡承(撤回)
法定代理人：
陳永茂</t>
    <phoneticPr fontId="3" type="noConversion"/>
  </si>
  <si>
    <t>林清貴(撤回)</t>
    <phoneticPr fontId="3" type="noConversion"/>
  </si>
  <si>
    <t>施秀鑾(撤回)</t>
    <phoneticPr fontId="3" type="noConversion"/>
  </si>
  <si>
    <t>陳建凱(撤回)</t>
    <phoneticPr fontId="3" type="noConversion"/>
  </si>
  <si>
    <t>陳沅銘(撤回)</t>
    <phoneticPr fontId="3" type="noConversion"/>
  </si>
  <si>
    <t>林曉晴(撤回)</t>
    <phoneticPr fontId="3" type="noConversion"/>
  </si>
  <si>
    <t>林芳均(撤回)
法定代理人：
林清貴
施秀鑾</t>
    <phoneticPr fontId="3" type="noConversion"/>
  </si>
  <si>
    <t>房屋損害</t>
    <phoneticPr fontId="3" type="noConversion"/>
  </si>
  <si>
    <t xml:space="preserve">賈璥䔗
</t>
    <phoneticPr fontId="3" type="noConversion"/>
  </si>
  <si>
    <t xml:space="preserve">洪佛鍊
洪佛裁
洪國祥
洪國欽
黃浚博
黃怡菁
洪月香
（即洪林蓮花承受訴訟人）
</t>
    <phoneticPr fontId="3" type="noConversion"/>
  </si>
  <si>
    <t>高崇先
高怡玫
高怡欣
（即高克和之承受訴訟人）</t>
    <phoneticPr fontId="3" type="noConversion"/>
  </si>
  <si>
    <t xml:space="preserve">周荃騏
周麗娜
周啓玄
周啓智
周安娜
賈璥
周國洪
（即黃慧純之承受訴訟人）
</t>
    <phoneticPr fontId="3" type="noConversion"/>
  </si>
  <si>
    <t>趙林查某
林葛
（即林丁順之承受訴訟人）</t>
    <phoneticPr fontId="3" type="noConversion"/>
  </si>
  <si>
    <t xml:space="preserve">鄭安芯
（原名鄭瑞綺於106年7月19日更名鄭安芯）
</t>
    <phoneticPr fontId="3" type="noConversion"/>
  </si>
  <si>
    <t>108年9月9日具狀減縮時請求之金額，合計為</t>
    <phoneticPr fontId="3" type="noConversion"/>
  </si>
  <si>
    <t>總  表  一之一（108.9.9具狀減縮）</t>
    <phoneticPr fontId="3" type="noConversion"/>
  </si>
  <si>
    <t>蔡○能</t>
    <phoneticPr fontId="3" type="noConversion"/>
  </si>
  <si>
    <t>蔡○洲(2)</t>
    <phoneticPr fontId="3" type="noConversion"/>
  </si>
  <si>
    <t>蔡洪○女</t>
    <phoneticPr fontId="3" type="noConversion"/>
  </si>
  <si>
    <t>蔡○洲(2)</t>
    <phoneticPr fontId="3" type="noConversion"/>
  </si>
  <si>
    <t>蔡○祐
法定代理人：
蔡○能
蔡洪○女</t>
    <phoneticPr fontId="3" type="noConversion"/>
  </si>
  <si>
    <t>李○煊(3)</t>
    <phoneticPr fontId="3" type="noConversion"/>
  </si>
  <si>
    <t xml:space="preserve">蔡○洲(2) </t>
    <phoneticPr fontId="3" type="noConversion"/>
  </si>
  <si>
    <t>蕭○菁</t>
    <phoneticPr fontId="3" type="noConversion"/>
  </si>
  <si>
    <t>高○祥(48)</t>
    <phoneticPr fontId="3" type="noConversion"/>
  </si>
  <si>
    <t>高○桀
法定代理人：
蕭○菁</t>
    <phoneticPr fontId="3" type="noConversion"/>
  </si>
  <si>
    <t>高○祥(48)</t>
    <phoneticPr fontId="3" type="noConversion"/>
  </si>
  <si>
    <t>周○
法定代理人：
台南市政府</t>
    <phoneticPr fontId="3" type="noConversion"/>
  </si>
  <si>
    <t>周○英(87)</t>
    <phoneticPr fontId="3" type="noConversion"/>
  </si>
  <si>
    <t>陳○鳳</t>
    <phoneticPr fontId="3" type="noConversion"/>
  </si>
  <si>
    <t>廖○顥
法定代理人：
廖○偉
陳○鳳</t>
    <phoneticPr fontId="3" type="noConversion"/>
  </si>
  <si>
    <t>廖○頎
法定代理人：
廖○偉
陳○鳳</t>
    <phoneticPr fontId="3" type="noConversion"/>
  </si>
  <si>
    <t>莊○盛</t>
    <phoneticPr fontId="3" type="noConversion"/>
  </si>
  <si>
    <t>莊○姈
法定代理人：
莊○盛
李○婷</t>
    <phoneticPr fontId="3" type="noConversion"/>
  </si>
  <si>
    <t>黃幸雪</t>
    <phoneticPr fontId="3" type="noConversion"/>
  </si>
  <si>
    <t>鄭峻臆</t>
    <phoneticPr fontId="3" type="noConversion"/>
  </si>
  <si>
    <t>李○隆</t>
    <phoneticPr fontId="3" type="noConversion"/>
  </si>
  <si>
    <t>李○煊(3)</t>
    <phoneticPr fontId="3" type="noConversion"/>
  </si>
  <si>
    <t>黃○美</t>
    <phoneticPr fontId="3" type="noConversion"/>
  </si>
  <si>
    <t>李○煊(3)</t>
    <phoneticPr fontId="3" type="noConversion"/>
  </si>
  <si>
    <t>黃○峻</t>
    <phoneticPr fontId="3" type="noConversion"/>
  </si>
  <si>
    <t>黃○叡(10)</t>
    <phoneticPr fontId="3" type="noConversion"/>
  </si>
  <si>
    <t>黃○恩(12)</t>
    <phoneticPr fontId="3" type="noConversion"/>
  </si>
  <si>
    <t>劉○辰</t>
    <phoneticPr fontId="3" type="noConversion"/>
  </si>
  <si>
    <t>黃○叡(10)</t>
    <phoneticPr fontId="3" type="noConversion"/>
  </si>
  <si>
    <t>黃○恩(12)</t>
    <phoneticPr fontId="3" type="noConversion"/>
  </si>
  <si>
    <t>康○庭(52)</t>
    <phoneticPr fontId="3" type="noConversion"/>
  </si>
  <si>
    <t>王○柔</t>
    <phoneticPr fontId="3" type="noConversion"/>
  </si>
  <si>
    <t>張○瑄(14)</t>
    <phoneticPr fontId="3" type="noConversion"/>
  </si>
  <si>
    <t xml:space="preserve">連○汶  </t>
    <phoneticPr fontId="3" type="noConversion"/>
  </si>
  <si>
    <t>連○翔(15)</t>
    <phoneticPr fontId="3" type="noConversion"/>
  </si>
  <si>
    <t>連○凱(62)</t>
    <phoneticPr fontId="3" type="noConversion"/>
  </si>
  <si>
    <t>陳○怡</t>
    <phoneticPr fontId="3" type="noConversion"/>
  </si>
  <si>
    <t>連○凱(62)</t>
    <phoneticPr fontId="3" type="noConversion"/>
  </si>
  <si>
    <t>林○倫</t>
    <phoneticPr fontId="3" type="noConversion"/>
  </si>
  <si>
    <t>林○濱(16)</t>
    <phoneticPr fontId="3" type="noConversion"/>
  </si>
  <si>
    <t>林○濱(16)</t>
    <phoneticPr fontId="3" type="noConversion"/>
  </si>
  <si>
    <t>林○亨(18)</t>
    <phoneticPr fontId="3" type="noConversion"/>
  </si>
  <si>
    <t>林○香</t>
    <phoneticPr fontId="3" type="noConversion"/>
  </si>
  <si>
    <t>蔡○靖</t>
    <phoneticPr fontId="3" type="noConversion"/>
  </si>
  <si>
    <t>蔡○淣(19)</t>
    <phoneticPr fontId="3" type="noConversion"/>
  </si>
  <si>
    <t>蔡○浠(81)</t>
    <phoneticPr fontId="3" type="noConversion"/>
  </si>
  <si>
    <t>杜○章</t>
    <phoneticPr fontId="3" type="noConversion"/>
  </si>
  <si>
    <t>陳○翔(27)</t>
    <phoneticPr fontId="3" type="noConversion"/>
  </si>
  <si>
    <t>陳○美</t>
    <phoneticPr fontId="3" type="noConversion"/>
  </si>
  <si>
    <t>陳○翔(27)</t>
    <phoneticPr fontId="3" type="noConversion"/>
  </si>
  <si>
    <t>高謝○菊</t>
    <phoneticPr fontId="3" type="noConversion"/>
  </si>
  <si>
    <t>高○祥(48)</t>
    <phoneticPr fontId="3" type="noConversion"/>
  </si>
  <si>
    <t>林○重</t>
    <phoneticPr fontId="3" type="noConversion"/>
  </si>
  <si>
    <t>林○筠(54)</t>
    <phoneticPr fontId="3" type="noConversion"/>
  </si>
  <si>
    <t>陳○庭</t>
    <phoneticPr fontId="3" type="noConversion"/>
  </si>
  <si>
    <t>林○筠(54)</t>
    <phoneticPr fontId="3" type="noConversion"/>
  </si>
  <si>
    <t>董○娥</t>
    <phoneticPr fontId="3" type="noConversion"/>
  </si>
  <si>
    <t>吳○陞(58)</t>
    <phoneticPr fontId="3" type="noConversion"/>
  </si>
  <si>
    <t>吳○諄(61)</t>
    <phoneticPr fontId="3" type="noConversion"/>
  </si>
  <si>
    <t>賴○萍</t>
    <phoneticPr fontId="3" type="noConversion"/>
  </si>
  <si>
    <t>謝○穎(71)</t>
    <phoneticPr fontId="3" type="noConversion"/>
  </si>
  <si>
    <t>謝○宏</t>
    <phoneticPr fontId="3" type="noConversion"/>
  </si>
  <si>
    <t>謝○穎(71)</t>
    <phoneticPr fontId="3" type="noConversion"/>
  </si>
  <si>
    <t>謝○彣</t>
    <phoneticPr fontId="3" type="noConversion"/>
  </si>
  <si>
    <t>謝○璇(72)</t>
    <phoneticPr fontId="3" type="noConversion"/>
  </si>
  <si>
    <t>洪○青</t>
    <phoneticPr fontId="3" type="noConversion"/>
  </si>
  <si>
    <t>謝○璇(72)</t>
    <phoneticPr fontId="3" type="noConversion"/>
  </si>
  <si>
    <t>曹○瓴</t>
    <phoneticPr fontId="3" type="noConversion"/>
  </si>
  <si>
    <t>許○博(91)</t>
    <phoneticPr fontId="3" type="noConversion"/>
  </si>
  <si>
    <t>周○春</t>
    <phoneticPr fontId="3" type="noConversion"/>
  </si>
  <si>
    <t>周○英(87)</t>
    <phoneticPr fontId="3" type="noConversion"/>
  </si>
  <si>
    <t>張○鳳</t>
    <phoneticPr fontId="3" type="noConversion"/>
  </si>
  <si>
    <t>周○英(87)</t>
    <phoneticPr fontId="3" type="noConversion"/>
  </si>
  <si>
    <t>杜○惠</t>
    <phoneticPr fontId="3" type="noConversion"/>
  </si>
  <si>
    <t>陳○蓉(95)</t>
    <phoneticPr fontId="3" type="noConversion"/>
  </si>
  <si>
    <t>廖○偉(撤回)</t>
    <phoneticPr fontId="3" type="noConversion"/>
  </si>
  <si>
    <t>余民生</t>
    <phoneticPr fontId="3" type="noConversion"/>
  </si>
  <si>
    <t>余鄭桂珠</t>
    <phoneticPr fontId="3" type="noConversion"/>
  </si>
  <si>
    <t>余佳珉
法定代理人：
余民生
余鄭桂珠</t>
    <phoneticPr fontId="3" type="noConversion"/>
  </si>
  <si>
    <t>陳○名(97)</t>
    <phoneticPr fontId="3" type="noConversion"/>
  </si>
  <si>
    <t>陳連○花</t>
    <phoneticPr fontId="3" type="noConversion"/>
  </si>
  <si>
    <t>陳○雄</t>
    <phoneticPr fontId="3" type="noConversion"/>
  </si>
  <si>
    <t>李○賢</t>
    <phoneticPr fontId="3" type="noConversion"/>
  </si>
  <si>
    <t>李○婷</t>
    <phoneticPr fontId="3" type="noConversion"/>
  </si>
  <si>
    <t>陳○月(96)</t>
    <phoneticPr fontId="3" type="noConversion"/>
  </si>
  <si>
    <t>陳○月(96)</t>
    <phoneticPr fontId="3" type="noConversion"/>
  </si>
  <si>
    <t>陳○月(96)</t>
    <phoneticPr fontId="3" type="noConversion"/>
  </si>
  <si>
    <t>康○興(51)</t>
    <phoneticPr fontId="3" type="noConversion"/>
  </si>
  <si>
    <t>徐○芬(82)</t>
    <phoneticPr fontId="3" type="noConversion"/>
  </si>
  <si>
    <t>黃○玲(74)</t>
    <phoneticPr fontId="3" type="noConversion"/>
  </si>
  <si>
    <t>謝○孝</t>
    <phoneticPr fontId="3" type="noConversion"/>
  </si>
  <si>
    <t>許○儒(76)</t>
    <phoneticPr fontId="3" type="noConversion"/>
  </si>
  <si>
    <t>余靜宜(34)</t>
    <phoneticPr fontId="3" type="noConversion"/>
  </si>
  <si>
    <t>余靜宜(34)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</si>
</sst>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76" formatCode="m&quot;月&quot;d&quot;日&quot;"/>
    <numFmt numFmtId="177" formatCode="#,##0_ "/>
  </numFmts>
  <fonts count="18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4"/>
      <name val="標楷體"/>
      <family val="4"/>
      <charset val="136"/>
    </font>
    <font>
      <b/>
      <sz val="12"/>
      <color indexed="8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4"/>
      <color theme="0" tint="-0.34998626667073579"/>
      <name val="標楷體"/>
      <family val="4"/>
      <charset val="136"/>
    </font>
    <font>
      <b/>
      <sz val="14"/>
      <color theme="0" tint="-0.34998626667073579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9"/>
      <name val="新細明體"/>
      <family val="1"/>
      <charset val="136"/>
      <scheme val="minor"/>
    </font>
    <font>
      <b/>
      <sz val="16"/>
      <color indexed="8"/>
      <name val="標楷體"/>
      <family val="4"/>
      <charset val="136"/>
    </font>
    <font>
      <b/>
      <sz val="16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177" fontId="2" fillId="0" borderId="2" xfId="1" applyNumberFormat="1" applyFont="1" applyFill="1" applyBorder="1" applyAlignment="1">
      <alignment horizontal="center" vertical="center"/>
    </xf>
    <xf numFmtId="177" fontId="2" fillId="0" borderId="2" xfId="1" applyNumberFormat="1" applyFont="1" applyFill="1" applyBorder="1" applyAlignment="1">
      <alignment horizontal="right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3" fontId="13" fillId="0" borderId="11" xfId="0" applyNumberFormat="1" applyFont="1" applyBorder="1" applyAlignment="1">
      <alignment horizontal="right" vertical="center" wrapText="1"/>
    </xf>
    <xf numFmtId="3" fontId="13" fillId="0" borderId="12" xfId="0" applyNumberFormat="1" applyFont="1" applyBorder="1" applyAlignment="1">
      <alignment horizontal="right" vertical="center" wrapText="1"/>
    </xf>
    <xf numFmtId="3" fontId="13" fillId="0" borderId="12" xfId="0" applyNumberFormat="1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right" vertical="center" wrapText="1"/>
    </xf>
    <xf numFmtId="177" fontId="2" fillId="0" borderId="5" xfId="1" applyNumberFormat="1" applyFont="1" applyFill="1" applyBorder="1" applyAlignment="1">
      <alignment horizontal="right" vertical="center" wrapText="1"/>
    </xf>
    <xf numFmtId="177" fontId="2" fillId="0" borderId="6" xfId="1" applyNumberFormat="1" applyFont="1" applyFill="1" applyBorder="1" applyAlignment="1">
      <alignment horizontal="right" vertical="center" wrapText="1"/>
    </xf>
    <xf numFmtId="177" fontId="2" fillId="0" borderId="5" xfId="1" applyNumberFormat="1" applyFont="1" applyFill="1" applyBorder="1" applyAlignment="1">
      <alignment vertical="center" wrapText="1"/>
    </xf>
    <xf numFmtId="177" fontId="2" fillId="0" borderId="6" xfId="1" applyNumberFormat="1" applyFont="1" applyFill="1" applyBorder="1" applyAlignment="1">
      <alignment vertical="center" wrapText="1"/>
    </xf>
    <xf numFmtId="177" fontId="2" fillId="0" borderId="3" xfId="1" applyNumberFormat="1" applyFont="1" applyFill="1" applyBorder="1" applyAlignment="1">
      <alignment horizontal="right" vertical="center" wrapText="1"/>
    </xf>
    <xf numFmtId="177" fontId="16" fillId="0" borderId="1" xfId="0" applyNumberFormat="1" applyFont="1" applyFill="1" applyBorder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177" fontId="2" fillId="0" borderId="2" xfId="1" applyNumberFormat="1" applyFont="1" applyFill="1" applyBorder="1" applyAlignment="1">
      <alignment horizontal="center" vertical="center" wrapText="1"/>
    </xf>
    <xf numFmtId="177" fontId="8" fillId="0" borderId="2" xfId="1" applyNumberFormat="1" applyFont="1" applyFill="1" applyBorder="1" applyAlignment="1">
      <alignment horizontal="center" vertical="center"/>
    </xf>
    <xf numFmtId="177" fontId="8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/>
    </xf>
    <xf numFmtId="177" fontId="2" fillId="0" borderId="1" xfId="1" applyNumberFormat="1" applyFont="1" applyFill="1" applyBorder="1" applyAlignment="1">
      <alignment horizontal="right" vertical="center" wrapText="1"/>
    </xf>
    <xf numFmtId="177" fontId="8" fillId="0" borderId="1" xfId="1" applyNumberFormat="1" applyFont="1" applyFill="1" applyBorder="1" applyAlignment="1">
      <alignment horizontal="right" vertical="center" wrapText="1"/>
    </xf>
    <xf numFmtId="177" fontId="2" fillId="0" borderId="1" xfId="1" applyNumberFormat="1" applyFont="1" applyFill="1" applyBorder="1" applyAlignment="1">
      <alignment horizontal="right" vertical="center"/>
    </xf>
    <xf numFmtId="3" fontId="2" fillId="0" borderId="1" xfId="1" applyNumberFormat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center" vertical="center" wrapText="1"/>
    </xf>
    <xf numFmtId="176" fontId="2" fillId="0" borderId="2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176" fontId="2" fillId="0" borderId="4" xfId="1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left" vertical="center"/>
    </xf>
    <xf numFmtId="176" fontId="11" fillId="0" borderId="4" xfId="1" applyNumberFormat="1" applyFont="1" applyFill="1" applyBorder="1" applyAlignment="1">
      <alignment horizontal="center" vertical="center" wrapText="1"/>
    </xf>
    <xf numFmtId="177" fontId="11" fillId="0" borderId="1" xfId="1" applyNumberFormat="1" applyFont="1" applyFill="1" applyBorder="1" applyAlignment="1">
      <alignment horizontal="right" vertical="center" wrapText="1"/>
    </xf>
    <xf numFmtId="177" fontId="11" fillId="0" borderId="2" xfId="1" applyNumberFormat="1" applyFont="1" applyFill="1" applyBorder="1" applyAlignment="1">
      <alignment horizontal="right" vertical="center" wrapText="1"/>
    </xf>
    <xf numFmtId="177" fontId="12" fillId="0" borderId="1" xfId="1" applyNumberFormat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left" vertical="center" wrapText="1"/>
    </xf>
    <xf numFmtId="0" fontId="2" fillId="0" borderId="0" xfId="1" applyFont="1" applyFill="1" applyBorder="1" applyAlignment="1">
      <alignment horizontal="left" vertical="center" wrapText="1"/>
    </xf>
    <xf numFmtId="0" fontId="2" fillId="0" borderId="6" xfId="1" applyFont="1" applyFill="1" applyBorder="1" applyAlignment="1">
      <alignment horizontal="left" vertical="center"/>
    </xf>
    <xf numFmtId="176" fontId="2" fillId="0" borderId="6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/>
    </xf>
    <xf numFmtId="176" fontId="11" fillId="0" borderId="2" xfId="1" applyNumberFormat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left" vertical="center"/>
    </xf>
    <xf numFmtId="176" fontId="2" fillId="0" borderId="1" xfId="1" applyNumberFormat="1" applyFont="1" applyFill="1" applyBorder="1" applyAlignment="1">
      <alignment horizontal="center" vertical="center" wrapText="1"/>
    </xf>
    <xf numFmtId="177" fontId="2" fillId="0" borderId="2" xfId="1" applyNumberFormat="1" applyFont="1" applyFill="1" applyBorder="1" applyAlignment="1">
      <alignment horizontal="right" vertical="center"/>
    </xf>
    <xf numFmtId="176" fontId="2" fillId="0" borderId="5" xfId="1" applyNumberFormat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176" fontId="2" fillId="0" borderId="8" xfId="1" applyNumberFormat="1" applyFont="1" applyFill="1" applyBorder="1" applyAlignment="1">
      <alignment horizontal="center" vertical="center" wrapText="1"/>
    </xf>
    <xf numFmtId="177" fontId="2" fillId="0" borderId="0" xfId="1" applyNumberFormat="1" applyFont="1" applyFill="1" applyAlignment="1">
      <alignment horizontal="right" vertical="center"/>
    </xf>
    <xf numFmtId="177" fontId="2" fillId="0" borderId="1" xfId="1" applyNumberFormat="1" applyFont="1" applyFill="1" applyBorder="1" applyAlignment="1">
      <alignment vertical="center" wrapText="1"/>
    </xf>
    <xf numFmtId="177" fontId="2" fillId="0" borderId="0" xfId="1" applyNumberFormat="1" applyFont="1" applyFill="1" applyAlignment="1">
      <alignment horizontal="right" vertical="center" wrapText="1"/>
    </xf>
    <xf numFmtId="0" fontId="11" fillId="0" borderId="2" xfId="1" applyFont="1" applyFill="1" applyBorder="1" applyAlignment="1">
      <alignment horizontal="center" vertical="center"/>
    </xf>
    <xf numFmtId="177" fontId="11" fillId="0" borderId="1" xfId="1" applyNumberFormat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left" vertical="center"/>
    </xf>
    <xf numFmtId="177" fontId="11" fillId="0" borderId="2" xfId="1" applyNumberFormat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left" vertical="center" wrapText="1"/>
    </xf>
    <xf numFmtId="0" fontId="11" fillId="0" borderId="3" xfId="1" applyFont="1" applyFill="1" applyBorder="1" applyAlignment="1">
      <alignment horizontal="center" vertical="center"/>
    </xf>
    <xf numFmtId="177" fontId="16" fillId="0" borderId="1" xfId="0" applyNumberFormat="1" applyFont="1" applyFill="1" applyBorder="1" applyAlignment="1">
      <alignment horizontal="right" vertical="center"/>
    </xf>
    <xf numFmtId="177" fontId="4" fillId="0" borderId="0" xfId="0" applyNumberFormat="1" applyFont="1" applyFill="1">
      <alignment vertical="center"/>
    </xf>
    <xf numFmtId="0" fontId="9" fillId="0" borderId="10" xfId="0" applyFont="1" applyFill="1" applyBorder="1">
      <alignment vertical="center"/>
    </xf>
    <xf numFmtId="177" fontId="5" fillId="0" borderId="0" xfId="0" applyNumberFormat="1" applyFont="1" applyFill="1" applyAlignment="1">
      <alignment horizontal="right" vertical="center"/>
    </xf>
    <xf numFmtId="0" fontId="9" fillId="0" borderId="0" xfId="0" applyFont="1" applyFill="1" applyBorder="1">
      <alignment vertical="center"/>
    </xf>
    <xf numFmtId="177" fontId="9" fillId="0" borderId="0" xfId="0" applyNumberFormat="1" applyFont="1" applyFill="1" applyBorder="1">
      <alignment vertical="center"/>
    </xf>
    <xf numFmtId="0" fontId="4" fillId="0" borderId="0" xfId="0" applyFont="1" applyFill="1" applyBorder="1">
      <alignment vertical="center"/>
    </xf>
    <xf numFmtId="177" fontId="2" fillId="0" borderId="5" xfId="1" applyNumberFormat="1" applyFont="1" applyFill="1" applyBorder="1" applyAlignment="1">
      <alignment horizontal="right" vertical="center" wrapText="1"/>
    </xf>
    <xf numFmtId="177" fontId="2" fillId="0" borderId="6" xfId="1" applyNumberFormat="1" applyFont="1" applyFill="1" applyBorder="1" applyAlignment="1">
      <alignment horizontal="right" vertical="center" wrapText="1"/>
    </xf>
    <xf numFmtId="0" fontId="4" fillId="0" borderId="6" xfId="1" applyFont="1" applyFill="1" applyBorder="1" applyAlignment="1">
      <alignment horizontal="right" vertical="center" wrapText="1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left" vertical="center" wrapText="1"/>
    </xf>
    <xf numFmtId="0" fontId="2" fillId="0" borderId="8" xfId="1" applyFont="1" applyFill="1" applyBorder="1" applyAlignment="1">
      <alignment horizontal="left" vertical="center" wrapText="1"/>
    </xf>
    <xf numFmtId="0" fontId="2" fillId="0" borderId="6" xfId="1" applyFont="1" applyFill="1" applyBorder="1" applyAlignment="1">
      <alignment horizontal="left" vertical="center" wrapText="1"/>
    </xf>
    <xf numFmtId="0" fontId="2" fillId="0" borderId="5" xfId="1" applyFont="1" applyFill="1" applyBorder="1" applyAlignment="1">
      <alignment horizontal="left" vertical="center"/>
    </xf>
    <xf numFmtId="0" fontId="2" fillId="0" borderId="6" xfId="1" applyFont="1" applyFill="1" applyBorder="1" applyAlignment="1">
      <alignment horizontal="left" vertical="center"/>
    </xf>
    <xf numFmtId="0" fontId="4" fillId="0" borderId="8" xfId="1" applyFont="1" applyFill="1" applyBorder="1" applyAlignment="1">
      <alignment horizontal="right" vertical="center"/>
    </xf>
    <xf numFmtId="0" fontId="4" fillId="0" borderId="6" xfId="1" applyFont="1" applyFill="1" applyBorder="1" applyAlignment="1">
      <alignment horizontal="right" vertical="center"/>
    </xf>
    <xf numFmtId="177" fontId="8" fillId="0" borderId="5" xfId="1" applyNumberFormat="1" applyFont="1" applyFill="1" applyBorder="1" applyAlignment="1">
      <alignment horizontal="right" vertical="center" wrapText="1"/>
    </xf>
    <xf numFmtId="177" fontId="8" fillId="0" borderId="6" xfId="1" applyNumberFormat="1" applyFont="1" applyFill="1" applyBorder="1" applyAlignment="1">
      <alignment horizontal="right" vertical="center" wrapText="1"/>
    </xf>
    <xf numFmtId="177" fontId="5" fillId="0" borderId="4" xfId="1" applyNumberFormat="1" applyFont="1" applyFill="1" applyBorder="1" applyAlignment="1">
      <alignment horizontal="right" vertical="center" wrapText="1"/>
    </xf>
    <xf numFmtId="0" fontId="5" fillId="0" borderId="3" xfId="1" applyFont="1" applyFill="1" applyBorder="1" applyAlignment="1">
      <alignment horizontal="right" vertical="center" wrapText="1"/>
    </xf>
    <xf numFmtId="177" fontId="2" fillId="0" borderId="8" xfId="1" applyNumberFormat="1" applyFont="1" applyFill="1" applyBorder="1" applyAlignment="1">
      <alignment horizontal="right" vertical="center" wrapText="1"/>
    </xf>
    <xf numFmtId="0" fontId="0" fillId="0" borderId="6" xfId="0" applyFont="1" applyFill="1" applyBorder="1" applyAlignment="1">
      <alignment vertical="center"/>
    </xf>
    <xf numFmtId="0" fontId="16" fillId="0" borderId="2" xfId="0" applyFont="1" applyFill="1" applyBorder="1" applyAlignment="1">
      <alignment horizontal="right" vertical="center"/>
    </xf>
    <xf numFmtId="0" fontId="17" fillId="0" borderId="16" xfId="0" applyFont="1" applyFill="1" applyBorder="1" applyAlignment="1">
      <alignment horizontal="right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177" fontId="13" fillId="0" borderId="5" xfId="1" applyNumberFormat="1" applyFont="1" applyFill="1" applyBorder="1" applyAlignment="1">
      <alignment horizontal="right" vertical="center" wrapText="1"/>
    </xf>
    <xf numFmtId="177" fontId="13" fillId="0" borderId="6" xfId="1" applyNumberFormat="1" applyFont="1" applyFill="1" applyBorder="1" applyAlignment="1">
      <alignment horizontal="right" vertical="center" wrapText="1"/>
    </xf>
    <xf numFmtId="177" fontId="2" fillId="0" borderId="5" xfId="1" applyNumberFormat="1" applyFont="1" applyFill="1" applyBorder="1" applyAlignment="1">
      <alignment vertical="center" wrapText="1"/>
    </xf>
    <xf numFmtId="0" fontId="0" fillId="0" borderId="6" xfId="0" applyFont="1" applyFill="1" applyBorder="1" applyAlignment="1">
      <alignment vertical="center" wrapText="1"/>
    </xf>
    <xf numFmtId="177" fontId="2" fillId="0" borderId="4" xfId="1" applyNumberFormat="1" applyFont="1" applyFill="1" applyBorder="1" applyAlignment="1">
      <alignment horizontal="right" vertical="center" wrapText="1"/>
    </xf>
    <xf numFmtId="177" fontId="2" fillId="0" borderId="3" xfId="1" applyNumberFormat="1" applyFont="1" applyFill="1" applyBorder="1" applyAlignment="1">
      <alignment horizontal="right" vertical="center" wrapText="1"/>
    </xf>
    <xf numFmtId="177" fontId="2" fillId="0" borderId="5" xfId="1" applyNumberFormat="1" applyFont="1" applyFill="1" applyBorder="1" applyAlignment="1">
      <alignment horizontal="center" vertical="center" wrapText="1"/>
    </xf>
    <xf numFmtId="177" fontId="2" fillId="0" borderId="8" xfId="1" applyNumberFormat="1" applyFont="1" applyFill="1" applyBorder="1" applyAlignment="1">
      <alignment horizontal="center" vertical="center" wrapText="1"/>
    </xf>
    <xf numFmtId="177" fontId="2" fillId="0" borderId="6" xfId="1" applyNumberFormat="1" applyFont="1" applyFill="1" applyBorder="1" applyAlignment="1">
      <alignment horizontal="center" vertical="center" wrapText="1"/>
    </xf>
    <xf numFmtId="177" fontId="5" fillId="0" borderId="5" xfId="1" applyNumberFormat="1" applyFont="1" applyFill="1" applyBorder="1" applyAlignment="1">
      <alignment horizontal="right" vertical="center" wrapText="1"/>
    </xf>
    <xf numFmtId="177" fontId="5" fillId="0" borderId="6" xfId="1" applyNumberFormat="1" applyFont="1" applyFill="1" applyBorder="1" applyAlignment="1">
      <alignment horizontal="right" vertical="center" wrapText="1"/>
    </xf>
    <xf numFmtId="177" fontId="8" fillId="0" borderId="8" xfId="1" applyNumberFormat="1" applyFont="1" applyFill="1" applyBorder="1" applyAlignment="1">
      <alignment horizontal="right" vertical="center" wrapText="1"/>
    </xf>
    <xf numFmtId="177" fontId="2" fillId="0" borderId="8" xfId="1" applyNumberFormat="1" applyFont="1" applyFill="1" applyBorder="1" applyAlignment="1">
      <alignment vertical="center" wrapText="1"/>
    </xf>
    <xf numFmtId="177" fontId="2" fillId="0" borderId="6" xfId="1" applyNumberFormat="1" applyFont="1" applyFill="1" applyBorder="1" applyAlignment="1">
      <alignment vertical="center" wrapText="1"/>
    </xf>
    <xf numFmtId="0" fontId="2" fillId="0" borderId="8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left" vertical="center"/>
    </xf>
    <xf numFmtId="177" fontId="2" fillId="0" borderId="1" xfId="1" applyNumberFormat="1" applyFont="1" applyFill="1" applyBorder="1" applyAlignment="1">
      <alignment horizontal="right" vertical="center" wrapText="1"/>
    </xf>
    <xf numFmtId="0" fontId="4" fillId="0" borderId="1" xfId="1" applyFont="1" applyFill="1" applyBorder="1" applyAlignment="1">
      <alignment horizontal="right" vertical="center" wrapText="1"/>
    </xf>
    <xf numFmtId="0" fontId="4" fillId="0" borderId="6" xfId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right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</cellXfs>
  <cellStyles count="5">
    <cellStyle name="一般" xfId="0" builtinId="0"/>
    <cellStyle name="一般 2" xfId="1"/>
    <cellStyle name="一般 2 2" xfId="2"/>
    <cellStyle name="一般 3" xfId="3"/>
    <cellStyle name="千分位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65"/>
  <sheetViews>
    <sheetView tabSelected="1" topLeftCell="H61" zoomScale="106" zoomScaleNormal="106" workbookViewId="0">
      <selection activeCell="J151" sqref="J151"/>
    </sheetView>
  </sheetViews>
  <sheetFormatPr defaultColWidth="8.77734375" defaultRowHeight="19.8"/>
  <cols>
    <col min="1" max="1" width="8.88671875" style="4" bestFit="1" customWidth="1"/>
    <col min="2" max="2" width="18.88671875" style="4" customWidth="1"/>
    <col min="3" max="3" width="16.109375" style="4" customWidth="1"/>
    <col min="4" max="4" width="6.44140625" style="4" customWidth="1"/>
    <col min="5" max="5" width="17.77734375" style="4" customWidth="1"/>
    <col min="6" max="6" width="15.21875" style="4" customWidth="1"/>
    <col min="7" max="7" width="23" style="4" customWidth="1"/>
    <col min="8" max="8" width="20.6640625" style="4" customWidth="1"/>
    <col min="9" max="9" width="22.109375" style="4" customWidth="1"/>
    <col min="10" max="10" width="22.6640625" style="4" customWidth="1"/>
    <col min="11" max="11" width="23.6640625" style="43" customWidth="1"/>
    <col min="12" max="12" width="22.77734375" style="4" customWidth="1"/>
    <col min="13" max="13" width="27.21875" style="4" customWidth="1"/>
    <col min="14" max="14" width="31.33203125" style="4" customWidth="1"/>
    <col min="15" max="15" width="30.44140625" style="68" customWidth="1"/>
    <col min="16" max="16384" width="8.77734375" style="4"/>
  </cols>
  <sheetData>
    <row r="1" spans="1:15">
      <c r="A1" s="115" t="s">
        <v>381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6"/>
    </row>
    <row r="2" spans="1:15" ht="59.4">
      <c r="A2" s="16" t="s">
        <v>0</v>
      </c>
      <c r="B2" s="16" t="s">
        <v>152</v>
      </c>
      <c r="C2" s="17" t="s">
        <v>337</v>
      </c>
      <c r="D2" s="17" t="s">
        <v>278</v>
      </c>
      <c r="E2" s="17" t="s">
        <v>1</v>
      </c>
      <c r="F2" s="18" t="s">
        <v>2</v>
      </c>
      <c r="G2" s="19" t="s">
        <v>3</v>
      </c>
      <c r="H2" s="19" t="s">
        <v>4</v>
      </c>
      <c r="I2" s="20" t="s">
        <v>373</v>
      </c>
      <c r="J2" s="1" t="s">
        <v>5</v>
      </c>
      <c r="K2" s="1" t="s">
        <v>6</v>
      </c>
      <c r="L2" s="1" t="s">
        <v>7</v>
      </c>
      <c r="M2" s="1" t="s">
        <v>287</v>
      </c>
      <c r="N2" s="3" t="s">
        <v>336</v>
      </c>
      <c r="O2" s="21" t="s">
        <v>288</v>
      </c>
    </row>
    <row r="3" spans="1:15">
      <c r="A3" s="16">
        <v>1</v>
      </c>
      <c r="B3" s="22" t="s">
        <v>382</v>
      </c>
      <c r="C3" s="22" t="s">
        <v>268</v>
      </c>
      <c r="D3" s="16" t="s">
        <v>8</v>
      </c>
      <c r="E3" s="18" t="s">
        <v>383</v>
      </c>
      <c r="F3" s="18" t="s">
        <v>283</v>
      </c>
      <c r="G3" s="23">
        <v>5000000</v>
      </c>
      <c r="H3" s="23"/>
      <c r="I3" s="23"/>
      <c r="J3" s="2"/>
      <c r="K3" s="2">
        <v>638521</v>
      </c>
      <c r="L3" s="2"/>
      <c r="M3" s="2">
        <f>SUM(G3:L3)</f>
        <v>5638521</v>
      </c>
      <c r="N3" s="2">
        <f>M3*5</f>
        <v>28192605</v>
      </c>
      <c r="O3" s="24">
        <f>M3+N3</f>
        <v>33831126</v>
      </c>
    </row>
    <row r="4" spans="1:15">
      <c r="A4" s="16">
        <v>2</v>
      </c>
      <c r="B4" s="22" t="s">
        <v>384</v>
      </c>
      <c r="C4" s="22" t="s">
        <v>269</v>
      </c>
      <c r="D4" s="16" t="s">
        <v>9</v>
      </c>
      <c r="E4" s="18" t="s">
        <v>385</v>
      </c>
      <c r="F4" s="18" t="s">
        <v>283</v>
      </c>
      <c r="G4" s="23">
        <v>5000000</v>
      </c>
      <c r="H4" s="23"/>
      <c r="I4" s="23"/>
      <c r="J4" s="2"/>
      <c r="K4" s="2">
        <v>724229</v>
      </c>
      <c r="L4" s="2"/>
      <c r="M4" s="2">
        <f>SUM(G4:L4)</f>
        <v>5724229</v>
      </c>
      <c r="N4" s="2">
        <f>M4*5</f>
        <v>28621145</v>
      </c>
      <c r="O4" s="24">
        <f>M4+N4</f>
        <v>34345374</v>
      </c>
    </row>
    <row r="5" spans="1:15" ht="19.5" customHeight="1">
      <c r="A5" s="76">
        <v>3</v>
      </c>
      <c r="B5" s="78" t="s">
        <v>386</v>
      </c>
      <c r="C5" s="78" t="s">
        <v>158</v>
      </c>
      <c r="D5" s="16" t="s">
        <v>10</v>
      </c>
      <c r="E5" s="18" t="s">
        <v>388</v>
      </c>
      <c r="F5" s="18" t="s">
        <v>283</v>
      </c>
      <c r="G5" s="23">
        <v>5000000</v>
      </c>
      <c r="H5" s="111">
        <v>2000000</v>
      </c>
      <c r="I5" s="73">
        <v>3500000</v>
      </c>
      <c r="J5" s="73">
        <v>340000</v>
      </c>
      <c r="K5" s="73">
        <v>2935928</v>
      </c>
      <c r="L5" s="73"/>
      <c r="M5" s="99">
        <f>SUM(G5:L5)+G6</f>
        <v>18775928</v>
      </c>
      <c r="N5" s="73">
        <f>M5*5</f>
        <v>93879640</v>
      </c>
      <c r="O5" s="85">
        <f>M5+N5</f>
        <v>112655568</v>
      </c>
    </row>
    <row r="6" spans="1:15" ht="58.5" customHeight="1">
      <c r="A6" s="77"/>
      <c r="B6" s="82"/>
      <c r="C6" s="80"/>
      <c r="D6" s="16" t="s">
        <v>10</v>
      </c>
      <c r="E6" s="18" t="s">
        <v>387</v>
      </c>
      <c r="F6" s="18" t="s">
        <v>284</v>
      </c>
      <c r="G6" s="23">
        <v>5000000</v>
      </c>
      <c r="H6" s="112"/>
      <c r="I6" s="75"/>
      <c r="J6" s="75"/>
      <c r="K6" s="74"/>
      <c r="L6" s="74"/>
      <c r="M6" s="100"/>
      <c r="N6" s="74"/>
      <c r="O6" s="86"/>
    </row>
    <row r="7" spans="1:15">
      <c r="A7" s="16">
        <v>4</v>
      </c>
      <c r="B7" s="22" t="s">
        <v>402</v>
      </c>
      <c r="C7" s="22" t="s">
        <v>159</v>
      </c>
      <c r="D7" s="16" t="s">
        <v>8</v>
      </c>
      <c r="E7" s="18" t="s">
        <v>403</v>
      </c>
      <c r="F7" s="18" t="s">
        <v>284</v>
      </c>
      <c r="G7" s="23">
        <v>5000000</v>
      </c>
      <c r="H7" s="25"/>
      <c r="I7" s="23"/>
      <c r="J7" s="2"/>
      <c r="K7" s="2">
        <v>798152</v>
      </c>
      <c r="L7" s="2"/>
      <c r="M7" s="2">
        <f>SUM(G7:L7)</f>
        <v>5798152</v>
      </c>
      <c r="N7" s="2">
        <f>M7*5</f>
        <v>28990760</v>
      </c>
      <c r="O7" s="24">
        <f>M7+N7</f>
        <v>34788912</v>
      </c>
    </row>
    <row r="8" spans="1:15">
      <c r="A8" s="16">
        <v>5</v>
      </c>
      <c r="B8" s="22" t="s">
        <v>404</v>
      </c>
      <c r="C8" s="22" t="s">
        <v>160</v>
      </c>
      <c r="D8" s="16" t="s">
        <v>9</v>
      </c>
      <c r="E8" s="18" t="s">
        <v>405</v>
      </c>
      <c r="F8" s="18" t="s">
        <v>284</v>
      </c>
      <c r="G8" s="23">
        <v>5000000</v>
      </c>
      <c r="H8" s="25"/>
      <c r="I8" s="23"/>
      <c r="J8" s="2"/>
      <c r="K8" s="2">
        <v>905286</v>
      </c>
      <c r="L8" s="2"/>
      <c r="M8" s="2">
        <f t="shared" ref="M8:M15" si="0">SUM(G8:L8)</f>
        <v>5905286</v>
      </c>
      <c r="N8" s="2">
        <f t="shared" ref="N8:N17" si="1">M8*5</f>
        <v>29526430</v>
      </c>
      <c r="O8" s="24">
        <f t="shared" ref="O8:O16" si="2">M8+N8</f>
        <v>35431716</v>
      </c>
    </row>
    <row r="9" spans="1:15">
      <c r="A9" s="16">
        <v>6</v>
      </c>
      <c r="B9" s="22" t="s">
        <v>11</v>
      </c>
      <c r="C9" s="22" t="s">
        <v>161</v>
      </c>
      <c r="D9" s="16" t="s">
        <v>8</v>
      </c>
      <c r="E9" s="18" t="s">
        <v>12</v>
      </c>
      <c r="F9" s="18" t="s">
        <v>285</v>
      </c>
      <c r="G9" s="23">
        <v>5000000</v>
      </c>
      <c r="H9" s="25"/>
      <c r="I9" s="23"/>
      <c r="J9" s="2"/>
      <c r="K9" s="23">
        <v>798152</v>
      </c>
      <c r="L9" s="2"/>
      <c r="M9" s="2">
        <f t="shared" si="0"/>
        <v>5798152</v>
      </c>
      <c r="N9" s="2">
        <f t="shared" si="1"/>
        <v>28990760</v>
      </c>
      <c r="O9" s="24">
        <f t="shared" si="2"/>
        <v>34788912</v>
      </c>
    </row>
    <row r="10" spans="1:15">
      <c r="A10" s="16">
        <v>7</v>
      </c>
      <c r="B10" s="22" t="s">
        <v>13</v>
      </c>
      <c r="C10" s="26" t="s">
        <v>162</v>
      </c>
      <c r="D10" s="16" t="s">
        <v>9</v>
      </c>
      <c r="E10" s="18" t="s">
        <v>12</v>
      </c>
      <c r="F10" s="18" t="s">
        <v>285</v>
      </c>
      <c r="G10" s="23">
        <v>5000000</v>
      </c>
      <c r="H10" s="25"/>
      <c r="I10" s="23"/>
      <c r="J10" s="2"/>
      <c r="K10" s="23">
        <v>905286</v>
      </c>
      <c r="L10" s="2"/>
      <c r="M10" s="2">
        <f t="shared" si="0"/>
        <v>5905286</v>
      </c>
      <c r="N10" s="2">
        <f t="shared" si="1"/>
        <v>29526430</v>
      </c>
      <c r="O10" s="24">
        <f t="shared" si="2"/>
        <v>35431716</v>
      </c>
    </row>
    <row r="11" spans="1:15">
      <c r="A11" s="16">
        <v>8</v>
      </c>
      <c r="B11" s="22" t="s">
        <v>14</v>
      </c>
      <c r="C11" s="22" t="s">
        <v>163</v>
      </c>
      <c r="D11" s="16" t="s">
        <v>9</v>
      </c>
      <c r="E11" s="18" t="s">
        <v>15</v>
      </c>
      <c r="F11" s="18" t="s">
        <v>289</v>
      </c>
      <c r="G11" s="23">
        <v>5000000</v>
      </c>
      <c r="H11" s="25"/>
      <c r="I11" s="23"/>
      <c r="J11" s="2"/>
      <c r="K11" s="23">
        <v>1810572</v>
      </c>
      <c r="L11" s="2"/>
      <c r="M11" s="2">
        <f t="shared" si="0"/>
        <v>6810572</v>
      </c>
      <c r="N11" s="2">
        <f t="shared" si="1"/>
        <v>34052860</v>
      </c>
      <c r="O11" s="24">
        <f t="shared" si="2"/>
        <v>40863432</v>
      </c>
    </row>
    <row r="12" spans="1:15">
      <c r="A12" s="16">
        <v>9</v>
      </c>
      <c r="B12" s="22" t="s">
        <v>264</v>
      </c>
      <c r="C12" s="22" t="s">
        <v>267</v>
      </c>
      <c r="D12" s="16" t="s">
        <v>265</v>
      </c>
      <c r="E12" s="27" t="s">
        <v>266</v>
      </c>
      <c r="F12" s="27" t="s">
        <v>16</v>
      </c>
      <c r="G12" s="23">
        <v>5000000</v>
      </c>
      <c r="H12" s="25"/>
      <c r="I12" s="23"/>
      <c r="J12" s="2"/>
      <c r="K12" s="23">
        <v>1596304</v>
      </c>
      <c r="L12" s="2"/>
      <c r="M12" s="2">
        <f t="shared" si="0"/>
        <v>6596304</v>
      </c>
      <c r="N12" s="2">
        <f t="shared" si="1"/>
        <v>32981520</v>
      </c>
      <c r="O12" s="24">
        <f t="shared" si="2"/>
        <v>39577824</v>
      </c>
    </row>
    <row r="13" spans="1:15">
      <c r="A13" s="16">
        <v>10</v>
      </c>
      <c r="B13" s="22" t="s">
        <v>17</v>
      </c>
      <c r="C13" s="22" t="s">
        <v>164</v>
      </c>
      <c r="D13" s="16" t="s">
        <v>10</v>
      </c>
      <c r="E13" s="27" t="s">
        <v>18</v>
      </c>
      <c r="F13" s="27" t="s">
        <v>19</v>
      </c>
      <c r="G13" s="23">
        <v>5000000</v>
      </c>
      <c r="H13" s="25"/>
      <c r="I13" s="23"/>
      <c r="J13" s="2"/>
      <c r="K13" s="23"/>
      <c r="L13" s="2"/>
      <c r="M13" s="2">
        <f t="shared" si="0"/>
        <v>5000000</v>
      </c>
      <c r="N13" s="2">
        <f t="shared" si="1"/>
        <v>25000000</v>
      </c>
      <c r="O13" s="24">
        <f t="shared" si="2"/>
        <v>30000000</v>
      </c>
    </row>
    <row r="14" spans="1:15">
      <c r="A14" s="16">
        <v>11</v>
      </c>
      <c r="B14" s="22" t="s">
        <v>20</v>
      </c>
      <c r="C14" s="22" t="s">
        <v>165</v>
      </c>
      <c r="D14" s="16" t="s">
        <v>8</v>
      </c>
      <c r="E14" s="28" t="s">
        <v>21</v>
      </c>
      <c r="F14" s="28" t="s">
        <v>22</v>
      </c>
      <c r="G14" s="23">
        <v>5000000</v>
      </c>
      <c r="H14" s="25"/>
      <c r="I14" s="23"/>
      <c r="J14" s="2"/>
      <c r="K14" s="23">
        <v>798152</v>
      </c>
      <c r="L14" s="2"/>
      <c r="M14" s="2">
        <f t="shared" si="0"/>
        <v>5798152</v>
      </c>
      <c r="N14" s="2">
        <f t="shared" si="1"/>
        <v>28990760</v>
      </c>
      <c r="O14" s="24">
        <f t="shared" si="2"/>
        <v>34788912</v>
      </c>
    </row>
    <row r="15" spans="1:15">
      <c r="A15" s="16">
        <v>12</v>
      </c>
      <c r="B15" s="22" t="s">
        <v>23</v>
      </c>
      <c r="C15" s="22" t="s">
        <v>166</v>
      </c>
      <c r="D15" s="16" t="s">
        <v>10</v>
      </c>
      <c r="E15" s="28" t="s">
        <v>24</v>
      </c>
      <c r="F15" s="28" t="s">
        <v>335</v>
      </c>
      <c r="G15" s="23">
        <v>5000000</v>
      </c>
      <c r="H15" s="25"/>
      <c r="I15" s="23"/>
      <c r="J15" s="2"/>
      <c r="K15" s="23"/>
      <c r="L15" s="2"/>
      <c r="M15" s="2">
        <f t="shared" si="0"/>
        <v>5000000</v>
      </c>
      <c r="N15" s="2">
        <f t="shared" si="1"/>
        <v>25000000</v>
      </c>
      <c r="O15" s="24">
        <f t="shared" si="2"/>
        <v>30000000</v>
      </c>
    </row>
    <row r="16" spans="1:15" ht="59.4">
      <c r="A16" s="16">
        <v>13</v>
      </c>
      <c r="B16" s="29" t="s">
        <v>339</v>
      </c>
      <c r="C16" s="22" t="s">
        <v>167</v>
      </c>
      <c r="D16" s="16" t="s">
        <v>8</v>
      </c>
      <c r="E16" s="28" t="s">
        <v>24</v>
      </c>
      <c r="F16" s="28" t="s">
        <v>335</v>
      </c>
      <c r="G16" s="23">
        <v>5000000</v>
      </c>
      <c r="H16" s="25"/>
      <c r="I16" s="23"/>
      <c r="J16" s="2"/>
      <c r="K16" s="23">
        <v>628883</v>
      </c>
      <c r="L16" s="2"/>
      <c r="M16" s="2">
        <f>SUM(G16:L16)</f>
        <v>5628883</v>
      </c>
      <c r="N16" s="2">
        <f t="shared" si="1"/>
        <v>28144415</v>
      </c>
      <c r="O16" s="24">
        <f t="shared" si="2"/>
        <v>33773298</v>
      </c>
    </row>
    <row r="17" spans="1:15">
      <c r="A17" s="76">
        <v>14</v>
      </c>
      <c r="B17" s="81" t="s">
        <v>406</v>
      </c>
      <c r="C17" s="81" t="s">
        <v>168</v>
      </c>
      <c r="D17" s="16" t="s">
        <v>8</v>
      </c>
      <c r="E17" s="28" t="s">
        <v>407</v>
      </c>
      <c r="F17" s="28" t="s">
        <v>290</v>
      </c>
      <c r="G17" s="23">
        <v>5000000</v>
      </c>
      <c r="H17" s="10"/>
      <c r="I17" s="10"/>
      <c r="J17" s="10"/>
      <c r="K17" s="73">
        <v>3192607</v>
      </c>
      <c r="L17" s="10"/>
      <c r="M17" s="73">
        <f>SUM(G17:L17)+G18</f>
        <v>13192607</v>
      </c>
      <c r="N17" s="73">
        <f t="shared" si="1"/>
        <v>65963035</v>
      </c>
      <c r="O17" s="85">
        <f>M17+N17</f>
        <v>79155642</v>
      </c>
    </row>
    <row r="18" spans="1:15">
      <c r="A18" s="77"/>
      <c r="B18" s="82"/>
      <c r="C18" s="82"/>
      <c r="D18" s="16" t="s">
        <v>8</v>
      </c>
      <c r="E18" s="18" t="s">
        <v>408</v>
      </c>
      <c r="F18" s="18" t="s">
        <v>291</v>
      </c>
      <c r="G18" s="23">
        <v>5000000</v>
      </c>
      <c r="H18" s="11"/>
      <c r="I18" s="11"/>
      <c r="J18" s="11"/>
      <c r="K18" s="74"/>
      <c r="L18" s="11"/>
      <c r="M18" s="74"/>
      <c r="N18" s="74"/>
      <c r="O18" s="86"/>
    </row>
    <row r="19" spans="1:15">
      <c r="A19" s="76">
        <v>15</v>
      </c>
      <c r="B19" s="81" t="s">
        <v>409</v>
      </c>
      <c r="C19" s="81" t="s">
        <v>169</v>
      </c>
      <c r="D19" s="16" t="s">
        <v>9</v>
      </c>
      <c r="E19" s="28" t="s">
        <v>410</v>
      </c>
      <c r="F19" s="28" t="s">
        <v>290</v>
      </c>
      <c r="G19" s="23">
        <v>5000000</v>
      </c>
      <c r="H19" s="73">
        <v>2000000</v>
      </c>
      <c r="I19" s="73">
        <v>3500000</v>
      </c>
      <c r="J19" s="73">
        <v>340000</v>
      </c>
      <c r="K19" s="73">
        <v>3621144</v>
      </c>
      <c r="L19" s="101"/>
      <c r="M19" s="73">
        <f>SUM(G19:L19)+G20+G21+G22</f>
        <v>29461144</v>
      </c>
      <c r="N19" s="73">
        <f>M19*5</f>
        <v>147305720</v>
      </c>
      <c r="O19" s="85">
        <f>M19+N19</f>
        <v>176766864</v>
      </c>
    </row>
    <row r="20" spans="1:15" ht="19.5" customHeight="1">
      <c r="A20" s="109"/>
      <c r="B20" s="110"/>
      <c r="C20" s="110"/>
      <c r="D20" s="16" t="s">
        <v>9</v>
      </c>
      <c r="E20" s="30" t="s">
        <v>411</v>
      </c>
      <c r="F20" s="30" t="s">
        <v>291</v>
      </c>
      <c r="G20" s="23">
        <v>5000000</v>
      </c>
      <c r="H20" s="83"/>
      <c r="I20" s="83"/>
      <c r="J20" s="89"/>
      <c r="K20" s="89"/>
      <c r="L20" s="102"/>
      <c r="M20" s="89"/>
      <c r="N20" s="89"/>
      <c r="O20" s="106"/>
    </row>
    <row r="21" spans="1:15" ht="19.5" customHeight="1">
      <c r="A21" s="109"/>
      <c r="B21" s="110"/>
      <c r="C21" s="110"/>
      <c r="D21" s="16" t="s">
        <v>274</v>
      </c>
      <c r="E21" s="28" t="s">
        <v>469</v>
      </c>
      <c r="F21" s="28" t="s">
        <v>25</v>
      </c>
      <c r="G21" s="23">
        <v>5000000</v>
      </c>
      <c r="H21" s="83"/>
      <c r="I21" s="83"/>
      <c r="J21" s="89"/>
      <c r="K21" s="89"/>
      <c r="L21" s="102"/>
      <c r="M21" s="89"/>
      <c r="N21" s="89"/>
      <c r="O21" s="106"/>
    </row>
    <row r="22" spans="1:15" ht="19.5" customHeight="1">
      <c r="A22" s="77"/>
      <c r="B22" s="82"/>
      <c r="C22" s="82"/>
      <c r="D22" s="16" t="s">
        <v>9</v>
      </c>
      <c r="E22" s="28" t="s">
        <v>412</v>
      </c>
      <c r="F22" s="28" t="s">
        <v>26</v>
      </c>
      <c r="G22" s="23">
        <v>5000000</v>
      </c>
      <c r="H22" s="84"/>
      <c r="I22" s="84"/>
      <c r="J22" s="74"/>
      <c r="K22" s="74"/>
      <c r="L22" s="103"/>
      <c r="M22" s="74"/>
      <c r="N22" s="74"/>
      <c r="O22" s="86"/>
    </row>
    <row r="23" spans="1:15">
      <c r="A23" s="16">
        <v>16</v>
      </c>
      <c r="B23" s="22" t="s">
        <v>413</v>
      </c>
      <c r="C23" s="22" t="s">
        <v>170</v>
      </c>
      <c r="D23" s="16" t="s">
        <v>9</v>
      </c>
      <c r="E23" s="28" t="s">
        <v>414</v>
      </c>
      <c r="F23" s="28" t="s">
        <v>27</v>
      </c>
      <c r="G23" s="23">
        <v>5000000</v>
      </c>
      <c r="H23" s="23"/>
      <c r="I23" s="23"/>
      <c r="J23" s="2"/>
      <c r="K23" s="23">
        <v>1810572</v>
      </c>
      <c r="L23" s="2"/>
      <c r="M23" s="2">
        <f>SUM(G23:L23)</f>
        <v>6810572</v>
      </c>
      <c r="N23" s="2">
        <f>M23*5</f>
        <v>34052860</v>
      </c>
      <c r="O23" s="24">
        <f>M23+N23</f>
        <v>40863432</v>
      </c>
    </row>
    <row r="24" spans="1:15">
      <c r="A24" s="76">
        <v>17</v>
      </c>
      <c r="B24" s="81" t="s">
        <v>415</v>
      </c>
      <c r="C24" s="81" t="s">
        <v>171</v>
      </c>
      <c r="D24" s="76" t="s">
        <v>8</v>
      </c>
      <c r="E24" s="31" t="s">
        <v>416</v>
      </c>
      <c r="F24" s="31" t="s">
        <v>292</v>
      </c>
      <c r="G24" s="23">
        <v>5000000</v>
      </c>
      <c r="H24" s="73">
        <v>2000000</v>
      </c>
      <c r="I24" s="73">
        <v>3500000</v>
      </c>
      <c r="J24" s="73">
        <v>340000</v>
      </c>
      <c r="K24" s="73">
        <v>2128405</v>
      </c>
      <c r="L24" s="73"/>
      <c r="M24" s="73">
        <f>SUM(G24:L24)+G25</f>
        <v>17968405</v>
      </c>
      <c r="N24" s="73">
        <f t="shared" ref="N24:N87" si="3">M24*5</f>
        <v>89842025</v>
      </c>
      <c r="O24" s="85">
        <f>M24+N24</f>
        <v>107810430</v>
      </c>
    </row>
    <row r="25" spans="1:15">
      <c r="A25" s="77"/>
      <c r="B25" s="82"/>
      <c r="C25" s="82"/>
      <c r="D25" s="77"/>
      <c r="E25" s="28" t="s">
        <v>417</v>
      </c>
      <c r="F25" s="28" t="s">
        <v>338</v>
      </c>
      <c r="G25" s="23">
        <v>5000000</v>
      </c>
      <c r="H25" s="74"/>
      <c r="I25" s="74"/>
      <c r="J25" s="74"/>
      <c r="K25" s="74"/>
      <c r="L25" s="74"/>
      <c r="M25" s="74"/>
      <c r="N25" s="74"/>
      <c r="O25" s="86"/>
    </row>
    <row r="26" spans="1:15">
      <c r="A26" s="76">
        <v>18</v>
      </c>
      <c r="B26" s="81" t="s">
        <v>418</v>
      </c>
      <c r="C26" s="81" t="s">
        <v>172</v>
      </c>
      <c r="D26" s="76" t="s">
        <v>9</v>
      </c>
      <c r="E26" s="31" t="s">
        <v>416</v>
      </c>
      <c r="F26" s="31" t="s">
        <v>292</v>
      </c>
      <c r="G26" s="23">
        <v>5000000</v>
      </c>
      <c r="H26" s="73">
        <v>2000000</v>
      </c>
      <c r="I26" s="73"/>
      <c r="J26" s="73"/>
      <c r="K26" s="73">
        <v>2414096</v>
      </c>
      <c r="L26" s="73"/>
      <c r="M26" s="73">
        <f>SUM(G26:L26)+G27</f>
        <v>14414096</v>
      </c>
      <c r="N26" s="73">
        <f t="shared" si="3"/>
        <v>72070480</v>
      </c>
      <c r="O26" s="85">
        <f>M26+N26</f>
        <v>86484576</v>
      </c>
    </row>
    <row r="27" spans="1:15">
      <c r="A27" s="77"/>
      <c r="B27" s="82"/>
      <c r="C27" s="82"/>
      <c r="D27" s="77"/>
      <c r="E27" s="28" t="s">
        <v>419</v>
      </c>
      <c r="F27" s="28" t="s">
        <v>338</v>
      </c>
      <c r="G27" s="23">
        <v>5000000</v>
      </c>
      <c r="H27" s="74"/>
      <c r="I27" s="74"/>
      <c r="J27" s="74"/>
      <c r="K27" s="74"/>
      <c r="L27" s="74"/>
      <c r="M27" s="74"/>
      <c r="N27" s="74"/>
      <c r="O27" s="86"/>
    </row>
    <row r="28" spans="1:15">
      <c r="A28" s="76">
        <v>19</v>
      </c>
      <c r="B28" s="81" t="s">
        <v>420</v>
      </c>
      <c r="C28" s="81" t="s">
        <v>173</v>
      </c>
      <c r="D28" s="76" t="s">
        <v>8</v>
      </c>
      <c r="E28" s="32" t="s">
        <v>421</v>
      </c>
      <c r="F28" s="32" t="s">
        <v>293</v>
      </c>
      <c r="G28" s="23">
        <v>5000000</v>
      </c>
      <c r="H28" s="73">
        <v>2000000</v>
      </c>
      <c r="I28" s="73">
        <v>3500000</v>
      </c>
      <c r="J28" s="73">
        <v>340000</v>
      </c>
      <c r="K28" s="73">
        <v>2128405</v>
      </c>
      <c r="L28" s="73">
        <v>31500</v>
      </c>
      <c r="M28" s="73">
        <f>SUM(G28:L28)+G29</f>
        <v>17999905</v>
      </c>
      <c r="N28" s="73">
        <f t="shared" si="3"/>
        <v>89999525</v>
      </c>
      <c r="O28" s="85">
        <f>M28+N28</f>
        <v>107999430</v>
      </c>
    </row>
    <row r="29" spans="1:15">
      <c r="A29" s="77"/>
      <c r="B29" s="82"/>
      <c r="C29" s="82"/>
      <c r="D29" s="77"/>
      <c r="E29" s="28" t="s">
        <v>423</v>
      </c>
      <c r="F29" s="28" t="s">
        <v>294</v>
      </c>
      <c r="G29" s="23">
        <v>5000000</v>
      </c>
      <c r="H29" s="74"/>
      <c r="I29" s="74"/>
      <c r="J29" s="74"/>
      <c r="K29" s="74"/>
      <c r="L29" s="74"/>
      <c r="M29" s="74"/>
      <c r="N29" s="74"/>
      <c r="O29" s="86"/>
    </row>
    <row r="30" spans="1:15">
      <c r="A30" s="76">
        <v>20</v>
      </c>
      <c r="B30" s="81" t="s">
        <v>424</v>
      </c>
      <c r="C30" s="81" t="s">
        <v>174</v>
      </c>
      <c r="D30" s="76" t="s">
        <v>9</v>
      </c>
      <c r="E30" s="32" t="s">
        <v>422</v>
      </c>
      <c r="F30" s="32" t="s">
        <v>293</v>
      </c>
      <c r="G30" s="23">
        <v>5000000</v>
      </c>
      <c r="H30" s="73">
        <v>2000000</v>
      </c>
      <c r="I30" s="73"/>
      <c r="J30" s="73"/>
      <c r="K30" s="73">
        <v>2414096</v>
      </c>
      <c r="L30" s="73">
        <v>382200</v>
      </c>
      <c r="M30" s="73">
        <f>SUM(G30:L30)+G31</f>
        <v>14796296</v>
      </c>
      <c r="N30" s="73">
        <f t="shared" si="3"/>
        <v>73981480</v>
      </c>
      <c r="O30" s="85">
        <f>M30+N30</f>
        <v>88777776</v>
      </c>
    </row>
    <row r="31" spans="1:15">
      <c r="A31" s="77"/>
      <c r="B31" s="82"/>
      <c r="C31" s="82"/>
      <c r="D31" s="77"/>
      <c r="E31" s="28" t="s">
        <v>423</v>
      </c>
      <c r="F31" s="28" t="s">
        <v>294</v>
      </c>
      <c r="G31" s="23">
        <v>5000000</v>
      </c>
      <c r="H31" s="74"/>
      <c r="I31" s="74"/>
      <c r="J31" s="74"/>
      <c r="K31" s="74"/>
      <c r="L31" s="74"/>
      <c r="M31" s="74"/>
      <c r="N31" s="74"/>
      <c r="O31" s="86"/>
    </row>
    <row r="32" spans="1:15" ht="198">
      <c r="A32" s="16">
        <v>21</v>
      </c>
      <c r="B32" s="29" t="s">
        <v>375</v>
      </c>
      <c r="C32" s="22" t="s">
        <v>175</v>
      </c>
      <c r="D32" s="16" t="s">
        <v>9</v>
      </c>
      <c r="E32" s="27" t="s">
        <v>28</v>
      </c>
      <c r="F32" s="27" t="s">
        <v>29</v>
      </c>
      <c r="G32" s="23">
        <v>5000000</v>
      </c>
      <c r="H32" s="23"/>
      <c r="I32" s="23"/>
      <c r="J32" s="2"/>
      <c r="K32" s="23">
        <v>328525</v>
      </c>
      <c r="L32" s="2"/>
      <c r="M32" s="2">
        <v>5328525</v>
      </c>
      <c r="N32" s="2">
        <v>26642625</v>
      </c>
      <c r="O32" s="24">
        <v>31971150</v>
      </c>
    </row>
    <row r="33" spans="1:15">
      <c r="A33" s="76">
        <v>22</v>
      </c>
      <c r="B33" s="78" t="s">
        <v>425</v>
      </c>
      <c r="C33" s="81" t="s">
        <v>176</v>
      </c>
      <c r="D33" s="16" t="s">
        <v>8</v>
      </c>
      <c r="E33" s="28" t="s">
        <v>426</v>
      </c>
      <c r="F33" s="28" t="s">
        <v>30</v>
      </c>
      <c r="G33" s="23">
        <v>5000000</v>
      </c>
      <c r="H33" s="73"/>
      <c r="I33" s="73"/>
      <c r="J33" s="73"/>
      <c r="K33" s="73">
        <v>3192607</v>
      </c>
      <c r="L33" s="73"/>
      <c r="M33" s="97">
        <f>SUM(G33:L33)+G34+G35</f>
        <v>18192607</v>
      </c>
      <c r="N33" s="73">
        <f t="shared" si="3"/>
        <v>90963035</v>
      </c>
      <c r="O33" s="85">
        <f>M33+N33</f>
        <v>109155642</v>
      </c>
    </row>
    <row r="34" spans="1:15">
      <c r="A34" s="109"/>
      <c r="B34" s="79"/>
      <c r="C34" s="110"/>
      <c r="D34" s="16" t="s">
        <v>8</v>
      </c>
      <c r="E34" s="18" t="s">
        <v>427</v>
      </c>
      <c r="F34" s="18" t="s">
        <v>32</v>
      </c>
      <c r="G34" s="23">
        <v>5000000</v>
      </c>
      <c r="H34" s="89"/>
      <c r="I34" s="89"/>
      <c r="J34" s="89"/>
      <c r="K34" s="89"/>
      <c r="L34" s="89"/>
      <c r="M34" s="107"/>
      <c r="N34" s="89"/>
      <c r="O34" s="106"/>
    </row>
    <row r="35" spans="1:15">
      <c r="A35" s="77"/>
      <c r="B35" s="80"/>
      <c r="C35" s="82"/>
      <c r="D35" s="16" t="s">
        <v>33</v>
      </c>
      <c r="E35" s="18" t="s">
        <v>470</v>
      </c>
      <c r="F35" s="18" t="s">
        <v>34</v>
      </c>
      <c r="G35" s="23">
        <v>5000000</v>
      </c>
      <c r="H35" s="74"/>
      <c r="I35" s="74"/>
      <c r="J35" s="74"/>
      <c r="K35" s="90"/>
      <c r="L35" s="74"/>
      <c r="M35" s="108"/>
      <c r="N35" s="74"/>
      <c r="O35" s="86"/>
    </row>
    <row r="36" spans="1:15">
      <c r="A36" s="76">
        <v>23</v>
      </c>
      <c r="B36" s="81" t="s">
        <v>35</v>
      </c>
      <c r="C36" s="81" t="s">
        <v>177</v>
      </c>
      <c r="D36" s="16" t="s">
        <v>36</v>
      </c>
      <c r="E36" s="31" t="s">
        <v>279</v>
      </c>
      <c r="F36" s="31" t="s">
        <v>295</v>
      </c>
      <c r="G36" s="23">
        <v>5000000</v>
      </c>
      <c r="H36" s="11"/>
      <c r="I36" s="11"/>
      <c r="J36" s="23"/>
      <c r="K36" s="97"/>
      <c r="L36" s="97"/>
      <c r="M36" s="87">
        <f>SUM(G36:L37)</f>
        <v>6920000</v>
      </c>
      <c r="N36" s="73">
        <f t="shared" si="3"/>
        <v>34600000</v>
      </c>
      <c r="O36" s="85">
        <f>M36+N36</f>
        <v>41520000</v>
      </c>
    </row>
    <row r="37" spans="1:15" ht="65.25" customHeight="1">
      <c r="A37" s="77"/>
      <c r="B37" s="82"/>
      <c r="C37" s="82"/>
      <c r="D37" s="16" t="s">
        <v>282</v>
      </c>
      <c r="E37" s="31" t="s">
        <v>37</v>
      </c>
      <c r="F37" s="31" t="s">
        <v>340</v>
      </c>
      <c r="G37" s="23"/>
      <c r="H37" s="11"/>
      <c r="I37" s="11">
        <v>1750000</v>
      </c>
      <c r="J37" s="23">
        <v>170000</v>
      </c>
      <c r="K37" s="98"/>
      <c r="L37" s="98"/>
      <c r="M37" s="88"/>
      <c r="N37" s="74"/>
      <c r="O37" s="86"/>
    </row>
    <row r="38" spans="1:15">
      <c r="A38" s="76">
        <v>24</v>
      </c>
      <c r="B38" s="81" t="s">
        <v>153</v>
      </c>
      <c r="C38" s="81" t="s">
        <v>272</v>
      </c>
      <c r="D38" s="16" t="s">
        <v>154</v>
      </c>
      <c r="E38" s="31" t="s">
        <v>155</v>
      </c>
      <c r="F38" s="31" t="s">
        <v>295</v>
      </c>
      <c r="G38" s="23">
        <v>5000000</v>
      </c>
      <c r="H38" s="73">
        <v>2000000</v>
      </c>
      <c r="I38" s="11"/>
      <c r="J38" s="14"/>
      <c r="K38" s="23"/>
      <c r="L38" s="95">
        <v>3565609</v>
      </c>
      <c r="M38" s="104">
        <f>SUM(G38:L38)+SUM(G39:L39)</f>
        <v>12485609</v>
      </c>
      <c r="N38" s="73">
        <f t="shared" si="3"/>
        <v>62428045</v>
      </c>
      <c r="O38" s="85">
        <f>M38+N38</f>
        <v>74913654</v>
      </c>
    </row>
    <row r="39" spans="1:15" ht="57" customHeight="1">
      <c r="A39" s="77"/>
      <c r="B39" s="82"/>
      <c r="C39" s="82"/>
      <c r="D39" s="16" t="s">
        <v>286</v>
      </c>
      <c r="E39" s="31" t="s">
        <v>37</v>
      </c>
      <c r="F39" s="31" t="s">
        <v>340</v>
      </c>
      <c r="G39" s="23"/>
      <c r="H39" s="74"/>
      <c r="I39" s="11">
        <v>1750000</v>
      </c>
      <c r="J39" s="14">
        <v>170000</v>
      </c>
      <c r="K39" s="23"/>
      <c r="L39" s="96"/>
      <c r="M39" s="105"/>
      <c r="N39" s="74"/>
      <c r="O39" s="86"/>
    </row>
    <row r="40" spans="1:15">
      <c r="A40" s="33">
        <v>25</v>
      </c>
      <c r="B40" s="34" t="s">
        <v>352</v>
      </c>
      <c r="C40" s="34" t="s">
        <v>349</v>
      </c>
      <c r="D40" s="33" t="s">
        <v>9</v>
      </c>
      <c r="E40" s="35" t="s">
        <v>350</v>
      </c>
      <c r="F40" s="35" t="s">
        <v>351</v>
      </c>
      <c r="G40" s="36"/>
      <c r="H40" s="36"/>
      <c r="I40" s="36"/>
      <c r="J40" s="37"/>
      <c r="K40" s="36"/>
      <c r="L40" s="37"/>
      <c r="M40" s="37"/>
      <c r="N40" s="37"/>
      <c r="O40" s="38"/>
    </row>
    <row r="41" spans="1:15">
      <c r="A41" s="16">
        <v>26</v>
      </c>
      <c r="B41" s="22" t="s">
        <v>39</v>
      </c>
      <c r="C41" s="22" t="s">
        <v>178</v>
      </c>
      <c r="D41" s="16" t="s">
        <v>8</v>
      </c>
      <c r="E41" s="32" t="s">
        <v>114</v>
      </c>
      <c r="F41" s="32" t="s">
        <v>296</v>
      </c>
      <c r="G41" s="23">
        <v>5000000</v>
      </c>
      <c r="H41" s="23"/>
      <c r="I41" s="23">
        <v>1750000</v>
      </c>
      <c r="J41" s="2">
        <v>170000</v>
      </c>
      <c r="K41" s="23">
        <v>798152</v>
      </c>
      <c r="L41" s="2"/>
      <c r="M41" s="2">
        <f t="shared" ref="M41:M52" si="4">SUM(G41:L41)</f>
        <v>7718152</v>
      </c>
      <c r="N41" s="2">
        <f t="shared" si="3"/>
        <v>38590760</v>
      </c>
      <c r="O41" s="24">
        <f t="shared" ref="O41:O106" si="5">M41+N41</f>
        <v>46308912</v>
      </c>
    </row>
    <row r="42" spans="1:15">
      <c r="A42" s="16">
        <v>27</v>
      </c>
      <c r="B42" s="22" t="s">
        <v>40</v>
      </c>
      <c r="C42" s="22" t="s">
        <v>179</v>
      </c>
      <c r="D42" s="16" t="s">
        <v>9</v>
      </c>
      <c r="E42" s="32" t="s">
        <v>38</v>
      </c>
      <c r="F42" s="32" t="s">
        <v>297</v>
      </c>
      <c r="G42" s="23">
        <v>5000000</v>
      </c>
      <c r="H42" s="23"/>
      <c r="I42" s="23">
        <v>1750000</v>
      </c>
      <c r="J42" s="2">
        <v>170000</v>
      </c>
      <c r="K42" s="23">
        <v>905286</v>
      </c>
      <c r="L42" s="2"/>
      <c r="M42" s="2">
        <f t="shared" si="4"/>
        <v>7825286</v>
      </c>
      <c r="N42" s="2">
        <f t="shared" si="3"/>
        <v>39126430</v>
      </c>
      <c r="O42" s="24">
        <f t="shared" si="5"/>
        <v>46951716</v>
      </c>
    </row>
    <row r="43" spans="1:15">
      <c r="A43" s="16">
        <v>28</v>
      </c>
      <c r="B43" s="29" t="s">
        <v>41</v>
      </c>
      <c r="C43" s="29" t="s">
        <v>180</v>
      </c>
      <c r="D43" s="16" t="s">
        <v>8</v>
      </c>
      <c r="E43" s="32" t="s">
        <v>115</v>
      </c>
      <c r="F43" s="32" t="s">
        <v>341</v>
      </c>
      <c r="G43" s="23">
        <v>5000000</v>
      </c>
      <c r="H43" s="23"/>
      <c r="I43" s="23"/>
      <c r="J43" s="2"/>
      <c r="K43" s="23">
        <v>798152</v>
      </c>
      <c r="L43" s="2"/>
      <c r="M43" s="2">
        <f t="shared" si="4"/>
        <v>5798152</v>
      </c>
      <c r="N43" s="2">
        <f t="shared" si="3"/>
        <v>28990760</v>
      </c>
      <c r="O43" s="24">
        <f t="shared" si="5"/>
        <v>34788912</v>
      </c>
    </row>
    <row r="44" spans="1:15">
      <c r="A44" s="16">
        <v>29</v>
      </c>
      <c r="B44" s="22" t="s">
        <v>42</v>
      </c>
      <c r="C44" s="22" t="s">
        <v>181</v>
      </c>
      <c r="D44" s="16" t="s">
        <v>9</v>
      </c>
      <c r="E44" s="32" t="s">
        <v>43</v>
      </c>
      <c r="F44" s="32" t="s">
        <v>341</v>
      </c>
      <c r="G44" s="23">
        <v>5000000</v>
      </c>
      <c r="H44" s="23"/>
      <c r="I44" s="23"/>
      <c r="J44" s="2"/>
      <c r="K44" s="23">
        <v>905286</v>
      </c>
      <c r="L44" s="2"/>
      <c r="M44" s="2">
        <f t="shared" si="4"/>
        <v>5905286</v>
      </c>
      <c r="N44" s="2">
        <f t="shared" si="3"/>
        <v>29526430</v>
      </c>
      <c r="O44" s="24">
        <f t="shared" si="5"/>
        <v>35431716</v>
      </c>
    </row>
    <row r="45" spans="1:15">
      <c r="A45" s="16">
        <v>30</v>
      </c>
      <c r="B45" s="22" t="s">
        <v>428</v>
      </c>
      <c r="C45" s="22" t="s">
        <v>182</v>
      </c>
      <c r="D45" s="16" t="s">
        <v>8</v>
      </c>
      <c r="E45" s="32" t="s">
        <v>429</v>
      </c>
      <c r="F45" s="32" t="s">
        <v>298</v>
      </c>
      <c r="G45" s="23">
        <v>5000000</v>
      </c>
      <c r="H45" s="23"/>
      <c r="I45" s="23"/>
      <c r="J45" s="2"/>
      <c r="K45" s="23">
        <v>1064202</v>
      </c>
      <c r="L45" s="2"/>
      <c r="M45" s="2">
        <f t="shared" si="4"/>
        <v>6064202</v>
      </c>
      <c r="N45" s="2">
        <f t="shared" si="3"/>
        <v>30321010</v>
      </c>
      <c r="O45" s="24">
        <f t="shared" si="5"/>
        <v>36385212</v>
      </c>
    </row>
    <row r="46" spans="1:15">
      <c r="A46" s="16">
        <v>31</v>
      </c>
      <c r="B46" s="22" t="s">
        <v>430</v>
      </c>
      <c r="C46" s="22" t="s">
        <v>183</v>
      </c>
      <c r="D46" s="16" t="s">
        <v>9</v>
      </c>
      <c r="E46" s="32" t="s">
        <v>431</v>
      </c>
      <c r="F46" s="32" t="s">
        <v>299</v>
      </c>
      <c r="G46" s="23">
        <v>5000000</v>
      </c>
      <c r="H46" s="23"/>
      <c r="I46" s="23"/>
      <c r="J46" s="2"/>
      <c r="K46" s="23">
        <v>1207048</v>
      </c>
      <c r="L46" s="2"/>
      <c r="M46" s="2">
        <f t="shared" si="4"/>
        <v>6207048</v>
      </c>
      <c r="N46" s="2">
        <f t="shared" si="3"/>
        <v>31035240</v>
      </c>
      <c r="O46" s="24">
        <f t="shared" si="5"/>
        <v>37242288</v>
      </c>
    </row>
    <row r="47" spans="1:15">
      <c r="A47" s="16">
        <v>32</v>
      </c>
      <c r="B47" s="22" t="s">
        <v>44</v>
      </c>
      <c r="C47" s="22" t="s">
        <v>184</v>
      </c>
      <c r="D47" s="16" t="s">
        <v>8</v>
      </c>
      <c r="E47" s="32" t="s">
        <v>116</v>
      </c>
      <c r="F47" s="32" t="s">
        <v>300</v>
      </c>
      <c r="G47" s="23">
        <v>5000000</v>
      </c>
      <c r="H47" s="23"/>
      <c r="I47" s="23"/>
      <c r="J47" s="2"/>
      <c r="K47" s="23">
        <v>967440</v>
      </c>
      <c r="L47" s="2"/>
      <c r="M47" s="2">
        <f t="shared" si="4"/>
        <v>5967440</v>
      </c>
      <c r="N47" s="2">
        <f t="shared" si="3"/>
        <v>29837200</v>
      </c>
      <c r="O47" s="24">
        <f t="shared" si="5"/>
        <v>35804640</v>
      </c>
    </row>
    <row r="48" spans="1:15">
      <c r="A48" s="16">
        <v>33</v>
      </c>
      <c r="B48" s="22" t="s">
        <v>45</v>
      </c>
      <c r="C48" s="22" t="s">
        <v>185</v>
      </c>
      <c r="D48" s="16" t="s">
        <v>9</v>
      </c>
      <c r="E48" s="32" t="s">
        <v>46</v>
      </c>
      <c r="F48" s="32" t="s">
        <v>301</v>
      </c>
      <c r="G48" s="23">
        <v>5000000</v>
      </c>
      <c r="H48" s="23"/>
      <c r="I48" s="23"/>
      <c r="J48" s="2"/>
      <c r="K48" s="23">
        <v>1207048</v>
      </c>
      <c r="L48" s="2"/>
      <c r="M48" s="2">
        <f t="shared" si="4"/>
        <v>6207048</v>
      </c>
      <c r="N48" s="2">
        <f t="shared" si="3"/>
        <v>31035240</v>
      </c>
      <c r="O48" s="24">
        <f t="shared" si="5"/>
        <v>37242288</v>
      </c>
    </row>
    <row r="49" spans="1:15">
      <c r="A49" s="16">
        <v>34</v>
      </c>
      <c r="B49" s="39" t="s">
        <v>47</v>
      </c>
      <c r="C49" s="40" t="s">
        <v>186</v>
      </c>
      <c r="D49" s="16" t="s">
        <v>8</v>
      </c>
      <c r="E49" s="32" t="s">
        <v>117</v>
      </c>
      <c r="F49" s="32" t="s">
        <v>302</v>
      </c>
      <c r="G49" s="23">
        <v>5000000</v>
      </c>
      <c r="H49" s="23"/>
      <c r="I49" s="23"/>
      <c r="J49" s="2"/>
      <c r="K49" s="23">
        <v>1596304</v>
      </c>
      <c r="L49" s="2"/>
      <c r="M49" s="2">
        <f t="shared" si="4"/>
        <v>6596304</v>
      </c>
      <c r="N49" s="2">
        <f t="shared" si="3"/>
        <v>32981520</v>
      </c>
      <c r="O49" s="24">
        <f t="shared" si="5"/>
        <v>39577824</v>
      </c>
    </row>
    <row r="50" spans="1:15">
      <c r="A50" s="16">
        <v>35</v>
      </c>
      <c r="B50" s="22" t="s">
        <v>48</v>
      </c>
      <c r="C50" s="22" t="s">
        <v>187</v>
      </c>
      <c r="D50" s="16" t="s">
        <v>9</v>
      </c>
      <c r="E50" s="32" t="s">
        <v>49</v>
      </c>
      <c r="F50" s="32" t="s">
        <v>303</v>
      </c>
      <c r="G50" s="23">
        <v>5000000</v>
      </c>
      <c r="H50" s="23"/>
      <c r="I50" s="23"/>
      <c r="J50" s="2"/>
      <c r="K50" s="23">
        <v>1810572</v>
      </c>
      <c r="L50" s="2"/>
      <c r="M50" s="2">
        <f t="shared" si="4"/>
        <v>6810572</v>
      </c>
      <c r="N50" s="2">
        <f t="shared" si="3"/>
        <v>34052860</v>
      </c>
      <c r="O50" s="24">
        <f t="shared" si="5"/>
        <v>40863432</v>
      </c>
    </row>
    <row r="51" spans="1:15">
      <c r="A51" s="16">
        <v>36</v>
      </c>
      <c r="B51" s="22" t="s">
        <v>458</v>
      </c>
      <c r="C51" s="22" t="s">
        <v>188</v>
      </c>
      <c r="D51" s="16" t="s">
        <v>8</v>
      </c>
      <c r="E51" s="32" t="s">
        <v>474</v>
      </c>
      <c r="F51" s="32" t="s">
        <v>304</v>
      </c>
      <c r="G51" s="23">
        <v>5000000</v>
      </c>
      <c r="H51" s="23"/>
      <c r="I51" s="23"/>
      <c r="J51" s="2"/>
      <c r="K51" s="23">
        <v>798152</v>
      </c>
      <c r="L51" s="2"/>
      <c r="M51" s="2">
        <f t="shared" si="4"/>
        <v>5798152</v>
      </c>
      <c r="N51" s="2">
        <f t="shared" si="3"/>
        <v>28990760</v>
      </c>
      <c r="O51" s="24">
        <f t="shared" si="5"/>
        <v>34788912</v>
      </c>
    </row>
    <row r="52" spans="1:15">
      <c r="A52" s="16">
        <v>37</v>
      </c>
      <c r="B52" s="22" t="s">
        <v>459</v>
      </c>
      <c r="C52" s="22" t="s">
        <v>189</v>
      </c>
      <c r="D52" s="16" t="s">
        <v>9</v>
      </c>
      <c r="E52" s="32" t="s">
        <v>474</v>
      </c>
      <c r="F52" s="32" t="s">
        <v>305</v>
      </c>
      <c r="G52" s="23">
        <v>5000000</v>
      </c>
      <c r="H52" s="23"/>
      <c r="I52" s="23"/>
      <c r="J52" s="2"/>
      <c r="K52" s="23">
        <v>905286</v>
      </c>
      <c r="L52" s="2"/>
      <c r="M52" s="2">
        <f t="shared" si="4"/>
        <v>5905286</v>
      </c>
      <c r="N52" s="2">
        <f t="shared" si="3"/>
        <v>29526430</v>
      </c>
      <c r="O52" s="24">
        <f t="shared" si="5"/>
        <v>35431716</v>
      </c>
    </row>
    <row r="53" spans="1:15" ht="81.75" customHeight="1">
      <c r="A53" s="16">
        <v>38</v>
      </c>
      <c r="B53" s="29" t="s">
        <v>460</v>
      </c>
      <c r="C53" s="29" t="s">
        <v>190</v>
      </c>
      <c r="D53" s="16" t="s">
        <v>10</v>
      </c>
      <c r="E53" s="32" t="s">
        <v>475</v>
      </c>
      <c r="F53" s="32" t="s">
        <v>305</v>
      </c>
      <c r="G53" s="23">
        <v>5000000</v>
      </c>
      <c r="H53" s="23"/>
      <c r="I53" s="23">
        <v>3500000</v>
      </c>
      <c r="J53" s="2">
        <v>340000</v>
      </c>
      <c r="K53" s="23">
        <v>914298</v>
      </c>
      <c r="L53" s="2"/>
      <c r="M53" s="2">
        <f t="shared" ref="M53:M58" si="6">SUM(G53:L53)</f>
        <v>9754298</v>
      </c>
      <c r="N53" s="2">
        <f t="shared" si="3"/>
        <v>48771490</v>
      </c>
      <c r="O53" s="24">
        <f t="shared" si="5"/>
        <v>58525788</v>
      </c>
    </row>
    <row r="54" spans="1:15">
      <c r="A54" s="16">
        <v>39</v>
      </c>
      <c r="B54" s="41" t="s">
        <v>50</v>
      </c>
      <c r="C54" s="41" t="s">
        <v>191</v>
      </c>
      <c r="D54" s="16" t="s">
        <v>9</v>
      </c>
      <c r="E54" s="18" t="s">
        <v>119</v>
      </c>
      <c r="F54" s="18" t="s">
        <v>118</v>
      </c>
      <c r="G54" s="23">
        <v>5000000</v>
      </c>
      <c r="H54" s="23"/>
      <c r="I54" s="23"/>
      <c r="J54" s="2"/>
      <c r="K54" s="23">
        <v>757536</v>
      </c>
      <c r="L54" s="2"/>
      <c r="M54" s="2">
        <f t="shared" si="6"/>
        <v>5757536</v>
      </c>
      <c r="N54" s="2">
        <f t="shared" si="3"/>
        <v>28787680</v>
      </c>
      <c r="O54" s="24">
        <f t="shared" si="5"/>
        <v>34545216</v>
      </c>
    </row>
    <row r="55" spans="1:15">
      <c r="A55" s="16">
        <v>40</v>
      </c>
      <c r="B55" s="22" t="s">
        <v>52</v>
      </c>
      <c r="C55" s="22" t="s">
        <v>192</v>
      </c>
      <c r="D55" s="16" t="s">
        <v>10</v>
      </c>
      <c r="E55" s="30" t="s">
        <v>51</v>
      </c>
      <c r="F55" s="30" t="s">
        <v>342</v>
      </c>
      <c r="G55" s="23">
        <v>5000000</v>
      </c>
      <c r="H55" s="23">
        <v>2000000</v>
      </c>
      <c r="I55" s="23">
        <v>1750000</v>
      </c>
      <c r="J55" s="2">
        <v>170000</v>
      </c>
      <c r="K55" s="23"/>
      <c r="L55" s="2"/>
      <c r="M55" s="2">
        <f t="shared" si="6"/>
        <v>8920000</v>
      </c>
      <c r="N55" s="2">
        <f t="shared" si="3"/>
        <v>44600000</v>
      </c>
      <c r="O55" s="24">
        <f t="shared" si="5"/>
        <v>53520000</v>
      </c>
    </row>
    <row r="56" spans="1:15">
      <c r="A56" s="16">
        <v>41</v>
      </c>
      <c r="B56" s="22" t="s">
        <v>53</v>
      </c>
      <c r="C56" s="22" t="s">
        <v>192</v>
      </c>
      <c r="D56" s="16" t="s">
        <v>10</v>
      </c>
      <c r="E56" s="30" t="s">
        <v>51</v>
      </c>
      <c r="F56" s="30" t="s">
        <v>342</v>
      </c>
      <c r="G56" s="23">
        <v>5000000</v>
      </c>
      <c r="H56" s="23"/>
      <c r="I56" s="23">
        <v>1750000</v>
      </c>
      <c r="J56" s="2">
        <v>170000</v>
      </c>
      <c r="K56" s="23"/>
      <c r="L56" s="2"/>
      <c r="M56" s="2">
        <f t="shared" si="6"/>
        <v>6920000</v>
      </c>
      <c r="N56" s="2">
        <f t="shared" si="3"/>
        <v>34600000</v>
      </c>
      <c r="O56" s="24">
        <f t="shared" si="5"/>
        <v>41520000</v>
      </c>
    </row>
    <row r="57" spans="1:15">
      <c r="A57" s="16">
        <v>42</v>
      </c>
      <c r="B57" s="22" t="s">
        <v>54</v>
      </c>
      <c r="C57" s="22" t="s">
        <v>193</v>
      </c>
      <c r="D57" s="16" t="s">
        <v>8</v>
      </c>
      <c r="E57" s="18" t="s">
        <v>120</v>
      </c>
      <c r="F57" s="18" t="s">
        <v>306</v>
      </c>
      <c r="G57" s="23">
        <v>5000000</v>
      </c>
      <c r="H57" s="23"/>
      <c r="I57" s="23">
        <v>1750000</v>
      </c>
      <c r="J57" s="2">
        <v>170000</v>
      </c>
      <c r="K57" s="23">
        <v>798152</v>
      </c>
      <c r="L57" s="2"/>
      <c r="M57" s="2">
        <f t="shared" si="6"/>
        <v>7718152</v>
      </c>
      <c r="N57" s="2">
        <f t="shared" si="3"/>
        <v>38590760</v>
      </c>
      <c r="O57" s="24">
        <f t="shared" si="5"/>
        <v>46308912</v>
      </c>
    </row>
    <row r="58" spans="1:15">
      <c r="A58" s="16">
        <v>43</v>
      </c>
      <c r="B58" s="22" t="s">
        <v>56</v>
      </c>
      <c r="C58" s="22" t="s">
        <v>194</v>
      </c>
      <c r="D58" s="16" t="s">
        <v>9</v>
      </c>
      <c r="E58" s="30" t="s">
        <v>55</v>
      </c>
      <c r="F58" s="30" t="s">
        <v>307</v>
      </c>
      <c r="G58" s="23">
        <v>5000000</v>
      </c>
      <c r="H58" s="23"/>
      <c r="I58" s="23">
        <v>1750000</v>
      </c>
      <c r="J58" s="2">
        <v>170000</v>
      </c>
      <c r="K58" s="23">
        <v>905286</v>
      </c>
      <c r="L58" s="2"/>
      <c r="M58" s="2">
        <f t="shared" si="6"/>
        <v>7825286</v>
      </c>
      <c r="N58" s="2">
        <f t="shared" si="3"/>
        <v>39126430</v>
      </c>
      <c r="O58" s="24">
        <f t="shared" si="5"/>
        <v>46951716</v>
      </c>
    </row>
    <row r="59" spans="1:15">
      <c r="A59" s="76">
        <v>44</v>
      </c>
      <c r="B59" s="78" t="s">
        <v>57</v>
      </c>
      <c r="C59" s="78" t="s">
        <v>195</v>
      </c>
      <c r="D59" s="16" t="s">
        <v>58</v>
      </c>
      <c r="E59" s="42" t="s">
        <v>123</v>
      </c>
      <c r="F59" s="42" t="s">
        <v>121</v>
      </c>
      <c r="G59" s="23">
        <v>5000000</v>
      </c>
      <c r="H59" s="73">
        <v>2000000</v>
      </c>
      <c r="I59" s="73"/>
      <c r="J59" s="73"/>
      <c r="L59" s="73">
        <v>597567</v>
      </c>
      <c r="M59" s="73">
        <f>SUM(G59:L59)+G60+K60</f>
        <v>13804615</v>
      </c>
      <c r="N59" s="73">
        <f t="shared" si="3"/>
        <v>69023075</v>
      </c>
      <c r="O59" s="85">
        <f t="shared" si="5"/>
        <v>82827690</v>
      </c>
    </row>
    <row r="60" spans="1:15">
      <c r="A60" s="77"/>
      <c r="B60" s="79"/>
      <c r="C60" s="80"/>
      <c r="D60" s="16" t="s">
        <v>9</v>
      </c>
      <c r="E60" s="28" t="s">
        <v>124</v>
      </c>
      <c r="F60" s="28" t="s">
        <v>122</v>
      </c>
      <c r="G60" s="23">
        <v>5000000</v>
      </c>
      <c r="H60" s="75"/>
      <c r="I60" s="75"/>
      <c r="J60" s="74"/>
      <c r="K60" s="12">
        <v>1207048</v>
      </c>
      <c r="L60" s="74"/>
      <c r="M60" s="74"/>
      <c r="N60" s="74"/>
      <c r="O60" s="86"/>
    </row>
    <row r="61" spans="1:15">
      <c r="A61" s="16">
        <v>45</v>
      </c>
      <c r="B61" s="29" t="s">
        <v>59</v>
      </c>
      <c r="C61" s="29" t="s">
        <v>196</v>
      </c>
      <c r="D61" s="16" t="s">
        <v>8</v>
      </c>
      <c r="E61" s="28" t="s">
        <v>125</v>
      </c>
      <c r="F61" s="28" t="s">
        <v>308</v>
      </c>
      <c r="G61" s="23">
        <v>5000000</v>
      </c>
      <c r="H61" s="23"/>
      <c r="I61" s="23"/>
      <c r="J61" s="2"/>
      <c r="K61" s="23">
        <v>798152</v>
      </c>
      <c r="L61" s="2"/>
      <c r="M61" s="2">
        <f>SUM(G61:L61)</f>
        <v>5798152</v>
      </c>
      <c r="N61" s="2">
        <f t="shared" si="3"/>
        <v>28990760</v>
      </c>
      <c r="O61" s="24">
        <f t="shared" si="5"/>
        <v>34788912</v>
      </c>
    </row>
    <row r="62" spans="1:15">
      <c r="A62" s="16">
        <v>46</v>
      </c>
      <c r="B62" s="29" t="s">
        <v>60</v>
      </c>
      <c r="C62" s="29" t="s">
        <v>197</v>
      </c>
      <c r="D62" s="16" t="s">
        <v>9</v>
      </c>
      <c r="E62" s="28" t="s">
        <v>61</v>
      </c>
      <c r="F62" s="28" t="s">
        <v>309</v>
      </c>
      <c r="G62" s="23">
        <v>5000000</v>
      </c>
      <c r="H62" s="23"/>
      <c r="I62" s="23"/>
      <c r="J62" s="2"/>
      <c r="K62" s="23">
        <v>905286</v>
      </c>
      <c r="L62" s="2"/>
      <c r="M62" s="2">
        <f t="shared" ref="M62:M76" si="7">SUM(G62:L62)</f>
        <v>5905286</v>
      </c>
      <c r="N62" s="2">
        <f t="shared" si="3"/>
        <v>29526430</v>
      </c>
      <c r="O62" s="24">
        <f t="shared" si="5"/>
        <v>35431716</v>
      </c>
    </row>
    <row r="63" spans="1:15">
      <c r="A63" s="16">
        <v>47</v>
      </c>
      <c r="B63" s="22" t="s">
        <v>62</v>
      </c>
      <c r="C63" s="22" t="s">
        <v>198</v>
      </c>
      <c r="D63" s="16" t="s">
        <v>10</v>
      </c>
      <c r="E63" s="18" t="s">
        <v>127</v>
      </c>
      <c r="F63" s="18" t="s">
        <v>126</v>
      </c>
      <c r="G63" s="23">
        <v>5000000</v>
      </c>
      <c r="H63" s="23"/>
      <c r="I63" s="23"/>
      <c r="J63" s="2"/>
      <c r="K63" s="23"/>
      <c r="L63" s="2"/>
      <c r="M63" s="2">
        <f t="shared" si="7"/>
        <v>5000000</v>
      </c>
      <c r="N63" s="2">
        <f t="shared" si="3"/>
        <v>25000000</v>
      </c>
      <c r="O63" s="24">
        <f t="shared" si="5"/>
        <v>30000000</v>
      </c>
    </row>
    <row r="64" spans="1:15">
      <c r="A64" s="16">
        <v>48</v>
      </c>
      <c r="B64" s="41" t="s">
        <v>205</v>
      </c>
      <c r="C64" s="41" t="s">
        <v>199</v>
      </c>
      <c r="D64" s="44" t="s">
        <v>9</v>
      </c>
      <c r="E64" s="45" t="s">
        <v>128</v>
      </c>
      <c r="F64" s="45" t="s">
        <v>156</v>
      </c>
      <c r="G64" s="23">
        <v>5000000</v>
      </c>
      <c r="H64" s="23"/>
      <c r="I64" s="23"/>
      <c r="J64" s="2"/>
      <c r="K64" s="23">
        <v>905286</v>
      </c>
      <c r="L64" s="2"/>
      <c r="M64" s="2">
        <f t="shared" si="7"/>
        <v>5905286</v>
      </c>
      <c r="N64" s="2">
        <f t="shared" si="3"/>
        <v>29526430</v>
      </c>
      <c r="O64" s="24">
        <f t="shared" si="5"/>
        <v>35431716</v>
      </c>
    </row>
    <row r="65" spans="1:15">
      <c r="A65" s="16">
        <v>49</v>
      </c>
      <c r="B65" s="41" t="s">
        <v>389</v>
      </c>
      <c r="C65" s="41" t="s">
        <v>200</v>
      </c>
      <c r="D65" s="44" t="s">
        <v>58</v>
      </c>
      <c r="E65" s="28" t="s">
        <v>390</v>
      </c>
      <c r="F65" s="28" t="s">
        <v>311</v>
      </c>
      <c r="G65" s="23">
        <v>5000000</v>
      </c>
      <c r="H65" s="23"/>
      <c r="I65" s="23">
        <v>1750000</v>
      </c>
      <c r="J65" s="2">
        <v>170000</v>
      </c>
      <c r="K65" s="23"/>
      <c r="L65" s="2"/>
      <c r="M65" s="2">
        <f t="shared" si="7"/>
        <v>6920000</v>
      </c>
      <c r="N65" s="2">
        <f t="shared" si="3"/>
        <v>34600000</v>
      </c>
      <c r="O65" s="24">
        <f t="shared" si="5"/>
        <v>41520000</v>
      </c>
    </row>
    <row r="66" spans="1:15" ht="59.25" customHeight="1">
      <c r="A66" s="16">
        <v>50</v>
      </c>
      <c r="B66" s="29" t="s">
        <v>391</v>
      </c>
      <c r="C66" s="29" t="s">
        <v>201</v>
      </c>
      <c r="D66" s="16" t="s">
        <v>10</v>
      </c>
      <c r="E66" s="28" t="s">
        <v>392</v>
      </c>
      <c r="F66" s="28" t="s">
        <v>312</v>
      </c>
      <c r="G66" s="23">
        <v>5000000</v>
      </c>
      <c r="H66" s="23"/>
      <c r="I66" s="23">
        <v>1750000</v>
      </c>
      <c r="J66" s="2">
        <v>170000</v>
      </c>
      <c r="K66" s="23">
        <v>1729586</v>
      </c>
      <c r="L66" s="2"/>
      <c r="M66" s="2">
        <f t="shared" si="7"/>
        <v>8649586</v>
      </c>
      <c r="N66" s="2">
        <f t="shared" si="3"/>
        <v>43247930</v>
      </c>
      <c r="O66" s="24">
        <f t="shared" si="5"/>
        <v>51897516</v>
      </c>
    </row>
    <row r="67" spans="1:15">
      <c r="A67" s="16">
        <v>51</v>
      </c>
      <c r="B67" s="22" t="s">
        <v>432</v>
      </c>
      <c r="C67" s="22" t="s">
        <v>202</v>
      </c>
      <c r="D67" s="16" t="s">
        <v>9</v>
      </c>
      <c r="E67" s="28" t="s">
        <v>433</v>
      </c>
      <c r="F67" s="28" t="s">
        <v>310</v>
      </c>
      <c r="G67" s="23">
        <v>5000000</v>
      </c>
      <c r="H67" s="23"/>
      <c r="I67" s="23"/>
      <c r="J67" s="2"/>
      <c r="K67" s="12">
        <v>1207048</v>
      </c>
      <c r="L67" s="2"/>
      <c r="M67" s="2">
        <f t="shared" si="7"/>
        <v>6207048</v>
      </c>
      <c r="N67" s="2">
        <f t="shared" si="3"/>
        <v>31035240</v>
      </c>
      <c r="O67" s="24">
        <f t="shared" si="5"/>
        <v>37242288</v>
      </c>
    </row>
    <row r="68" spans="1:15">
      <c r="A68" s="16">
        <v>52</v>
      </c>
      <c r="B68" s="22" t="s">
        <v>63</v>
      </c>
      <c r="C68" s="22" t="s">
        <v>203</v>
      </c>
      <c r="D68" s="16" t="s">
        <v>9</v>
      </c>
      <c r="E68" s="28" t="s">
        <v>129</v>
      </c>
      <c r="F68" s="28" t="s">
        <v>313</v>
      </c>
      <c r="G68" s="23">
        <v>5000000</v>
      </c>
      <c r="H68" s="23"/>
      <c r="I68" s="23"/>
      <c r="J68" s="2"/>
      <c r="K68" s="23">
        <v>624940</v>
      </c>
      <c r="L68" s="2"/>
      <c r="M68" s="2">
        <f t="shared" si="7"/>
        <v>5624940</v>
      </c>
      <c r="N68" s="2">
        <f t="shared" si="3"/>
        <v>28124700</v>
      </c>
      <c r="O68" s="24">
        <f t="shared" si="5"/>
        <v>33749640</v>
      </c>
    </row>
    <row r="69" spans="1:15">
      <c r="A69" s="16">
        <v>53</v>
      </c>
      <c r="B69" s="22" t="s">
        <v>65</v>
      </c>
      <c r="C69" s="22" t="s">
        <v>343</v>
      </c>
      <c r="D69" s="16" t="s">
        <v>36</v>
      </c>
      <c r="E69" s="28" t="s">
        <v>66</v>
      </c>
      <c r="F69" s="28" t="s">
        <v>314</v>
      </c>
      <c r="G69" s="23">
        <v>5000000</v>
      </c>
      <c r="H69" s="23"/>
      <c r="I69" s="23"/>
      <c r="J69" s="2"/>
      <c r="K69" s="23"/>
      <c r="L69" s="2"/>
      <c r="M69" s="2">
        <f t="shared" si="7"/>
        <v>5000000</v>
      </c>
      <c r="N69" s="2">
        <f t="shared" si="3"/>
        <v>25000000</v>
      </c>
      <c r="O69" s="24">
        <f t="shared" si="5"/>
        <v>30000000</v>
      </c>
    </row>
    <row r="70" spans="1:15" ht="59.4">
      <c r="A70" s="16">
        <v>54</v>
      </c>
      <c r="B70" s="29" t="s">
        <v>374</v>
      </c>
      <c r="C70" s="29" t="s">
        <v>204</v>
      </c>
      <c r="D70" s="16" t="s">
        <v>10</v>
      </c>
      <c r="E70" s="28" t="s">
        <v>130</v>
      </c>
      <c r="F70" s="28" t="s">
        <v>315</v>
      </c>
      <c r="G70" s="23">
        <v>5000000</v>
      </c>
      <c r="H70" s="23"/>
      <c r="I70" s="23">
        <v>3500000</v>
      </c>
      <c r="J70" s="2">
        <v>340000</v>
      </c>
      <c r="K70" s="23"/>
      <c r="L70" s="2"/>
      <c r="M70" s="2">
        <f t="shared" si="7"/>
        <v>8840000</v>
      </c>
      <c r="N70" s="2">
        <f t="shared" si="3"/>
        <v>44200000</v>
      </c>
      <c r="O70" s="24">
        <f t="shared" si="5"/>
        <v>53040000</v>
      </c>
    </row>
    <row r="71" spans="1:15" ht="198">
      <c r="A71" s="16">
        <v>55</v>
      </c>
      <c r="B71" s="29" t="s">
        <v>377</v>
      </c>
      <c r="C71" s="29" t="s">
        <v>344</v>
      </c>
      <c r="D71" s="16" t="s">
        <v>9</v>
      </c>
      <c r="E71" s="28" t="s">
        <v>64</v>
      </c>
      <c r="F71" s="28" t="s">
        <v>316</v>
      </c>
      <c r="G71" s="23">
        <v>5000000</v>
      </c>
      <c r="H71" s="23"/>
      <c r="I71" s="23"/>
      <c r="J71" s="2"/>
      <c r="K71" s="23">
        <v>49010</v>
      </c>
      <c r="L71" s="2"/>
      <c r="M71" s="2">
        <f t="shared" si="7"/>
        <v>5049010</v>
      </c>
      <c r="N71" s="2">
        <f t="shared" si="3"/>
        <v>25245050</v>
      </c>
      <c r="O71" s="24">
        <f t="shared" si="5"/>
        <v>30294060</v>
      </c>
    </row>
    <row r="72" spans="1:15" ht="59.4">
      <c r="A72" s="33">
        <v>56</v>
      </c>
      <c r="B72" s="46" t="s">
        <v>366</v>
      </c>
      <c r="C72" s="47" t="s">
        <v>355</v>
      </c>
      <c r="D72" s="33" t="s">
        <v>10</v>
      </c>
      <c r="E72" s="48" t="s">
        <v>356</v>
      </c>
      <c r="F72" s="48" t="s">
        <v>357</v>
      </c>
      <c r="G72" s="36"/>
      <c r="H72" s="36"/>
      <c r="I72" s="36"/>
      <c r="J72" s="37"/>
      <c r="K72" s="36"/>
      <c r="L72" s="37"/>
      <c r="M72" s="37"/>
      <c r="N72" s="37"/>
      <c r="O72" s="38"/>
    </row>
    <row r="73" spans="1:15">
      <c r="A73" s="16">
        <v>57</v>
      </c>
      <c r="B73" s="22" t="s">
        <v>68</v>
      </c>
      <c r="C73" s="22" t="s">
        <v>206</v>
      </c>
      <c r="D73" s="16" t="s">
        <v>36</v>
      </c>
      <c r="E73" s="28" t="s">
        <v>67</v>
      </c>
      <c r="F73" s="28" t="s">
        <v>317</v>
      </c>
      <c r="G73" s="23">
        <v>5000000</v>
      </c>
      <c r="H73" s="23"/>
      <c r="I73" s="23">
        <f>3500000/3</f>
        <v>1166666.6666666667</v>
      </c>
      <c r="J73" s="2">
        <f>340000/3</f>
        <v>113333.33333333333</v>
      </c>
      <c r="K73" s="23"/>
      <c r="L73" s="2"/>
      <c r="M73" s="2">
        <f>SUM(G73:L73)</f>
        <v>6280000</v>
      </c>
      <c r="N73" s="2">
        <f t="shared" si="3"/>
        <v>31400000</v>
      </c>
      <c r="O73" s="24">
        <f t="shared" si="5"/>
        <v>37680000</v>
      </c>
    </row>
    <row r="74" spans="1:15">
      <c r="A74" s="16">
        <v>58</v>
      </c>
      <c r="B74" s="22" t="s">
        <v>69</v>
      </c>
      <c r="C74" s="22" t="s">
        <v>207</v>
      </c>
      <c r="D74" s="16" t="s">
        <v>9</v>
      </c>
      <c r="E74" s="28" t="s">
        <v>67</v>
      </c>
      <c r="F74" s="28" t="s">
        <v>317</v>
      </c>
      <c r="G74" s="23">
        <v>5000000</v>
      </c>
      <c r="H74" s="23"/>
      <c r="I74" s="23"/>
      <c r="J74" s="2"/>
      <c r="K74" s="23">
        <v>562107</v>
      </c>
      <c r="L74" s="2"/>
      <c r="M74" s="2">
        <f t="shared" si="7"/>
        <v>5562107</v>
      </c>
      <c r="N74" s="2">
        <f t="shared" si="3"/>
        <v>27810535</v>
      </c>
      <c r="O74" s="24">
        <f t="shared" si="5"/>
        <v>33372642</v>
      </c>
    </row>
    <row r="75" spans="1:15">
      <c r="A75" s="49">
        <v>59</v>
      </c>
      <c r="B75" s="50" t="s">
        <v>434</v>
      </c>
      <c r="C75" s="50" t="s">
        <v>271</v>
      </c>
      <c r="D75" s="49" t="s">
        <v>151</v>
      </c>
      <c r="E75" s="17" t="s">
        <v>435</v>
      </c>
      <c r="F75" s="51" t="s">
        <v>318</v>
      </c>
      <c r="G75" s="23">
        <v>5000000</v>
      </c>
      <c r="H75" s="23">
        <v>2000000</v>
      </c>
      <c r="I75" s="23">
        <v>3500000</v>
      </c>
      <c r="J75" s="2">
        <v>340000</v>
      </c>
      <c r="K75" s="23">
        <v>1596304</v>
      </c>
      <c r="L75" s="2"/>
      <c r="M75" s="2">
        <f t="shared" si="7"/>
        <v>12436304</v>
      </c>
      <c r="N75" s="2">
        <f t="shared" si="3"/>
        <v>62181520</v>
      </c>
      <c r="O75" s="24">
        <f t="shared" si="5"/>
        <v>74617824</v>
      </c>
    </row>
    <row r="76" spans="1:15">
      <c r="A76" s="49">
        <v>60</v>
      </c>
      <c r="B76" s="50" t="s">
        <v>436</v>
      </c>
      <c r="C76" s="50" t="s">
        <v>208</v>
      </c>
      <c r="D76" s="49" t="s">
        <v>9</v>
      </c>
      <c r="E76" s="17" t="s">
        <v>437</v>
      </c>
      <c r="F76" s="17" t="s">
        <v>319</v>
      </c>
      <c r="G76" s="23">
        <v>5000000</v>
      </c>
      <c r="H76" s="23">
        <v>2000000</v>
      </c>
      <c r="I76" s="25"/>
      <c r="J76" s="52"/>
      <c r="K76" s="23">
        <v>1810572</v>
      </c>
      <c r="L76" s="52"/>
      <c r="M76" s="2">
        <f t="shared" si="7"/>
        <v>8810572</v>
      </c>
      <c r="N76" s="2">
        <f t="shared" si="3"/>
        <v>44052860</v>
      </c>
      <c r="O76" s="24">
        <f t="shared" si="5"/>
        <v>52863432</v>
      </c>
    </row>
    <row r="77" spans="1:15">
      <c r="A77" s="76">
        <v>61</v>
      </c>
      <c r="B77" s="81" t="s">
        <v>70</v>
      </c>
      <c r="C77" s="81" t="s">
        <v>209</v>
      </c>
      <c r="D77" s="16" t="s">
        <v>10</v>
      </c>
      <c r="E77" s="28" t="s">
        <v>132</v>
      </c>
      <c r="F77" s="28" t="s">
        <v>131</v>
      </c>
      <c r="G77" s="23">
        <v>5000000</v>
      </c>
      <c r="H77" s="73"/>
      <c r="I77" s="73">
        <v>3500000</v>
      </c>
      <c r="J77" s="73">
        <v>340000</v>
      </c>
      <c r="K77" s="73"/>
      <c r="L77" s="73"/>
      <c r="M77" s="73">
        <f>SUM(G77:L77)+G78</f>
        <v>13840000</v>
      </c>
      <c r="N77" s="73">
        <f t="shared" si="3"/>
        <v>69200000</v>
      </c>
      <c r="O77" s="85">
        <f t="shared" si="5"/>
        <v>83040000</v>
      </c>
    </row>
    <row r="78" spans="1:15">
      <c r="A78" s="77"/>
      <c r="B78" s="113"/>
      <c r="C78" s="82"/>
      <c r="D78" s="16" t="s">
        <v>10</v>
      </c>
      <c r="E78" s="28" t="s">
        <v>133</v>
      </c>
      <c r="F78" s="28" t="s">
        <v>320</v>
      </c>
      <c r="G78" s="23">
        <v>5000000</v>
      </c>
      <c r="H78" s="75"/>
      <c r="I78" s="74"/>
      <c r="J78" s="74"/>
      <c r="K78" s="74"/>
      <c r="L78" s="74"/>
      <c r="M78" s="74"/>
      <c r="N78" s="74"/>
      <c r="O78" s="114"/>
    </row>
    <row r="79" spans="1:15">
      <c r="A79" s="16">
        <v>62</v>
      </c>
      <c r="B79" s="22" t="s">
        <v>71</v>
      </c>
      <c r="C79" s="22" t="s">
        <v>210</v>
      </c>
      <c r="D79" s="16" t="s">
        <v>10</v>
      </c>
      <c r="E79" s="28" t="s">
        <v>72</v>
      </c>
      <c r="F79" s="28" t="s">
        <v>321</v>
      </c>
      <c r="G79" s="23">
        <v>5000000</v>
      </c>
      <c r="H79" s="23"/>
      <c r="I79" s="23"/>
      <c r="J79" s="2"/>
      <c r="K79" s="23"/>
      <c r="L79" s="2"/>
      <c r="M79" s="2">
        <f>SUM(G79:L79)</f>
        <v>5000000</v>
      </c>
      <c r="N79" s="2">
        <f t="shared" si="3"/>
        <v>25000000</v>
      </c>
      <c r="O79" s="24">
        <f t="shared" si="5"/>
        <v>30000000</v>
      </c>
    </row>
    <row r="80" spans="1:15" ht="118.8">
      <c r="A80" s="16">
        <v>63</v>
      </c>
      <c r="B80" s="29" t="s">
        <v>379</v>
      </c>
      <c r="C80" s="22" t="s">
        <v>211</v>
      </c>
      <c r="D80" s="16" t="s">
        <v>36</v>
      </c>
      <c r="E80" s="28" t="s">
        <v>72</v>
      </c>
      <c r="F80" s="28" t="s">
        <v>321</v>
      </c>
      <c r="G80" s="23">
        <v>5000000</v>
      </c>
      <c r="H80" s="23"/>
      <c r="I80" s="23"/>
      <c r="J80" s="2"/>
      <c r="K80" s="23"/>
      <c r="L80" s="2"/>
      <c r="M80" s="2">
        <f>SUM(G80:L80)</f>
        <v>5000000</v>
      </c>
      <c r="N80" s="2">
        <f t="shared" si="3"/>
        <v>25000000</v>
      </c>
      <c r="O80" s="24">
        <f t="shared" si="5"/>
        <v>30000000</v>
      </c>
    </row>
    <row r="81" spans="1:15">
      <c r="A81" s="76">
        <v>64</v>
      </c>
      <c r="B81" s="81" t="s">
        <v>438</v>
      </c>
      <c r="C81" s="81" t="s">
        <v>212</v>
      </c>
      <c r="D81" s="16" t="s">
        <v>9</v>
      </c>
      <c r="E81" s="53" t="s">
        <v>439</v>
      </c>
      <c r="F81" s="53" t="s">
        <v>134</v>
      </c>
      <c r="G81" s="23">
        <v>5000000</v>
      </c>
      <c r="H81" s="73">
        <v>2000000</v>
      </c>
      <c r="I81" s="73">
        <v>1750000</v>
      </c>
      <c r="J81" s="73">
        <v>170000</v>
      </c>
      <c r="K81" s="73">
        <v>1810572</v>
      </c>
      <c r="L81" s="73"/>
      <c r="M81" s="73">
        <f>SUM(G81:L81)+G82</f>
        <v>15730572</v>
      </c>
      <c r="N81" s="73">
        <f t="shared" si="3"/>
        <v>78652860</v>
      </c>
      <c r="O81" s="85">
        <f t="shared" si="5"/>
        <v>94383432</v>
      </c>
    </row>
    <row r="82" spans="1:15">
      <c r="A82" s="77"/>
      <c r="B82" s="113"/>
      <c r="C82" s="82"/>
      <c r="D82" s="16" t="s">
        <v>9</v>
      </c>
      <c r="E82" s="51" t="s">
        <v>440</v>
      </c>
      <c r="F82" s="51" t="s">
        <v>213</v>
      </c>
      <c r="G82" s="23">
        <v>5000000</v>
      </c>
      <c r="H82" s="74"/>
      <c r="I82" s="74"/>
      <c r="J82" s="74"/>
      <c r="K82" s="74"/>
      <c r="L82" s="74"/>
      <c r="M82" s="74"/>
      <c r="N82" s="74"/>
      <c r="O82" s="114"/>
    </row>
    <row r="83" spans="1:15">
      <c r="A83" s="54">
        <v>65</v>
      </c>
      <c r="B83" s="41" t="s">
        <v>73</v>
      </c>
      <c r="C83" s="41" t="s">
        <v>214</v>
      </c>
      <c r="D83" s="44" t="s">
        <v>10</v>
      </c>
      <c r="E83" s="51" t="s">
        <v>149</v>
      </c>
      <c r="F83" s="51" t="s">
        <v>345</v>
      </c>
      <c r="G83" s="23">
        <v>5000000</v>
      </c>
      <c r="H83" s="23">
        <v>2000000</v>
      </c>
      <c r="I83" s="23">
        <v>3500000</v>
      </c>
      <c r="J83" s="2">
        <v>340000</v>
      </c>
      <c r="K83" s="23"/>
      <c r="L83" s="2"/>
      <c r="M83" s="2">
        <v>10840000</v>
      </c>
      <c r="N83" s="2">
        <v>54200000</v>
      </c>
      <c r="O83" s="24">
        <v>65040000</v>
      </c>
    </row>
    <row r="84" spans="1:15">
      <c r="A84" s="16">
        <v>66</v>
      </c>
      <c r="B84" s="22" t="s">
        <v>74</v>
      </c>
      <c r="C84" s="22" t="s">
        <v>215</v>
      </c>
      <c r="D84" s="16" t="s">
        <v>10</v>
      </c>
      <c r="E84" s="51" t="s">
        <v>75</v>
      </c>
      <c r="F84" s="51" t="s">
        <v>322</v>
      </c>
      <c r="G84" s="23">
        <v>5000000</v>
      </c>
      <c r="H84" s="23"/>
      <c r="I84" s="23"/>
      <c r="J84" s="2"/>
      <c r="K84" s="23"/>
      <c r="L84" s="2"/>
      <c r="M84" s="2">
        <f>SUM(G84:L84)</f>
        <v>5000000</v>
      </c>
      <c r="N84" s="2">
        <f t="shared" si="3"/>
        <v>25000000</v>
      </c>
      <c r="O84" s="24">
        <f t="shared" si="5"/>
        <v>30000000</v>
      </c>
    </row>
    <row r="85" spans="1:15">
      <c r="A85" s="16">
        <v>67</v>
      </c>
      <c r="B85" s="22" t="s">
        <v>76</v>
      </c>
      <c r="C85" s="22" t="s">
        <v>216</v>
      </c>
      <c r="D85" s="16" t="s">
        <v>10</v>
      </c>
      <c r="E85" s="51" t="s">
        <v>75</v>
      </c>
      <c r="F85" s="51" t="s">
        <v>322</v>
      </c>
      <c r="G85" s="23">
        <v>5000000</v>
      </c>
      <c r="H85" s="23"/>
      <c r="I85" s="23"/>
      <c r="J85" s="2"/>
      <c r="K85" s="23"/>
      <c r="L85" s="2"/>
      <c r="M85" s="2">
        <f>SUM(G85:L85)</f>
        <v>5000000</v>
      </c>
      <c r="N85" s="2">
        <f t="shared" si="3"/>
        <v>25000000</v>
      </c>
      <c r="O85" s="24">
        <f t="shared" si="5"/>
        <v>30000000</v>
      </c>
    </row>
    <row r="86" spans="1:15">
      <c r="A86" s="16">
        <v>68</v>
      </c>
      <c r="B86" s="22" t="s">
        <v>441</v>
      </c>
      <c r="C86" s="22" t="s">
        <v>217</v>
      </c>
      <c r="D86" s="16" t="s">
        <v>9</v>
      </c>
      <c r="E86" s="51" t="s">
        <v>442</v>
      </c>
      <c r="F86" s="51" t="s">
        <v>77</v>
      </c>
      <c r="G86" s="23">
        <v>5000000</v>
      </c>
      <c r="H86" s="23"/>
      <c r="I86" s="23"/>
      <c r="J86" s="2"/>
      <c r="K86" s="23">
        <v>1810572</v>
      </c>
      <c r="L86" s="2"/>
      <c r="M86" s="2">
        <f>SUM(G86:L86)</f>
        <v>6810572</v>
      </c>
      <c r="N86" s="2">
        <f t="shared" si="3"/>
        <v>34052860</v>
      </c>
      <c r="O86" s="24">
        <f t="shared" si="5"/>
        <v>40863432</v>
      </c>
    </row>
    <row r="87" spans="1:15">
      <c r="A87" s="76">
        <v>69</v>
      </c>
      <c r="B87" s="81" t="s">
        <v>443</v>
      </c>
      <c r="C87" s="81" t="s">
        <v>218</v>
      </c>
      <c r="D87" s="16" t="s">
        <v>8</v>
      </c>
      <c r="E87" s="51" t="s">
        <v>444</v>
      </c>
      <c r="F87" s="51" t="s">
        <v>275</v>
      </c>
      <c r="G87" s="23">
        <v>5000000</v>
      </c>
      <c r="H87" s="73"/>
      <c r="I87" s="73">
        <v>3500000</v>
      </c>
      <c r="J87" s="73">
        <v>340000</v>
      </c>
      <c r="K87" s="12">
        <v>1064202</v>
      </c>
      <c r="L87" s="73"/>
      <c r="M87" s="73">
        <f>SUM(G87:L87)+G88</f>
        <v>14904202</v>
      </c>
      <c r="N87" s="73">
        <f t="shared" si="3"/>
        <v>74521010</v>
      </c>
      <c r="O87" s="85">
        <f t="shared" si="5"/>
        <v>89425212</v>
      </c>
    </row>
    <row r="88" spans="1:15">
      <c r="A88" s="77"/>
      <c r="B88" s="82"/>
      <c r="C88" s="82"/>
      <c r="D88" s="16" t="s">
        <v>10</v>
      </c>
      <c r="E88" s="51" t="s">
        <v>471</v>
      </c>
      <c r="F88" s="51" t="s">
        <v>78</v>
      </c>
      <c r="G88" s="23">
        <v>5000000</v>
      </c>
      <c r="H88" s="74"/>
      <c r="I88" s="74"/>
      <c r="J88" s="74"/>
      <c r="K88" s="55"/>
      <c r="L88" s="74"/>
      <c r="M88" s="74"/>
      <c r="N88" s="74"/>
      <c r="O88" s="114"/>
    </row>
    <row r="89" spans="1:15">
      <c r="A89" s="16">
        <v>70</v>
      </c>
      <c r="B89" s="22" t="s">
        <v>472</v>
      </c>
      <c r="C89" s="22" t="s">
        <v>219</v>
      </c>
      <c r="D89" s="16" t="s">
        <v>10</v>
      </c>
      <c r="E89" s="51" t="s">
        <v>471</v>
      </c>
      <c r="F89" s="51" t="s">
        <v>276</v>
      </c>
      <c r="G89" s="23">
        <v>5000000</v>
      </c>
      <c r="H89" s="23"/>
      <c r="I89" s="23"/>
      <c r="J89" s="2"/>
      <c r="K89" s="23"/>
      <c r="L89" s="2"/>
      <c r="M89" s="2">
        <f>SUM(G89:L89)</f>
        <v>5000000</v>
      </c>
      <c r="N89" s="2">
        <f t="shared" ref="N89:N145" si="8">M89*5</f>
        <v>25000000</v>
      </c>
      <c r="O89" s="24">
        <f t="shared" si="5"/>
        <v>30000000</v>
      </c>
    </row>
    <row r="90" spans="1:15">
      <c r="A90" s="76">
        <v>71</v>
      </c>
      <c r="B90" s="81" t="s">
        <v>445</v>
      </c>
      <c r="C90" s="81" t="s">
        <v>220</v>
      </c>
      <c r="D90" s="16" t="s">
        <v>10</v>
      </c>
      <c r="E90" s="51" t="s">
        <v>471</v>
      </c>
      <c r="F90" s="51" t="s">
        <v>276</v>
      </c>
      <c r="G90" s="23">
        <v>5000000</v>
      </c>
      <c r="H90" s="73"/>
      <c r="I90" s="73"/>
      <c r="J90" s="73"/>
      <c r="L90" s="73"/>
      <c r="M90" s="73">
        <f>SUM(G90:L90)+G91+K91</f>
        <v>11596304</v>
      </c>
      <c r="N90" s="73">
        <f t="shared" si="8"/>
        <v>57981520</v>
      </c>
      <c r="O90" s="85">
        <f t="shared" si="5"/>
        <v>69577824</v>
      </c>
    </row>
    <row r="91" spans="1:15">
      <c r="A91" s="77"/>
      <c r="B91" s="82"/>
      <c r="C91" s="82"/>
      <c r="D91" s="16" t="s">
        <v>8</v>
      </c>
      <c r="E91" s="51" t="s">
        <v>446</v>
      </c>
      <c r="F91" s="51" t="s">
        <v>79</v>
      </c>
      <c r="G91" s="23">
        <v>5000000</v>
      </c>
      <c r="H91" s="74"/>
      <c r="I91" s="74"/>
      <c r="J91" s="74"/>
      <c r="K91" s="12">
        <v>1596304</v>
      </c>
      <c r="L91" s="74"/>
      <c r="M91" s="74"/>
      <c r="N91" s="74"/>
      <c r="O91" s="114"/>
    </row>
    <row r="92" spans="1:15">
      <c r="A92" s="16">
        <v>72</v>
      </c>
      <c r="B92" s="22" t="s">
        <v>447</v>
      </c>
      <c r="C92" s="22" t="s">
        <v>221</v>
      </c>
      <c r="D92" s="16" t="s">
        <v>9</v>
      </c>
      <c r="E92" s="56" t="s">
        <v>448</v>
      </c>
      <c r="F92" s="56" t="s">
        <v>277</v>
      </c>
      <c r="G92" s="23">
        <v>5000000</v>
      </c>
      <c r="H92" s="23"/>
      <c r="I92" s="23"/>
      <c r="J92" s="2"/>
      <c r="K92" s="23">
        <v>1207048</v>
      </c>
      <c r="L92" s="2"/>
      <c r="M92" s="2">
        <f>SUM(G92:L92)</f>
        <v>6207048</v>
      </c>
      <c r="N92" s="2">
        <f t="shared" si="8"/>
        <v>31035240</v>
      </c>
      <c r="O92" s="24">
        <f t="shared" si="5"/>
        <v>37242288</v>
      </c>
    </row>
    <row r="93" spans="1:15">
      <c r="A93" s="16">
        <v>73</v>
      </c>
      <c r="B93" s="22" t="s">
        <v>80</v>
      </c>
      <c r="C93" s="22" t="s">
        <v>222</v>
      </c>
      <c r="D93" s="16" t="s">
        <v>36</v>
      </c>
      <c r="E93" s="28" t="s">
        <v>81</v>
      </c>
      <c r="F93" s="28" t="s">
        <v>82</v>
      </c>
      <c r="G93" s="23">
        <v>5000000</v>
      </c>
      <c r="H93" s="23"/>
      <c r="I93" s="23">
        <v>0</v>
      </c>
      <c r="J93" s="2">
        <v>0</v>
      </c>
      <c r="K93" s="23"/>
      <c r="L93" s="2"/>
      <c r="M93" s="2">
        <f>SUM(G93:L93)</f>
        <v>5000000</v>
      </c>
      <c r="N93" s="2">
        <f t="shared" si="8"/>
        <v>25000000</v>
      </c>
      <c r="O93" s="24">
        <f t="shared" si="5"/>
        <v>30000000</v>
      </c>
    </row>
    <row r="94" spans="1:15">
      <c r="A94" s="76">
        <v>74</v>
      </c>
      <c r="B94" s="81" t="s">
        <v>449</v>
      </c>
      <c r="C94" s="81" t="s">
        <v>223</v>
      </c>
      <c r="D94" s="16" t="s">
        <v>58</v>
      </c>
      <c r="E94" s="28" t="s">
        <v>473</v>
      </c>
      <c r="F94" s="28" t="s">
        <v>83</v>
      </c>
      <c r="G94" s="23">
        <v>5000000</v>
      </c>
      <c r="H94" s="73">
        <v>2000000</v>
      </c>
      <c r="I94" s="23">
        <v>1750000</v>
      </c>
      <c r="J94" s="23">
        <v>170000</v>
      </c>
      <c r="L94" s="73">
        <v>13551424</v>
      </c>
      <c r="M94" s="73">
        <f>SUM(G94:L94)+G95+K95</f>
        <v>29281996</v>
      </c>
      <c r="N94" s="73">
        <f t="shared" si="8"/>
        <v>146409980</v>
      </c>
      <c r="O94" s="85">
        <f t="shared" si="5"/>
        <v>175691976</v>
      </c>
    </row>
    <row r="95" spans="1:15" ht="19.5" customHeight="1">
      <c r="A95" s="77"/>
      <c r="B95" s="82"/>
      <c r="C95" s="82"/>
      <c r="D95" s="16" t="s">
        <v>9</v>
      </c>
      <c r="E95" s="28" t="s">
        <v>450</v>
      </c>
      <c r="F95" s="28" t="s">
        <v>84</v>
      </c>
      <c r="G95" s="23">
        <v>5000000</v>
      </c>
      <c r="H95" s="74"/>
      <c r="I95" s="23"/>
      <c r="J95" s="23"/>
      <c r="K95" s="12">
        <v>1810572</v>
      </c>
      <c r="L95" s="74"/>
      <c r="M95" s="74"/>
      <c r="N95" s="74"/>
      <c r="O95" s="114"/>
    </row>
    <row r="96" spans="1:15">
      <c r="A96" s="16">
        <v>75</v>
      </c>
      <c r="B96" s="29" t="s">
        <v>85</v>
      </c>
      <c r="C96" s="29" t="s">
        <v>224</v>
      </c>
      <c r="D96" s="16" t="s">
        <v>58</v>
      </c>
      <c r="E96" s="51" t="s">
        <v>86</v>
      </c>
      <c r="F96" s="51" t="s">
        <v>323</v>
      </c>
      <c r="G96" s="23">
        <v>5000000</v>
      </c>
      <c r="H96" s="23">
        <v>2000000</v>
      </c>
      <c r="I96" s="23">
        <v>3500000</v>
      </c>
      <c r="J96" s="2">
        <v>340000</v>
      </c>
      <c r="K96" s="23"/>
      <c r="L96" s="2"/>
      <c r="M96" s="2">
        <f>SUM(G96:L96)</f>
        <v>10840000</v>
      </c>
      <c r="N96" s="2">
        <f t="shared" si="8"/>
        <v>54200000</v>
      </c>
      <c r="O96" s="24">
        <f t="shared" si="5"/>
        <v>65040000</v>
      </c>
    </row>
    <row r="97" spans="1:15" ht="79.2">
      <c r="A97" s="16">
        <v>76</v>
      </c>
      <c r="B97" s="29" t="s">
        <v>378</v>
      </c>
      <c r="C97" s="29" t="s">
        <v>225</v>
      </c>
      <c r="D97" s="16" t="s">
        <v>8</v>
      </c>
      <c r="E97" s="51" t="s">
        <v>86</v>
      </c>
      <c r="F97" s="51" t="s">
        <v>323</v>
      </c>
      <c r="G97" s="23">
        <v>5000000</v>
      </c>
      <c r="H97" s="23"/>
      <c r="I97" s="23"/>
      <c r="J97" s="2"/>
      <c r="K97" s="23">
        <v>1476661</v>
      </c>
      <c r="L97" s="2"/>
      <c r="M97" s="2">
        <v>6476661</v>
      </c>
      <c r="N97" s="2">
        <v>32383305</v>
      </c>
      <c r="O97" s="24">
        <v>38859966</v>
      </c>
    </row>
    <row r="98" spans="1:15">
      <c r="A98" s="16">
        <v>77</v>
      </c>
      <c r="B98" s="22" t="s">
        <v>87</v>
      </c>
      <c r="C98" s="22" t="s">
        <v>226</v>
      </c>
      <c r="D98" s="16" t="s">
        <v>8</v>
      </c>
      <c r="E98" s="51" t="s">
        <v>88</v>
      </c>
      <c r="F98" s="51" t="s">
        <v>324</v>
      </c>
      <c r="G98" s="23">
        <v>5000000</v>
      </c>
      <c r="H98" s="23"/>
      <c r="I98" s="23"/>
      <c r="J98" s="2"/>
      <c r="K98" s="23">
        <v>798152</v>
      </c>
      <c r="L98" s="2"/>
      <c r="M98" s="2">
        <f t="shared" ref="M98:M110" si="9">SUM(G98:L98)</f>
        <v>5798152</v>
      </c>
      <c r="N98" s="2">
        <f t="shared" si="8"/>
        <v>28990760</v>
      </c>
      <c r="O98" s="24">
        <f t="shared" si="5"/>
        <v>34788912</v>
      </c>
    </row>
    <row r="99" spans="1:15">
      <c r="A99" s="16">
        <v>78</v>
      </c>
      <c r="B99" s="22" t="s">
        <v>89</v>
      </c>
      <c r="C99" s="22" t="s">
        <v>227</v>
      </c>
      <c r="D99" s="16" t="s">
        <v>9</v>
      </c>
      <c r="E99" s="51" t="s">
        <v>88</v>
      </c>
      <c r="F99" s="51" t="s">
        <v>324</v>
      </c>
      <c r="G99" s="23">
        <v>5000000</v>
      </c>
      <c r="H99" s="23"/>
      <c r="I99" s="23"/>
      <c r="J99" s="2"/>
      <c r="K99" s="23">
        <v>905286</v>
      </c>
      <c r="L99" s="2"/>
      <c r="M99" s="2">
        <f t="shared" si="9"/>
        <v>5905286</v>
      </c>
      <c r="N99" s="2">
        <f t="shared" si="8"/>
        <v>29526430</v>
      </c>
      <c r="O99" s="24">
        <f t="shared" si="5"/>
        <v>35431716</v>
      </c>
    </row>
    <row r="100" spans="1:15">
      <c r="A100" s="16">
        <v>79</v>
      </c>
      <c r="B100" s="22" t="s">
        <v>90</v>
      </c>
      <c r="C100" s="22" t="s">
        <v>228</v>
      </c>
      <c r="D100" s="16" t="s">
        <v>8</v>
      </c>
      <c r="E100" s="51" t="s">
        <v>91</v>
      </c>
      <c r="F100" s="51" t="s">
        <v>325</v>
      </c>
      <c r="G100" s="23">
        <v>5000000</v>
      </c>
      <c r="H100" s="23"/>
      <c r="I100" s="23"/>
      <c r="J100" s="2"/>
      <c r="K100" s="23">
        <v>638521</v>
      </c>
      <c r="L100" s="2"/>
      <c r="M100" s="2">
        <f t="shared" si="9"/>
        <v>5638521</v>
      </c>
      <c r="N100" s="2">
        <f t="shared" si="8"/>
        <v>28192605</v>
      </c>
      <c r="O100" s="24">
        <f t="shared" si="5"/>
        <v>33831126</v>
      </c>
    </row>
    <row r="101" spans="1:15">
      <c r="A101" s="16">
        <v>80</v>
      </c>
      <c r="B101" s="22" t="s">
        <v>92</v>
      </c>
      <c r="C101" s="22" t="s">
        <v>346</v>
      </c>
      <c r="D101" s="16" t="s">
        <v>9</v>
      </c>
      <c r="E101" s="56" t="s">
        <v>91</v>
      </c>
      <c r="F101" s="56" t="s">
        <v>325</v>
      </c>
      <c r="G101" s="23">
        <v>5000000</v>
      </c>
      <c r="H101" s="23"/>
      <c r="I101" s="23"/>
      <c r="J101" s="2"/>
      <c r="K101" s="23">
        <v>724229</v>
      </c>
      <c r="L101" s="2"/>
      <c r="M101" s="2">
        <f t="shared" si="9"/>
        <v>5724229</v>
      </c>
      <c r="N101" s="2">
        <f t="shared" si="8"/>
        <v>28621145</v>
      </c>
      <c r="O101" s="24">
        <f t="shared" si="5"/>
        <v>34345374</v>
      </c>
    </row>
    <row r="102" spans="1:15">
      <c r="A102" s="16">
        <v>81</v>
      </c>
      <c r="B102" s="22" t="s">
        <v>93</v>
      </c>
      <c r="C102" s="22" t="s">
        <v>229</v>
      </c>
      <c r="D102" s="16" t="s">
        <v>36</v>
      </c>
      <c r="E102" s="32" t="s">
        <v>31</v>
      </c>
      <c r="F102" s="32" t="s">
        <v>94</v>
      </c>
      <c r="G102" s="23">
        <v>5000000</v>
      </c>
      <c r="H102" s="57"/>
      <c r="I102" s="23">
        <v>3500000</v>
      </c>
      <c r="J102" s="2">
        <v>340000</v>
      </c>
      <c r="K102" s="23"/>
      <c r="L102" s="2"/>
      <c r="M102" s="2">
        <f t="shared" si="9"/>
        <v>8840000</v>
      </c>
      <c r="N102" s="2">
        <f t="shared" si="8"/>
        <v>44200000</v>
      </c>
      <c r="O102" s="24">
        <f t="shared" si="5"/>
        <v>53040000</v>
      </c>
    </row>
    <row r="103" spans="1:15">
      <c r="A103" s="16">
        <v>82</v>
      </c>
      <c r="B103" s="22" t="s">
        <v>451</v>
      </c>
      <c r="C103" s="22" t="s">
        <v>231</v>
      </c>
      <c r="D103" s="16" t="s">
        <v>8</v>
      </c>
      <c r="E103" s="32" t="s">
        <v>452</v>
      </c>
      <c r="F103" s="32" t="s">
        <v>326</v>
      </c>
      <c r="G103" s="23">
        <v>5000000</v>
      </c>
      <c r="H103" s="23"/>
      <c r="I103" s="23"/>
      <c r="J103" s="2"/>
      <c r="K103" s="23">
        <v>1596304</v>
      </c>
      <c r="L103" s="2"/>
      <c r="M103" s="2">
        <f t="shared" si="9"/>
        <v>6596304</v>
      </c>
      <c r="N103" s="2">
        <f t="shared" si="8"/>
        <v>32981520</v>
      </c>
      <c r="O103" s="24">
        <f t="shared" si="5"/>
        <v>39577824</v>
      </c>
    </row>
    <row r="104" spans="1:15">
      <c r="A104" s="16">
        <v>83</v>
      </c>
      <c r="B104" s="22" t="s">
        <v>453</v>
      </c>
      <c r="C104" s="22" t="s">
        <v>232</v>
      </c>
      <c r="D104" s="16" t="s">
        <v>9</v>
      </c>
      <c r="E104" s="32" t="s">
        <v>454</v>
      </c>
      <c r="F104" s="32" t="s">
        <v>326</v>
      </c>
      <c r="G104" s="23">
        <v>5000000</v>
      </c>
      <c r="H104" s="23"/>
      <c r="I104" s="23"/>
      <c r="J104" s="2"/>
      <c r="K104" s="23">
        <v>1810572</v>
      </c>
      <c r="L104" s="2"/>
      <c r="M104" s="2">
        <f t="shared" si="9"/>
        <v>6810572</v>
      </c>
      <c r="N104" s="2">
        <f t="shared" si="8"/>
        <v>34052860</v>
      </c>
      <c r="O104" s="24">
        <f t="shared" si="5"/>
        <v>40863432</v>
      </c>
    </row>
    <row r="105" spans="1:15" ht="59.4">
      <c r="A105" s="16">
        <v>84</v>
      </c>
      <c r="B105" s="29" t="s">
        <v>393</v>
      </c>
      <c r="C105" s="22" t="s">
        <v>230</v>
      </c>
      <c r="D105" s="16" t="s">
        <v>36</v>
      </c>
      <c r="E105" s="51" t="s">
        <v>394</v>
      </c>
      <c r="F105" s="51" t="s">
        <v>326</v>
      </c>
      <c r="G105" s="23">
        <v>5000000</v>
      </c>
      <c r="H105" s="23">
        <v>2000000</v>
      </c>
      <c r="I105" s="23"/>
      <c r="J105" s="2"/>
      <c r="K105" s="23">
        <v>559254</v>
      </c>
      <c r="L105" s="2"/>
      <c r="M105" s="2">
        <f t="shared" si="9"/>
        <v>7559254</v>
      </c>
      <c r="N105" s="2">
        <f t="shared" si="8"/>
        <v>37796270</v>
      </c>
      <c r="O105" s="24">
        <f>M105+N105</f>
        <v>45355524</v>
      </c>
    </row>
    <row r="106" spans="1:15">
      <c r="A106" s="16">
        <v>85</v>
      </c>
      <c r="B106" s="39" t="s">
        <v>95</v>
      </c>
      <c r="C106" s="39" t="s">
        <v>233</v>
      </c>
      <c r="D106" s="16" t="s">
        <v>10</v>
      </c>
      <c r="E106" s="18" t="s">
        <v>347</v>
      </c>
      <c r="F106" s="18" t="s">
        <v>140</v>
      </c>
      <c r="G106" s="23">
        <v>5000000</v>
      </c>
      <c r="H106" s="23"/>
      <c r="I106" s="23"/>
      <c r="J106" s="2">
        <v>340000</v>
      </c>
      <c r="K106" s="23"/>
      <c r="L106" s="2"/>
      <c r="M106" s="2">
        <f t="shared" si="9"/>
        <v>5340000</v>
      </c>
      <c r="N106" s="2">
        <f t="shared" si="8"/>
        <v>26700000</v>
      </c>
      <c r="O106" s="24">
        <f t="shared" si="5"/>
        <v>32040000</v>
      </c>
    </row>
    <row r="107" spans="1:15">
      <c r="A107" s="16">
        <v>86</v>
      </c>
      <c r="B107" s="29" t="s">
        <v>96</v>
      </c>
      <c r="C107" s="29" t="s">
        <v>234</v>
      </c>
      <c r="D107" s="16" t="s">
        <v>9</v>
      </c>
      <c r="E107" s="28" t="s">
        <v>142</v>
      </c>
      <c r="F107" s="28" t="s">
        <v>141</v>
      </c>
      <c r="G107" s="23">
        <v>5000000</v>
      </c>
      <c r="H107" s="23"/>
      <c r="I107" s="23"/>
      <c r="J107" s="2"/>
      <c r="K107" s="23">
        <v>1810572</v>
      </c>
      <c r="L107" s="2"/>
      <c r="M107" s="2">
        <f t="shared" si="9"/>
        <v>6810572</v>
      </c>
      <c r="N107" s="2">
        <f t="shared" si="8"/>
        <v>34052860</v>
      </c>
      <c r="O107" s="24">
        <f t="shared" ref="O107:O145" si="10">M107+N107</f>
        <v>40863432</v>
      </c>
    </row>
    <row r="108" spans="1:15">
      <c r="A108" s="16">
        <v>87</v>
      </c>
      <c r="B108" s="22" t="s">
        <v>150</v>
      </c>
      <c r="C108" s="22" t="s">
        <v>235</v>
      </c>
      <c r="D108" s="16" t="s">
        <v>8</v>
      </c>
      <c r="E108" s="28" t="s">
        <v>144</v>
      </c>
      <c r="F108" s="28" t="s">
        <v>143</v>
      </c>
      <c r="G108" s="23">
        <v>5000000</v>
      </c>
      <c r="H108" s="23"/>
      <c r="I108" s="23"/>
      <c r="J108" s="2"/>
      <c r="K108" s="23">
        <v>840352</v>
      </c>
      <c r="L108" s="2"/>
      <c r="M108" s="2">
        <f t="shared" si="9"/>
        <v>5840352</v>
      </c>
      <c r="N108" s="2">
        <f t="shared" si="8"/>
        <v>29201760</v>
      </c>
      <c r="O108" s="24">
        <f t="shared" si="10"/>
        <v>35042112</v>
      </c>
    </row>
    <row r="109" spans="1:15">
      <c r="A109" s="49">
        <v>88</v>
      </c>
      <c r="B109" s="50" t="s">
        <v>97</v>
      </c>
      <c r="C109" s="50" t="s">
        <v>236</v>
      </c>
      <c r="D109" s="16" t="s">
        <v>8</v>
      </c>
      <c r="E109" s="28" t="s">
        <v>138</v>
      </c>
      <c r="F109" s="28" t="s">
        <v>327</v>
      </c>
      <c r="G109" s="23">
        <v>5000000</v>
      </c>
      <c r="H109" s="23"/>
      <c r="I109" s="23"/>
      <c r="J109" s="2"/>
      <c r="K109" s="23">
        <v>798152</v>
      </c>
      <c r="L109" s="2"/>
      <c r="M109" s="2">
        <f t="shared" si="9"/>
        <v>5798152</v>
      </c>
      <c r="N109" s="2">
        <f t="shared" si="8"/>
        <v>28990760</v>
      </c>
      <c r="O109" s="24">
        <f t="shared" si="10"/>
        <v>34788912</v>
      </c>
    </row>
    <row r="110" spans="1:15">
      <c r="A110" s="49">
        <v>89</v>
      </c>
      <c r="B110" s="50" t="s">
        <v>98</v>
      </c>
      <c r="C110" s="50" t="s">
        <v>237</v>
      </c>
      <c r="D110" s="16" t="s">
        <v>9</v>
      </c>
      <c r="E110" s="28" t="s">
        <v>99</v>
      </c>
      <c r="F110" s="28" t="s">
        <v>328</v>
      </c>
      <c r="G110" s="23">
        <v>5000000</v>
      </c>
      <c r="H110" s="23"/>
      <c r="I110" s="23"/>
      <c r="J110" s="2"/>
      <c r="K110" s="23">
        <v>905286</v>
      </c>
      <c r="L110" s="2"/>
      <c r="M110" s="2">
        <f t="shared" si="9"/>
        <v>5905286</v>
      </c>
      <c r="N110" s="2">
        <f t="shared" si="8"/>
        <v>29526430</v>
      </c>
      <c r="O110" s="24">
        <f t="shared" si="10"/>
        <v>35431716</v>
      </c>
    </row>
    <row r="111" spans="1:15">
      <c r="A111" s="76">
        <v>90</v>
      </c>
      <c r="B111" s="81" t="s">
        <v>455</v>
      </c>
      <c r="C111" s="81" t="s">
        <v>238</v>
      </c>
      <c r="D111" s="16" t="s">
        <v>281</v>
      </c>
      <c r="E111" s="28" t="s">
        <v>456</v>
      </c>
      <c r="F111" s="28" t="s">
        <v>139</v>
      </c>
      <c r="G111" s="23">
        <v>5000000</v>
      </c>
      <c r="H111" s="73">
        <v>2000000</v>
      </c>
      <c r="I111" s="23"/>
      <c r="J111" s="23"/>
      <c r="K111" s="58">
        <v>603524</v>
      </c>
      <c r="L111" s="73">
        <v>58000</v>
      </c>
      <c r="M111" s="73">
        <f>SUM(G111:L111)+G112+I112+J112</f>
        <v>16501524</v>
      </c>
      <c r="N111" s="73">
        <f t="shared" si="8"/>
        <v>82507620</v>
      </c>
      <c r="O111" s="85">
        <f t="shared" si="10"/>
        <v>99009144</v>
      </c>
    </row>
    <row r="112" spans="1:15">
      <c r="A112" s="77"/>
      <c r="B112" s="82"/>
      <c r="C112" s="82"/>
      <c r="D112" s="16" t="s">
        <v>33</v>
      </c>
      <c r="E112" s="28" t="s">
        <v>461</v>
      </c>
      <c r="F112" s="28" t="s">
        <v>329</v>
      </c>
      <c r="G112" s="23">
        <v>5000000</v>
      </c>
      <c r="H112" s="74"/>
      <c r="I112" s="23">
        <v>3500000</v>
      </c>
      <c r="J112" s="2">
        <v>340000</v>
      </c>
      <c r="K112" s="13"/>
      <c r="L112" s="74"/>
      <c r="M112" s="74"/>
      <c r="N112" s="74"/>
      <c r="O112" s="114"/>
    </row>
    <row r="113" spans="1:15">
      <c r="A113" s="16">
        <v>91</v>
      </c>
      <c r="B113" s="22" t="s">
        <v>462</v>
      </c>
      <c r="C113" s="22" t="s">
        <v>239</v>
      </c>
      <c r="D113" s="16" t="s">
        <v>9</v>
      </c>
      <c r="E113" s="28" t="s">
        <v>461</v>
      </c>
      <c r="F113" s="28" t="s">
        <v>330</v>
      </c>
      <c r="G113" s="23">
        <v>5000000</v>
      </c>
      <c r="H113" s="23"/>
      <c r="I113" s="23">
        <v>0</v>
      </c>
      <c r="J113" s="2">
        <v>0</v>
      </c>
      <c r="K113" s="23">
        <v>1207048</v>
      </c>
      <c r="L113" s="2"/>
      <c r="M113" s="2">
        <f>SUM(G113:L113)</f>
        <v>6207048</v>
      </c>
      <c r="N113" s="2">
        <f t="shared" si="8"/>
        <v>31035240</v>
      </c>
      <c r="O113" s="24">
        <f t="shared" si="10"/>
        <v>37242288</v>
      </c>
    </row>
    <row r="114" spans="1:15">
      <c r="A114" s="16">
        <v>92</v>
      </c>
      <c r="B114" s="22" t="s">
        <v>463</v>
      </c>
      <c r="C114" s="22" t="s">
        <v>240</v>
      </c>
      <c r="D114" s="16" t="s">
        <v>8</v>
      </c>
      <c r="E114" s="28" t="s">
        <v>466</v>
      </c>
      <c r="F114" s="28" t="s">
        <v>331</v>
      </c>
      <c r="G114" s="23">
        <v>5000000</v>
      </c>
      <c r="H114" s="23"/>
      <c r="I114" s="23"/>
      <c r="J114" s="2"/>
      <c r="K114" s="23">
        <v>746996</v>
      </c>
      <c r="L114" s="2"/>
      <c r="M114" s="2">
        <f t="shared" ref="M114:M145" si="11">SUM(G114:L114)</f>
        <v>5746996</v>
      </c>
      <c r="N114" s="2">
        <f t="shared" si="8"/>
        <v>28734980</v>
      </c>
      <c r="O114" s="24">
        <f t="shared" si="10"/>
        <v>34481976</v>
      </c>
    </row>
    <row r="115" spans="1:15">
      <c r="A115" s="16">
        <v>93</v>
      </c>
      <c r="B115" s="22" t="s">
        <v>464</v>
      </c>
      <c r="C115" s="22" t="s">
        <v>241</v>
      </c>
      <c r="D115" s="16" t="s">
        <v>10</v>
      </c>
      <c r="E115" s="28" t="s">
        <v>467</v>
      </c>
      <c r="F115" s="28" t="s">
        <v>332</v>
      </c>
      <c r="G115" s="23">
        <v>5000000</v>
      </c>
      <c r="H115" s="23"/>
      <c r="I115" s="23"/>
      <c r="J115" s="2"/>
      <c r="K115" s="23"/>
      <c r="L115" s="2"/>
      <c r="M115" s="2">
        <f t="shared" si="11"/>
        <v>5000000</v>
      </c>
      <c r="N115" s="2">
        <f t="shared" si="8"/>
        <v>25000000</v>
      </c>
      <c r="O115" s="24">
        <f t="shared" si="10"/>
        <v>30000000</v>
      </c>
    </row>
    <row r="116" spans="1:15">
      <c r="A116" s="16">
        <v>94</v>
      </c>
      <c r="B116" s="22" t="s">
        <v>465</v>
      </c>
      <c r="C116" s="22" t="s">
        <v>242</v>
      </c>
      <c r="D116" s="16" t="s">
        <v>36</v>
      </c>
      <c r="E116" s="28" t="s">
        <v>468</v>
      </c>
      <c r="F116" s="28" t="s">
        <v>332</v>
      </c>
      <c r="G116" s="23">
        <v>5000000</v>
      </c>
      <c r="H116" s="23">
        <v>2000000</v>
      </c>
      <c r="I116" s="23"/>
      <c r="J116" s="2"/>
      <c r="K116" s="23"/>
      <c r="L116" s="2"/>
      <c r="M116" s="2">
        <f t="shared" si="11"/>
        <v>7000000</v>
      </c>
      <c r="N116" s="2">
        <f t="shared" si="8"/>
        <v>35000000</v>
      </c>
      <c r="O116" s="24">
        <f t="shared" si="10"/>
        <v>42000000</v>
      </c>
    </row>
    <row r="117" spans="1:15">
      <c r="A117" s="33">
        <v>95</v>
      </c>
      <c r="B117" s="47" t="s">
        <v>367</v>
      </c>
      <c r="C117" s="47" t="s">
        <v>358</v>
      </c>
      <c r="D117" s="33" t="s">
        <v>8</v>
      </c>
      <c r="E117" s="48" t="s">
        <v>359</v>
      </c>
      <c r="F117" s="48" t="s">
        <v>360</v>
      </c>
      <c r="G117" s="36"/>
      <c r="H117" s="36"/>
      <c r="I117" s="36"/>
      <c r="J117" s="37"/>
      <c r="K117" s="36"/>
      <c r="L117" s="37"/>
      <c r="M117" s="37"/>
      <c r="N117" s="37"/>
      <c r="O117" s="38"/>
    </row>
    <row r="118" spans="1:15">
      <c r="A118" s="33">
        <v>96</v>
      </c>
      <c r="B118" s="47" t="s">
        <v>368</v>
      </c>
      <c r="C118" s="47" t="s">
        <v>353</v>
      </c>
      <c r="D118" s="33" t="s">
        <v>9</v>
      </c>
      <c r="E118" s="48" t="s">
        <v>100</v>
      </c>
      <c r="F118" s="48" t="s">
        <v>354</v>
      </c>
      <c r="G118" s="36"/>
      <c r="H118" s="36"/>
      <c r="I118" s="36"/>
      <c r="J118" s="37"/>
      <c r="K118" s="36"/>
      <c r="L118" s="37"/>
      <c r="M118" s="37"/>
      <c r="N118" s="37"/>
      <c r="O118" s="38"/>
    </row>
    <row r="119" spans="1:15" ht="99">
      <c r="A119" s="16">
        <v>97</v>
      </c>
      <c r="B119" s="39" t="s">
        <v>376</v>
      </c>
      <c r="C119" s="41" t="s">
        <v>245</v>
      </c>
      <c r="D119" s="16" t="s">
        <v>8</v>
      </c>
      <c r="E119" s="18" t="s">
        <v>137</v>
      </c>
      <c r="F119" s="18" t="s">
        <v>136</v>
      </c>
      <c r="G119" s="23">
        <v>5000000</v>
      </c>
      <c r="H119" s="23"/>
      <c r="I119" s="23"/>
      <c r="J119" s="2"/>
      <c r="K119" s="23">
        <v>350315</v>
      </c>
      <c r="L119" s="2"/>
      <c r="M119" s="2">
        <v>5350315</v>
      </c>
      <c r="N119" s="2">
        <v>26751575</v>
      </c>
      <c r="O119" s="24">
        <v>32101890</v>
      </c>
    </row>
    <row r="120" spans="1:15">
      <c r="A120" s="16">
        <v>98</v>
      </c>
      <c r="B120" s="22" t="s">
        <v>101</v>
      </c>
      <c r="C120" s="22" t="s">
        <v>246</v>
      </c>
      <c r="D120" s="16" t="s">
        <v>8</v>
      </c>
      <c r="E120" s="28" t="s">
        <v>135</v>
      </c>
      <c r="F120" s="28" t="s">
        <v>333</v>
      </c>
      <c r="G120" s="23">
        <v>5000000</v>
      </c>
      <c r="H120" s="23"/>
      <c r="I120" s="23"/>
      <c r="J120" s="2"/>
      <c r="K120" s="23">
        <v>638521</v>
      </c>
      <c r="L120" s="2"/>
      <c r="M120" s="2">
        <f t="shared" si="11"/>
        <v>5638521</v>
      </c>
      <c r="N120" s="2">
        <f t="shared" si="8"/>
        <v>28192605</v>
      </c>
      <c r="O120" s="24">
        <f t="shared" si="10"/>
        <v>33831126</v>
      </c>
    </row>
    <row r="121" spans="1:15">
      <c r="A121" s="16">
        <v>99</v>
      </c>
      <c r="B121" s="22" t="s">
        <v>102</v>
      </c>
      <c r="C121" s="22" t="s">
        <v>247</v>
      </c>
      <c r="D121" s="16" t="s">
        <v>9</v>
      </c>
      <c r="E121" s="28" t="s">
        <v>280</v>
      </c>
      <c r="F121" s="28" t="s">
        <v>334</v>
      </c>
      <c r="G121" s="23">
        <v>5000000</v>
      </c>
      <c r="H121" s="23"/>
      <c r="I121" s="23"/>
      <c r="J121" s="2"/>
      <c r="K121" s="23">
        <v>724229</v>
      </c>
      <c r="L121" s="2"/>
      <c r="M121" s="2">
        <f t="shared" si="11"/>
        <v>5724229</v>
      </c>
      <c r="N121" s="2">
        <f t="shared" si="8"/>
        <v>28621145</v>
      </c>
      <c r="O121" s="24">
        <f t="shared" si="10"/>
        <v>34345374</v>
      </c>
    </row>
    <row r="122" spans="1:15">
      <c r="A122" s="16">
        <v>100</v>
      </c>
      <c r="B122" s="29" t="s">
        <v>103</v>
      </c>
      <c r="C122" s="29" t="s">
        <v>248</v>
      </c>
      <c r="D122" s="16" t="s">
        <v>9</v>
      </c>
      <c r="E122" s="28" t="s">
        <v>148</v>
      </c>
      <c r="F122" s="28" t="s">
        <v>147</v>
      </c>
      <c r="G122" s="23">
        <v>5000000</v>
      </c>
      <c r="H122" s="23"/>
      <c r="I122" s="23"/>
      <c r="J122" s="2"/>
      <c r="K122" s="23">
        <v>1207048</v>
      </c>
      <c r="L122" s="2"/>
      <c r="M122" s="2">
        <f t="shared" si="11"/>
        <v>6207048</v>
      </c>
      <c r="N122" s="2">
        <f t="shared" si="8"/>
        <v>31035240</v>
      </c>
      <c r="O122" s="24">
        <f t="shared" si="10"/>
        <v>37242288</v>
      </c>
    </row>
    <row r="123" spans="1:15">
      <c r="A123" s="16">
        <v>101</v>
      </c>
      <c r="B123" s="22" t="s">
        <v>104</v>
      </c>
      <c r="C123" s="22" t="s">
        <v>249</v>
      </c>
      <c r="D123" s="16" t="s">
        <v>105</v>
      </c>
      <c r="E123" s="28" t="s">
        <v>146</v>
      </c>
      <c r="F123" s="28" t="s">
        <v>145</v>
      </c>
      <c r="G123" s="23"/>
      <c r="H123" s="59"/>
      <c r="I123" s="23"/>
      <c r="J123" s="2">
        <v>340000</v>
      </c>
      <c r="K123" s="23"/>
      <c r="L123" s="2">
        <v>119000</v>
      </c>
      <c r="M123" s="2">
        <f t="shared" si="11"/>
        <v>459000</v>
      </c>
      <c r="N123" s="2">
        <f t="shared" si="8"/>
        <v>2295000</v>
      </c>
      <c r="O123" s="24">
        <f t="shared" si="10"/>
        <v>2754000</v>
      </c>
    </row>
    <row r="124" spans="1:15">
      <c r="A124" s="33">
        <v>102</v>
      </c>
      <c r="B124" s="47" t="s">
        <v>369</v>
      </c>
      <c r="C124" s="47" t="s">
        <v>361</v>
      </c>
      <c r="D124" s="33" t="s">
        <v>106</v>
      </c>
      <c r="E124" s="48"/>
      <c r="F124" s="48"/>
      <c r="G124" s="36"/>
      <c r="H124" s="36"/>
      <c r="I124" s="36"/>
      <c r="J124" s="37"/>
      <c r="K124" s="36"/>
      <c r="L124" s="37"/>
      <c r="M124" s="37"/>
      <c r="N124" s="37"/>
      <c r="O124" s="38"/>
    </row>
    <row r="125" spans="1:15">
      <c r="A125" s="33">
        <v>103</v>
      </c>
      <c r="B125" s="47" t="s">
        <v>370</v>
      </c>
      <c r="C125" s="47" t="s">
        <v>362</v>
      </c>
      <c r="D125" s="33" t="s">
        <v>106</v>
      </c>
      <c r="E125" s="60"/>
      <c r="F125" s="60"/>
      <c r="G125" s="61"/>
      <c r="H125" s="36"/>
      <c r="I125" s="36"/>
      <c r="J125" s="37"/>
      <c r="K125" s="36"/>
      <c r="L125" s="37"/>
      <c r="M125" s="37"/>
      <c r="N125" s="37"/>
      <c r="O125" s="38"/>
    </row>
    <row r="126" spans="1:15">
      <c r="A126" s="33">
        <v>104</v>
      </c>
      <c r="B126" s="47" t="s">
        <v>371</v>
      </c>
      <c r="C126" s="47" t="s">
        <v>363</v>
      </c>
      <c r="D126" s="33" t="s">
        <v>106</v>
      </c>
      <c r="E126" s="60"/>
      <c r="F126" s="60"/>
      <c r="G126" s="61"/>
      <c r="H126" s="36"/>
      <c r="I126" s="36"/>
      <c r="J126" s="37"/>
      <c r="K126" s="36"/>
      <c r="L126" s="37"/>
      <c r="M126" s="37"/>
      <c r="N126" s="37"/>
      <c r="O126" s="38"/>
    </row>
    <row r="127" spans="1:15">
      <c r="A127" s="16">
        <v>105</v>
      </c>
      <c r="B127" s="62" t="s">
        <v>107</v>
      </c>
      <c r="C127" s="62" t="s">
        <v>250</v>
      </c>
      <c r="D127" s="16" t="s">
        <v>106</v>
      </c>
      <c r="E127" s="30"/>
      <c r="F127" s="30"/>
      <c r="G127" s="25"/>
      <c r="H127" s="23">
        <v>2000000</v>
      </c>
      <c r="I127" s="23">
        <v>3500000</v>
      </c>
      <c r="J127" s="2">
        <v>340000</v>
      </c>
      <c r="K127" s="23"/>
      <c r="L127" s="2">
        <v>53375</v>
      </c>
      <c r="M127" s="2">
        <f t="shared" si="11"/>
        <v>5893375</v>
      </c>
      <c r="N127" s="2">
        <f t="shared" si="8"/>
        <v>29466875</v>
      </c>
      <c r="O127" s="24">
        <f t="shared" si="10"/>
        <v>35360250</v>
      </c>
    </row>
    <row r="128" spans="1:15">
      <c r="A128" s="16">
        <v>106</v>
      </c>
      <c r="B128" s="22" t="s">
        <v>157</v>
      </c>
      <c r="C128" s="22" t="s">
        <v>251</v>
      </c>
      <c r="D128" s="16" t="s">
        <v>106</v>
      </c>
      <c r="E128" s="30"/>
      <c r="F128" s="30"/>
      <c r="G128" s="25"/>
      <c r="H128" s="23">
        <v>2000000</v>
      </c>
      <c r="I128" s="25"/>
      <c r="J128" s="52"/>
      <c r="K128" s="23"/>
      <c r="L128" s="2">
        <v>2390857</v>
      </c>
      <c r="M128" s="2">
        <f t="shared" si="11"/>
        <v>4390857</v>
      </c>
      <c r="N128" s="2">
        <f t="shared" si="8"/>
        <v>21954285</v>
      </c>
      <c r="O128" s="24">
        <f t="shared" si="10"/>
        <v>26345142</v>
      </c>
    </row>
    <row r="129" spans="1:15">
      <c r="A129" s="16">
        <v>107</v>
      </c>
      <c r="B129" s="22" t="s">
        <v>348</v>
      </c>
      <c r="C129" s="22" t="s">
        <v>252</v>
      </c>
      <c r="D129" s="16" t="s">
        <v>106</v>
      </c>
      <c r="E129" s="30"/>
      <c r="F129" s="30"/>
      <c r="G129" s="25"/>
      <c r="H129" s="23">
        <v>2000000</v>
      </c>
      <c r="I129" s="25"/>
      <c r="J129" s="52"/>
      <c r="K129" s="23"/>
      <c r="L129" s="52"/>
      <c r="M129" s="2">
        <f t="shared" si="11"/>
        <v>2000000</v>
      </c>
      <c r="N129" s="2">
        <f t="shared" si="8"/>
        <v>10000000</v>
      </c>
      <c r="O129" s="24">
        <f t="shared" si="10"/>
        <v>12000000</v>
      </c>
    </row>
    <row r="130" spans="1:15">
      <c r="A130" s="16">
        <v>108</v>
      </c>
      <c r="B130" s="22" t="s">
        <v>108</v>
      </c>
      <c r="C130" s="22" t="s">
        <v>253</v>
      </c>
      <c r="D130" s="16" t="s">
        <v>106</v>
      </c>
      <c r="E130" s="30"/>
      <c r="F130" s="30"/>
      <c r="G130" s="25"/>
      <c r="H130" s="23">
        <v>2000000</v>
      </c>
      <c r="I130" s="25"/>
      <c r="J130" s="52"/>
      <c r="K130" s="23"/>
      <c r="L130" s="52"/>
      <c r="M130" s="2">
        <f t="shared" si="11"/>
        <v>2000000</v>
      </c>
      <c r="N130" s="2">
        <f t="shared" si="8"/>
        <v>10000000</v>
      </c>
      <c r="O130" s="24">
        <f t="shared" si="10"/>
        <v>12000000</v>
      </c>
    </row>
    <row r="131" spans="1:15">
      <c r="A131" s="33">
        <v>109</v>
      </c>
      <c r="B131" s="47" t="s">
        <v>457</v>
      </c>
      <c r="C131" s="47" t="s">
        <v>364</v>
      </c>
      <c r="D131" s="33" t="s">
        <v>106</v>
      </c>
      <c r="E131" s="60"/>
      <c r="F131" s="60"/>
      <c r="G131" s="61"/>
      <c r="H131" s="36"/>
      <c r="I131" s="36"/>
      <c r="J131" s="37"/>
      <c r="K131" s="36"/>
      <c r="L131" s="63"/>
      <c r="M131" s="37"/>
      <c r="N131" s="37"/>
      <c r="O131" s="38"/>
    </row>
    <row r="132" spans="1:15">
      <c r="A132" s="16">
        <v>110</v>
      </c>
      <c r="B132" s="22" t="s">
        <v>395</v>
      </c>
      <c r="C132" s="22" t="s">
        <v>254</v>
      </c>
      <c r="D132" s="16" t="s">
        <v>106</v>
      </c>
      <c r="E132" s="30"/>
      <c r="F132" s="30"/>
      <c r="G132" s="25"/>
      <c r="H132" s="23">
        <v>2000000</v>
      </c>
      <c r="I132" s="25"/>
      <c r="J132" s="52"/>
      <c r="K132" s="23"/>
      <c r="L132" s="52"/>
      <c r="M132" s="2">
        <f t="shared" si="11"/>
        <v>2000000</v>
      </c>
      <c r="N132" s="2">
        <f t="shared" si="8"/>
        <v>10000000</v>
      </c>
      <c r="O132" s="24">
        <f t="shared" si="10"/>
        <v>12000000</v>
      </c>
    </row>
    <row r="133" spans="1:15" ht="79.2">
      <c r="A133" s="16">
        <v>111</v>
      </c>
      <c r="B133" s="29" t="s">
        <v>396</v>
      </c>
      <c r="C133" s="22" t="s">
        <v>256</v>
      </c>
      <c r="D133" s="16" t="s">
        <v>106</v>
      </c>
      <c r="E133" s="30"/>
      <c r="F133" s="30"/>
      <c r="G133" s="25"/>
      <c r="H133" s="23">
        <v>2000000</v>
      </c>
      <c r="I133" s="25"/>
      <c r="J133" s="52"/>
      <c r="K133" s="23"/>
      <c r="L133" s="52"/>
      <c r="M133" s="2">
        <f t="shared" si="11"/>
        <v>2000000</v>
      </c>
      <c r="N133" s="2">
        <f t="shared" si="8"/>
        <v>10000000</v>
      </c>
      <c r="O133" s="24">
        <f t="shared" si="10"/>
        <v>12000000</v>
      </c>
    </row>
    <row r="134" spans="1:15" ht="79.2">
      <c r="A134" s="16">
        <v>112</v>
      </c>
      <c r="B134" s="29" t="s">
        <v>397</v>
      </c>
      <c r="C134" s="22" t="s">
        <v>255</v>
      </c>
      <c r="D134" s="16" t="s">
        <v>106</v>
      </c>
      <c r="E134" s="30"/>
      <c r="F134" s="30"/>
      <c r="G134" s="25"/>
      <c r="H134" s="23">
        <v>2000000</v>
      </c>
      <c r="I134" s="25"/>
      <c r="J134" s="52"/>
      <c r="K134" s="23"/>
      <c r="L134" s="2">
        <v>200000</v>
      </c>
      <c r="M134" s="2">
        <f t="shared" si="11"/>
        <v>2200000</v>
      </c>
      <c r="N134" s="2">
        <f t="shared" si="8"/>
        <v>11000000</v>
      </c>
      <c r="O134" s="24">
        <f t="shared" si="10"/>
        <v>13200000</v>
      </c>
    </row>
    <row r="135" spans="1:15">
      <c r="A135" s="16">
        <v>113</v>
      </c>
      <c r="B135" s="22" t="s">
        <v>398</v>
      </c>
      <c r="C135" s="22" t="s">
        <v>243</v>
      </c>
      <c r="D135" s="16" t="s">
        <v>106</v>
      </c>
      <c r="E135" s="30"/>
      <c r="F135" s="30"/>
      <c r="G135" s="25"/>
      <c r="H135" s="23">
        <v>2000000</v>
      </c>
      <c r="I135" s="25"/>
      <c r="J135" s="2">
        <v>340000</v>
      </c>
      <c r="K135" s="23"/>
      <c r="L135" s="52"/>
      <c r="M135" s="2">
        <f t="shared" si="11"/>
        <v>2340000</v>
      </c>
      <c r="N135" s="2">
        <f t="shared" si="8"/>
        <v>11700000</v>
      </c>
      <c r="O135" s="24">
        <f t="shared" si="10"/>
        <v>14040000</v>
      </c>
    </row>
    <row r="136" spans="1:15" ht="79.2">
      <c r="A136" s="16">
        <v>114</v>
      </c>
      <c r="B136" s="64" t="s">
        <v>399</v>
      </c>
      <c r="C136" s="62" t="s">
        <v>244</v>
      </c>
      <c r="D136" s="16" t="s">
        <v>106</v>
      </c>
      <c r="E136" s="30"/>
      <c r="F136" s="30"/>
      <c r="G136" s="25"/>
      <c r="H136" s="23">
        <v>2000000</v>
      </c>
      <c r="I136" s="25"/>
      <c r="J136" s="52"/>
      <c r="K136" s="23"/>
      <c r="L136" s="52"/>
      <c r="M136" s="2">
        <f t="shared" si="11"/>
        <v>2000000</v>
      </c>
      <c r="N136" s="2">
        <f t="shared" si="8"/>
        <v>10000000</v>
      </c>
      <c r="O136" s="24">
        <f t="shared" si="10"/>
        <v>12000000</v>
      </c>
    </row>
    <row r="137" spans="1:15">
      <c r="A137" s="16">
        <v>115</v>
      </c>
      <c r="B137" s="22" t="s">
        <v>109</v>
      </c>
      <c r="C137" s="22" t="s">
        <v>270</v>
      </c>
      <c r="D137" s="16" t="s">
        <v>106</v>
      </c>
      <c r="E137" s="30"/>
      <c r="F137" s="30"/>
      <c r="G137" s="25"/>
      <c r="H137" s="23">
        <v>2000000</v>
      </c>
      <c r="I137" s="25"/>
      <c r="J137" s="52"/>
      <c r="K137" s="23"/>
      <c r="L137" s="52"/>
      <c r="M137" s="2">
        <f t="shared" si="11"/>
        <v>2000000</v>
      </c>
      <c r="N137" s="2">
        <f t="shared" si="8"/>
        <v>10000000</v>
      </c>
      <c r="O137" s="24">
        <f t="shared" si="10"/>
        <v>12000000</v>
      </c>
    </row>
    <row r="138" spans="1:15">
      <c r="A138" s="16">
        <v>116</v>
      </c>
      <c r="B138" s="22" t="s">
        <v>400</v>
      </c>
      <c r="C138" s="22" t="s">
        <v>257</v>
      </c>
      <c r="D138" s="16" t="s">
        <v>106</v>
      </c>
      <c r="E138" s="30"/>
      <c r="F138" s="30"/>
      <c r="G138" s="25"/>
      <c r="H138" s="23">
        <v>2000000</v>
      </c>
      <c r="I138" s="25"/>
      <c r="J138" s="2">
        <v>340000</v>
      </c>
      <c r="K138" s="23"/>
      <c r="L138" s="52">
        <v>137700</v>
      </c>
      <c r="M138" s="2">
        <f t="shared" si="11"/>
        <v>2477700</v>
      </c>
      <c r="N138" s="2">
        <f t="shared" si="8"/>
        <v>12388500</v>
      </c>
      <c r="O138" s="24">
        <f t="shared" si="10"/>
        <v>14866200</v>
      </c>
    </row>
    <row r="139" spans="1:15">
      <c r="A139" s="16">
        <v>117</v>
      </c>
      <c r="B139" s="22" t="s">
        <v>401</v>
      </c>
      <c r="C139" s="22" t="s">
        <v>258</v>
      </c>
      <c r="D139" s="16" t="s">
        <v>106</v>
      </c>
      <c r="E139" s="30"/>
      <c r="F139" s="30"/>
      <c r="G139" s="25"/>
      <c r="H139" s="23">
        <v>2000000</v>
      </c>
      <c r="I139" s="23">
        <v>3500000</v>
      </c>
      <c r="J139" s="2">
        <v>340000</v>
      </c>
      <c r="K139" s="23"/>
      <c r="L139" s="52"/>
      <c r="M139" s="2">
        <f t="shared" si="11"/>
        <v>5840000</v>
      </c>
      <c r="N139" s="2">
        <f t="shared" si="8"/>
        <v>29200000</v>
      </c>
      <c r="O139" s="24">
        <f t="shared" si="10"/>
        <v>35040000</v>
      </c>
    </row>
    <row r="140" spans="1:15">
      <c r="A140" s="16">
        <v>118</v>
      </c>
      <c r="B140" s="22" t="s">
        <v>110</v>
      </c>
      <c r="C140" s="22" t="s">
        <v>259</v>
      </c>
      <c r="D140" s="16" t="s">
        <v>106</v>
      </c>
      <c r="E140" s="30"/>
      <c r="F140" s="30"/>
      <c r="G140" s="25"/>
      <c r="H140" s="23">
        <v>2000000</v>
      </c>
      <c r="I140" s="23">
        <v>3500000</v>
      </c>
      <c r="J140" s="2">
        <v>340000</v>
      </c>
      <c r="K140" s="23"/>
      <c r="L140" s="52"/>
      <c r="M140" s="2">
        <f t="shared" si="11"/>
        <v>5840000</v>
      </c>
      <c r="N140" s="2">
        <f t="shared" si="8"/>
        <v>29200000</v>
      </c>
      <c r="O140" s="24">
        <f t="shared" si="10"/>
        <v>35040000</v>
      </c>
    </row>
    <row r="141" spans="1:15">
      <c r="A141" s="16">
        <v>119</v>
      </c>
      <c r="B141" s="22" t="s">
        <v>111</v>
      </c>
      <c r="C141" s="22" t="s">
        <v>260</v>
      </c>
      <c r="D141" s="16" t="s">
        <v>106</v>
      </c>
      <c r="E141" s="30"/>
      <c r="F141" s="30"/>
      <c r="G141" s="25"/>
      <c r="H141" s="23">
        <v>2000000</v>
      </c>
      <c r="I141" s="25"/>
      <c r="J141" s="52"/>
      <c r="K141" s="23"/>
      <c r="L141" s="52"/>
      <c r="M141" s="2">
        <f t="shared" si="11"/>
        <v>2000000</v>
      </c>
      <c r="N141" s="2">
        <f t="shared" si="8"/>
        <v>10000000</v>
      </c>
      <c r="O141" s="24">
        <f t="shared" si="10"/>
        <v>12000000</v>
      </c>
    </row>
    <row r="142" spans="1:15">
      <c r="A142" s="16">
        <v>120</v>
      </c>
      <c r="B142" s="22" t="s">
        <v>112</v>
      </c>
      <c r="C142" s="22" t="s">
        <v>261</v>
      </c>
      <c r="D142" s="16" t="s">
        <v>106</v>
      </c>
      <c r="E142" s="30"/>
      <c r="F142" s="30"/>
      <c r="G142" s="25"/>
      <c r="H142" s="23">
        <v>2000000</v>
      </c>
      <c r="I142" s="25"/>
      <c r="J142" s="52"/>
      <c r="K142" s="23"/>
      <c r="L142" s="52"/>
      <c r="M142" s="2">
        <f t="shared" si="11"/>
        <v>2000000</v>
      </c>
      <c r="N142" s="2">
        <f t="shared" si="8"/>
        <v>10000000</v>
      </c>
      <c r="O142" s="24">
        <f t="shared" si="10"/>
        <v>12000000</v>
      </c>
    </row>
    <row r="143" spans="1:15">
      <c r="A143" s="16">
        <v>121</v>
      </c>
      <c r="B143" s="22" t="s">
        <v>113</v>
      </c>
      <c r="C143" s="22" t="s">
        <v>262</v>
      </c>
      <c r="D143" s="16" t="s">
        <v>106</v>
      </c>
      <c r="E143" s="30"/>
      <c r="F143" s="30"/>
      <c r="G143" s="25"/>
      <c r="H143" s="23">
        <v>2000000</v>
      </c>
      <c r="I143" s="25"/>
      <c r="J143" s="52"/>
      <c r="K143" s="23"/>
      <c r="L143" s="52"/>
      <c r="M143" s="2">
        <f t="shared" si="11"/>
        <v>2000000</v>
      </c>
      <c r="N143" s="2">
        <f t="shared" si="8"/>
        <v>10000000</v>
      </c>
      <c r="O143" s="24">
        <f t="shared" si="10"/>
        <v>12000000</v>
      </c>
    </row>
    <row r="144" spans="1:15" ht="79.2">
      <c r="A144" s="33">
        <v>122</v>
      </c>
      <c r="B144" s="46" t="s">
        <v>372</v>
      </c>
      <c r="C144" s="47" t="s">
        <v>365</v>
      </c>
      <c r="D144" s="33" t="s">
        <v>106</v>
      </c>
      <c r="E144" s="65"/>
      <c r="F144" s="65"/>
      <c r="G144" s="61"/>
      <c r="H144" s="36"/>
      <c r="I144" s="63"/>
      <c r="J144" s="63"/>
      <c r="K144" s="36"/>
      <c r="L144" s="63"/>
      <c r="M144" s="37"/>
      <c r="N144" s="37"/>
      <c r="O144" s="38"/>
    </row>
    <row r="145" spans="1:17">
      <c r="A145" s="16">
        <v>123</v>
      </c>
      <c r="B145" s="22" t="s">
        <v>273</v>
      </c>
      <c r="C145" s="22" t="s">
        <v>263</v>
      </c>
      <c r="D145" s="16" t="s">
        <v>106</v>
      </c>
      <c r="E145" s="27"/>
      <c r="F145" s="27"/>
      <c r="G145" s="23"/>
      <c r="H145" s="23">
        <v>2000000</v>
      </c>
      <c r="I145" s="2"/>
      <c r="J145" s="2"/>
      <c r="K145" s="23"/>
      <c r="L145" s="2"/>
      <c r="M145" s="2">
        <f t="shared" si="11"/>
        <v>2000000</v>
      </c>
      <c r="N145" s="2">
        <f t="shared" si="8"/>
        <v>10000000</v>
      </c>
      <c r="O145" s="24">
        <f t="shared" si="10"/>
        <v>12000000</v>
      </c>
    </row>
    <row r="146" spans="1:17" ht="40.5" customHeight="1">
      <c r="A146" s="91" t="s">
        <v>380</v>
      </c>
      <c r="B146" s="92"/>
      <c r="C146" s="92"/>
      <c r="D146" s="92"/>
      <c r="E146" s="93"/>
      <c r="F146" s="94"/>
      <c r="G146" s="66">
        <v>570000000</v>
      </c>
      <c r="H146" s="15">
        <v>70000000</v>
      </c>
      <c r="I146" s="15">
        <v>78166667</v>
      </c>
      <c r="J146" s="15">
        <f t="shared" ref="J146" si="12">SUM(J3:J145)</f>
        <v>8953333.333333334</v>
      </c>
      <c r="K146" s="15">
        <v>89143753</v>
      </c>
      <c r="L146" s="15">
        <v>21087232</v>
      </c>
      <c r="M146" s="15">
        <v>837350985</v>
      </c>
      <c r="N146" s="15">
        <v>4186754925</v>
      </c>
      <c r="O146" s="15">
        <v>5024105910</v>
      </c>
    </row>
    <row r="147" spans="1:17" ht="16.2">
      <c r="G147" s="67"/>
      <c r="H147" s="67"/>
      <c r="I147" s="67"/>
      <c r="J147" s="67"/>
      <c r="K147" s="67"/>
      <c r="L147" s="67"/>
      <c r="N147" s="67"/>
      <c r="O147" s="70"/>
    </row>
    <row r="148" spans="1:17">
      <c r="J148" s="67"/>
      <c r="L148" s="67"/>
      <c r="O148" s="70"/>
    </row>
    <row r="149" spans="1:17">
      <c r="G149" s="67"/>
      <c r="H149" s="67"/>
      <c r="I149" s="67"/>
      <c r="J149" s="67"/>
      <c r="K149" s="69"/>
      <c r="L149" s="67"/>
      <c r="M149" s="67"/>
      <c r="N149" s="67"/>
      <c r="O149" s="71"/>
    </row>
    <row r="150" spans="1:17">
      <c r="O150" s="71"/>
    </row>
    <row r="151" spans="1:17">
      <c r="M151" s="67"/>
      <c r="O151" s="71"/>
    </row>
    <row r="152" spans="1:17">
      <c r="O152" s="70"/>
      <c r="P152" s="72"/>
      <c r="Q152" s="72"/>
    </row>
    <row r="153" spans="1:17">
      <c r="O153" s="70"/>
      <c r="P153" s="72"/>
      <c r="Q153" s="72"/>
    </row>
    <row r="154" spans="1:17">
      <c r="M154" s="67"/>
      <c r="N154" s="67"/>
      <c r="O154" s="70"/>
      <c r="P154" s="72"/>
      <c r="Q154" s="72"/>
    </row>
    <row r="155" spans="1:17">
      <c r="M155" s="67"/>
      <c r="N155" s="67"/>
      <c r="O155" s="70"/>
      <c r="P155" s="72"/>
      <c r="Q155" s="72"/>
    </row>
    <row r="156" spans="1:17">
      <c r="O156" s="70"/>
      <c r="P156" s="72"/>
      <c r="Q156" s="72"/>
    </row>
    <row r="157" spans="1:17">
      <c r="O157" s="70"/>
      <c r="P157" s="72"/>
      <c r="Q157" s="72"/>
    </row>
    <row r="158" spans="1:17">
      <c r="O158" s="70"/>
      <c r="P158" s="72"/>
      <c r="Q158" s="72"/>
    </row>
    <row r="159" spans="1:17">
      <c r="O159" s="70"/>
      <c r="P159" s="72"/>
      <c r="Q159" s="72"/>
    </row>
    <row r="160" spans="1:17">
      <c r="O160" s="70"/>
      <c r="P160" s="72"/>
      <c r="Q160" s="72"/>
    </row>
    <row r="161" spans="15:17">
      <c r="O161" s="70"/>
      <c r="P161" s="72"/>
      <c r="Q161" s="72"/>
    </row>
    <row r="162" spans="15:17">
      <c r="O162" s="70"/>
      <c r="P162" s="72"/>
      <c r="Q162" s="72"/>
    </row>
    <row r="163" spans="15:17">
      <c r="O163" s="70"/>
      <c r="P163" s="72"/>
      <c r="Q163" s="72"/>
    </row>
    <row r="164" spans="15:17">
      <c r="O164" s="70"/>
      <c r="P164" s="72"/>
      <c r="Q164" s="72"/>
    </row>
    <row r="165" spans="15:17">
      <c r="O165" s="70"/>
      <c r="P165" s="72"/>
      <c r="Q165" s="72"/>
    </row>
  </sheetData>
  <autoFilter ref="A2:O146"/>
  <mergeCells count="174">
    <mergeCell ref="M81:M82"/>
    <mergeCell ref="A87:A88"/>
    <mergeCell ref="B87:B88"/>
    <mergeCell ref="I87:I88"/>
    <mergeCell ref="J77:J78"/>
    <mergeCell ref="L87:L88"/>
    <mergeCell ref="H90:H91"/>
    <mergeCell ref="A111:A112"/>
    <mergeCell ref="L77:L78"/>
    <mergeCell ref="H111:H112"/>
    <mergeCell ref="A94:A95"/>
    <mergeCell ref="B94:B95"/>
    <mergeCell ref="C94:C95"/>
    <mergeCell ref="C111:C112"/>
    <mergeCell ref="L111:L112"/>
    <mergeCell ref="B111:B112"/>
    <mergeCell ref="H94:H95"/>
    <mergeCell ref="H81:H82"/>
    <mergeCell ref="I81:I82"/>
    <mergeCell ref="A90:A91"/>
    <mergeCell ref="B90:B91"/>
    <mergeCell ref="J81:J82"/>
    <mergeCell ref="B77:B78"/>
    <mergeCell ref="A81:A82"/>
    <mergeCell ref="M111:M112"/>
    <mergeCell ref="M87:M88"/>
    <mergeCell ref="M94:M95"/>
    <mergeCell ref="M90:M91"/>
    <mergeCell ref="A1:O1"/>
    <mergeCell ref="N38:N39"/>
    <mergeCell ref="I26:I27"/>
    <mergeCell ref="N28:N29"/>
    <mergeCell ref="O28:O29"/>
    <mergeCell ref="N30:N31"/>
    <mergeCell ref="O30:O31"/>
    <mergeCell ref="N24:N25"/>
    <mergeCell ref="O24:O25"/>
    <mergeCell ref="N26:N27"/>
    <mergeCell ref="O26:O27"/>
    <mergeCell ref="N33:N35"/>
    <mergeCell ref="O33:O35"/>
    <mergeCell ref="N36:N37"/>
    <mergeCell ref="O36:O37"/>
    <mergeCell ref="B30:B31"/>
    <mergeCell ref="B33:B35"/>
    <mergeCell ref="L33:L35"/>
    <mergeCell ref="A33:A35"/>
    <mergeCell ref="C36:C37"/>
    <mergeCell ref="N111:N112"/>
    <mergeCell ref="O111:O112"/>
    <mergeCell ref="N90:N91"/>
    <mergeCell ref="O90:O91"/>
    <mergeCell ref="N87:N88"/>
    <mergeCell ref="O87:O88"/>
    <mergeCell ref="N94:N95"/>
    <mergeCell ref="O94:O95"/>
    <mergeCell ref="O59:O60"/>
    <mergeCell ref="N77:N78"/>
    <mergeCell ref="O81:O82"/>
    <mergeCell ref="O77:O78"/>
    <mergeCell ref="N81:N82"/>
    <mergeCell ref="B81:B82"/>
    <mergeCell ref="C77:C78"/>
    <mergeCell ref="C81:C82"/>
    <mergeCell ref="C87:C88"/>
    <mergeCell ref="C90:C91"/>
    <mergeCell ref="H87:H88"/>
    <mergeCell ref="C17:C18"/>
    <mergeCell ref="C5:C6"/>
    <mergeCell ref="J59:J60"/>
    <mergeCell ref="J19:J22"/>
    <mergeCell ref="H33:H35"/>
    <mergeCell ref="I33:I35"/>
    <mergeCell ref="B26:B27"/>
    <mergeCell ref="D26:D27"/>
    <mergeCell ref="H26:H27"/>
    <mergeCell ref="C33:C35"/>
    <mergeCell ref="C38:C39"/>
    <mergeCell ref="D24:D25"/>
    <mergeCell ref="H24:H25"/>
    <mergeCell ref="I24:I25"/>
    <mergeCell ref="L59:L60"/>
    <mergeCell ref="D28:D29"/>
    <mergeCell ref="L28:L29"/>
    <mergeCell ref="C30:C31"/>
    <mergeCell ref="C28:C29"/>
    <mergeCell ref="A38:A39"/>
    <mergeCell ref="B38:B39"/>
    <mergeCell ref="J24:J25"/>
    <mergeCell ref="J28:J29"/>
    <mergeCell ref="A26:A27"/>
    <mergeCell ref="A17:A18"/>
    <mergeCell ref="B17:B18"/>
    <mergeCell ref="A19:A22"/>
    <mergeCell ref="B19:B22"/>
    <mergeCell ref="A30:A31"/>
    <mergeCell ref="C19:C22"/>
    <mergeCell ref="C24:C25"/>
    <mergeCell ref="H5:H6"/>
    <mergeCell ref="I5:I6"/>
    <mergeCell ref="I30:I31"/>
    <mergeCell ref="C26:C27"/>
    <mergeCell ref="O5:O6"/>
    <mergeCell ref="L81:L82"/>
    <mergeCell ref="M5:M6"/>
    <mergeCell ref="M17:M18"/>
    <mergeCell ref="L19:L22"/>
    <mergeCell ref="M28:M29"/>
    <mergeCell ref="M38:M39"/>
    <mergeCell ref="M30:M31"/>
    <mergeCell ref="J26:J27"/>
    <mergeCell ref="L26:L27"/>
    <mergeCell ref="J30:J31"/>
    <mergeCell ref="M26:M27"/>
    <mergeCell ref="N17:N18"/>
    <mergeCell ref="O17:O18"/>
    <mergeCell ref="N19:N22"/>
    <mergeCell ref="O19:O22"/>
    <mergeCell ref="M33:M35"/>
    <mergeCell ref="M77:M78"/>
    <mergeCell ref="K28:K29"/>
    <mergeCell ref="J5:J6"/>
    <mergeCell ref="K5:K6"/>
    <mergeCell ref="L5:L6"/>
    <mergeCell ref="K26:K27"/>
    <mergeCell ref="L30:L31"/>
    <mergeCell ref="O38:O39"/>
    <mergeCell ref="M36:M37"/>
    <mergeCell ref="M59:M60"/>
    <mergeCell ref="K33:K35"/>
    <mergeCell ref="K17:K18"/>
    <mergeCell ref="K81:K82"/>
    <mergeCell ref="K19:K22"/>
    <mergeCell ref="L24:L25"/>
    <mergeCell ref="A146:F146"/>
    <mergeCell ref="M19:M22"/>
    <mergeCell ref="M24:M25"/>
    <mergeCell ref="J90:J91"/>
    <mergeCell ref="L90:L91"/>
    <mergeCell ref="J87:J88"/>
    <mergeCell ref="N59:N60"/>
    <mergeCell ref="I90:I91"/>
    <mergeCell ref="H38:H39"/>
    <mergeCell ref="L94:L95"/>
    <mergeCell ref="L38:L39"/>
    <mergeCell ref="K36:K37"/>
    <mergeCell ref="L36:L37"/>
    <mergeCell ref="J33:J35"/>
    <mergeCell ref="K30:K31"/>
    <mergeCell ref="I77:I78"/>
    <mergeCell ref="N5:N6"/>
    <mergeCell ref="H77:H78"/>
    <mergeCell ref="A59:A60"/>
    <mergeCell ref="B59:B60"/>
    <mergeCell ref="H59:H60"/>
    <mergeCell ref="I59:I60"/>
    <mergeCell ref="A77:A78"/>
    <mergeCell ref="C59:C60"/>
    <mergeCell ref="K77:K78"/>
    <mergeCell ref="K24:K25"/>
    <mergeCell ref="A36:A37"/>
    <mergeCell ref="B36:B37"/>
    <mergeCell ref="A28:A29"/>
    <mergeCell ref="B28:B29"/>
    <mergeCell ref="D30:D31"/>
    <mergeCell ref="H30:H31"/>
    <mergeCell ref="H28:H29"/>
    <mergeCell ref="I28:I29"/>
    <mergeCell ref="A5:A6"/>
    <mergeCell ref="B5:B6"/>
    <mergeCell ref="H19:H22"/>
    <mergeCell ref="I19:I22"/>
    <mergeCell ref="A24:A25"/>
    <mergeCell ref="B24:B25"/>
  </mergeCells>
  <phoneticPr fontId="3" type="noConversion"/>
  <pageMargins left="0.70866141732283472" right="0.70866141732283472" top="0.47" bottom="0.74803149606299213" header="0.4" footer="0.31496062992125984"/>
  <pageSetup paperSize="9" scale="42" fitToHeight="0" orientation="landscape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8:I66"/>
  <sheetViews>
    <sheetView workbookViewId="0">
      <selection activeCell="I13" sqref="I13"/>
    </sheetView>
  </sheetViews>
  <sheetFormatPr defaultRowHeight="16.2"/>
  <cols>
    <col min="9" max="9" width="29.6640625" customWidth="1"/>
  </cols>
  <sheetData>
    <row r="8" spans="9:9" ht="16.8" thickBot="1"/>
    <row r="9" spans="9:9" ht="21" thickTop="1" thickBot="1">
      <c r="I9" s="5">
        <v>638521</v>
      </c>
    </row>
    <row r="10" spans="9:9" ht="20.399999999999999" thickBot="1">
      <c r="I10" s="6">
        <v>724229</v>
      </c>
    </row>
    <row r="11" spans="9:9" ht="20.399999999999999" thickBot="1">
      <c r="I11" s="6">
        <v>798152</v>
      </c>
    </row>
    <row r="12" spans="9:9" ht="20.399999999999999" thickBot="1">
      <c r="I12" s="6">
        <v>905286</v>
      </c>
    </row>
    <row r="13" spans="9:9" ht="20.399999999999999" thickBot="1">
      <c r="I13" s="7">
        <v>798152</v>
      </c>
    </row>
    <row r="14" spans="9:9" ht="20.399999999999999" thickBot="1">
      <c r="I14" s="7">
        <v>905286</v>
      </c>
    </row>
    <row r="15" spans="9:9" ht="20.399999999999999" thickBot="1">
      <c r="I15" s="7">
        <v>1810572</v>
      </c>
    </row>
    <row r="16" spans="9:9" ht="20.399999999999999" thickBot="1">
      <c r="I16" s="7">
        <v>1596304</v>
      </c>
    </row>
    <row r="17" spans="9:9" ht="20.399999999999999" thickBot="1">
      <c r="I17" s="7">
        <v>798152</v>
      </c>
    </row>
    <row r="18" spans="9:9" ht="20.399999999999999" thickBot="1">
      <c r="I18" s="7">
        <v>3192607</v>
      </c>
    </row>
    <row r="19" spans="9:9" ht="20.399999999999999" thickBot="1">
      <c r="I19" s="7">
        <v>3621144</v>
      </c>
    </row>
    <row r="20" spans="9:9" ht="20.399999999999999" thickBot="1">
      <c r="I20" s="7">
        <v>1810572</v>
      </c>
    </row>
    <row r="21" spans="9:9" ht="20.399999999999999" thickBot="1">
      <c r="I21" s="7">
        <v>2128405</v>
      </c>
    </row>
    <row r="22" spans="9:9" ht="20.399999999999999" thickBot="1">
      <c r="I22" s="7">
        <v>2414096</v>
      </c>
    </row>
    <row r="23" spans="9:9" ht="20.399999999999999" thickBot="1">
      <c r="I23" s="7">
        <v>2128405</v>
      </c>
    </row>
    <row r="24" spans="9:9" ht="20.399999999999999" thickBot="1">
      <c r="I24" s="7">
        <v>2414096</v>
      </c>
    </row>
    <row r="25" spans="9:9" ht="20.399999999999999" thickBot="1">
      <c r="I25" s="6">
        <v>3192607</v>
      </c>
    </row>
    <row r="26" spans="9:9" ht="20.399999999999999" thickBot="1">
      <c r="I26" s="7">
        <v>798152</v>
      </c>
    </row>
    <row r="27" spans="9:9" ht="20.399999999999999" thickBot="1">
      <c r="I27" s="6">
        <v>905286</v>
      </c>
    </row>
    <row r="28" spans="9:9" ht="20.399999999999999" thickBot="1">
      <c r="I28" s="6">
        <v>798152</v>
      </c>
    </row>
    <row r="29" spans="9:9" ht="20.399999999999999" thickBot="1">
      <c r="I29" s="6">
        <v>905286</v>
      </c>
    </row>
    <row r="30" spans="9:9" ht="20.399999999999999" thickBot="1">
      <c r="I30" s="6">
        <v>1064202</v>
      </c>
    </row>
    <row r="31" spans="9:9" ht="20.399999999999999" thickBot="1">
      <c r="I31" s="6">
        <v>1207048</v>
      </c>
    </row>
    <row r="32" spans="9:9" ht="20.399999999999999" thickBot="1">
      <c r="I32" s="6">
        <v>1207048</v>
      </c>
    </row>
    <row r="33" spans="9:9" ht="20.399999999999999" thickBot="1">
      <c r="I33" s="6">
        <v>1596304</v>
      </c>
    </row>
    <row r="34" spans="9:9" ht="20.399999999999999" thickBot="1">
      <c r="I34" s="6">
        <v>1810572</v>
      </c>
    </row>
    <row r="35" spans="9:9" ht="20.399999999999999" thickBot="1">
      <c r="I35" s="6">
        <v>798152</v>
      </c>
    </row>
    <row r="36" spans="9:9" ht="20.399999999999999" thickBot="1">
      <c r="I36" s="6">
        <v>905286</v>
      </c>
    </row>
    <row r="37" spans="9:9" ht="20.399999999999999" thickBot="1">
      <c r="I37" s="6">
        <v>798152</v>
      </c>
    </row>
    <row r="38" spans="9:9" ht="20.399999999999999" thickBot="1">
      <c r="I38" s="6">
        <v>905286</v>
      </c>
    </row>
    <row r="39" spans="9:9" ht="20.399999999999999" thickBot="1">
      <c r="I39" s="6">
        <v>1207048</v>
      </c>
    </row>
    <row r="40" spans="9:9" ht="20.399999999999999" thickBot="1">
      <c r="I40" s="6">
        <v>798152</v>
      </c>
    </row>
    <row r="41" spans="9:9" ht="20.399999999999999" thickBot="1">
      <c r="I41" s="6">
        <v>905286</v>
      </c>
    </row>
    <row r="42" spans="9:9" ht="20.399999999999999" thickBot="1">
      <c r="I42" s="6">
        <v>905286</v>
      </c>
    </row>
    <row r="43" spans="9:9" ht="20.399999999999999" thickBot="1">
      <c r="I43" s="6">
        <v>1207048</v>
      </c>
    </row>
    <row r="44" spans="9:9" ht="20.399999999999999" thickBot="1">
      <c r="I44" s="6">
        <v>1596304</v>
      </c>
    </row>
    <row r="45" spans="9:9" ht="20.399999999999999" thickBot="1">
      <c r="I45" s="6">
        <v>1810572</v>
      </c>
    </row>
    <row r="46" spans="9:9" ht="20.399999999999999" thickBot="1">
      <c r="I46" s="6">
        <v>1810572</v>
      </c>
    </row>
    <row r="47" spans="9:9" ht="20.399999999999999" thickBot="1">
      <c r="I47" s="6">
        <v>1810572</v>
      </c>
    </row>
    <row r="48" spans="9:9" ht="20.399999999999999" thickBot="1">
      <c r="I48" s="6">
        <v>1064202</v>
      </c>
    </row>
    <row r="49" spans="9:9" ht="20.399999999999999" thickBot="1">
      <c r="I49" s="6">
        <v>1596304</v>
      </c>
    </row>
    <row r="50" spans="9:9" ht="20.399999999999999" thickBot="1">
      <c r="I50" s="6">
        <v>1207048</v>
      </c>
    </row>
    <row r="51" spans="9:9" ht="20.399999999999999" thickBot="1">
      <c r="I51" s="6">
        <v>1810572</v>
      </c>
    </row>
    <row r="52" spans="9:9" ht="20.399999999999999" thickBot="1">
      <c r="I52" s="6">
        <v>798152</v>
      </c>
    </row>
    <row r="53" spans="9:9" ht="20.399999999999999" thickBot="1">
      <c r="I53" s="6">
        <v>905286</v>
      </c>
    </row>
    <row r="54" spans="9:9" ht="20.399999999999999" thickBot="1">
      <c r="I54" s="7">
        <v>638521</v>
      </c>
    </row>
    <row r="55" spans="9:9" ht="16.8" thickBot="1">
      <c r="I55" s="8">
        <v>724229</v>
      </c>
    </row>
    <row r="56" spans="9:9" ht="20.399999999999999" thickBot="1">
      <c r="I56" s="6">
        <v>1596304</v>
      </c>
    </row>
    <row r="57" spans="9:9" ht="20.399999999999999" thickBot="1">
      <c r="I57" s="6">
        <v>1810572</v>
      </c>
    </row>
    <row r="58" spans="9:9" ht="20.399999999999999" thickBot="1">
      <c r="I58" s="6">
        <v>1810572</v>
      </c>
    </row>
    <row r="59" spans="9:9" ht="20.399999999999999" thickBot="1">
      <c r="I59" s="6">
        <v>798152</v>
      </c>
    </row>
    <row r="60" spans="9:9" ht="20.399999999999999" thickBot="1">
      <c r="I60" s="6">
        <v>905286</v>
      </c>
    </row>
    <row r="61" spans="9:9" ht="20.399999999999999" thickBot="1">
      <c r="I61" s="7">
        <v>603524</v>
      </c>
    </row>
    <row r="62" spans="9:9" ht="20.399999999999999" thickBot="1">
      <c r="I62" s="6">
        <v>1207048</v>
      </c>
    </row>
    <row r="63" spans="9:9" ht="20.399999999999999" thickBot="1">
      <c r="I63" s="6">
        <v>638521</v>
      </c>
    </row>
    <row r="64" spans="9:9" ht="20.399999999999999" thickBot="1">
      <c r="I64" s="6">
        <v>724229</v>
      </c>
    </row>
    <row r="65" spans="9:9" ht="20.399999999999999" thickBot="1">
      <c r="I65" s="9">
        <v>1207048</v>
      </c>
    </row>
    <row r="66" spans="9:9" ht="16.8" thickTop="1"/>
  </sheetData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Sheet1</vt:lpstr>
      <vt:lpstr>工作表1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36M-09</dc:creator>
  <cp:lastModifiedBy>tnd</cp:lastModifiedBy>
  <cp:lastPrinted>2020-08-20T01:03:04Z</cp:lastPrinted>
  <dcterms:created xsi:type="dcterms:W3CDTF">2016-08-25T08:33:35Z</dcterms:created>
  <dcterms:modified xsi:type="dcterms:W3CDTF">2020-08-20T06:22:50Z</dcterms:modified>
</cp:coreProperties>
</file>