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" yWindow="4440" windowWidth="15072" windowHeight="5292"/>
  </bookViews>
  <sheets>
    <sheet name="Sheet1" sheetId="1" r:id="rId1"/>
    <sheet name="工作表1" sheetId="2" r:id="rId2"/>
  </sheets>
  <definedNames>
    <definedName name="_xlnm._FilterDatabase" localSheetId="0" hidden="1">Sheet1!$A$3:$S$203</definedName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H209" i="2" l="1"/>
  <c r="H212" i="2"/>
  <c r="G116" i="2" l="1"/>
  <c r="G115" i="2"/>
  <c r="G111" i="2"/>
  <c r="G109" i="2"/>
  <c r="G108" i="2"/>
  <c r="G106" i="2"/>
  <c r="G104" i="2"/>
  <c r="G101" i="2"/>
  <c r="G102" i="2"/>
  <c r="G103" i="2"/>
  <c r="G100" i="2"/>
  <c r="G97" i="2"/>
  <c r="G96" i="2"/>
  <c r="G90" i="2"/>
  <c r="G91" i="2"/>
  <c r="G92" i="2"/>
  <c r="G93" i="2"/>
  <c r="G94" i="2"/>
  <c r="G95" i="2"/>
  <c r="G89" i="2"/>
  <c r="G88" i="2"/>
  <c r="G84" i="2"/>
  <c r="G83" i="2"/>
  <c r="G80" i="2"/>
  <c r="G79" i="2"/>
  <c r="G78" i="2"/>
  <c r="G76" i="2"/>
  <c r="G73" i="2"/>
  <c r="G74" i="2"/>
  <c r="G75" i="2"/>
  <c r="G64" i="2"/>
  <c r="G65" i="2"/>
  <c r="G66" i="2"/>
  <c r="G67" i="2"/>
  <c r="G68" i="2"/>
  <c r="G69" i="2"/>
  <c r="G70" i="2"/>
  <c r="G71" i="2"/>
  <c r="G72" i="2"/>
  <c r="G63" i="2"/>
  <c r="G61" i="2"/>
  <c r="G60" i="2"/>
  <c r="G59" i="2"/>
  <c r="G55" i="2"/>
  <c r="G50" i="2"/>
  <c r="G46" i="2"/>
  <c r="G44" i="2"/>
  <c r="G41" i="2"/>
  <c r="G39" i="2"/>
  <c r="G38" i="2"/>
  <c r="G34" i="2"/>
  <c r="G32" i="2"/>
  <c r="G31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10" i="2"/>
  <c r="G9" i="2"/>
  <c r="G8" i="2"/>
  <c r="G5" i="2"/>
  <c r="G4" i="2"/>
  <c r="E211" i="2"/>
  <c r="J206" i="2"/>
  <c r="J203" i="2"/>
  <c r="F209" i="2"/>
  <c r="D20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186" i="2"/>
  <c r="D185" i="2"/>
  <c r="D183" i="2"/>
  <c r="D179" i="2"/>
  <c r="D177" i="2"/>
  <c r="D175" i="2"/>
  <c r="D173" i="2"/>
  <c r="D172" i="2"/>
  <c r="D169" i="2"/>
  <c r="D167" i="2"/>
  <c r="D166" i="2"/>
  <c r="D165" i="2"/>
  <c r="D164" i="2"/>
  <c r="D162" i="2"/>
  <c r="D161" i="2"/>
  <c r="D159" i="2"/>
  <c r="D157" i="2"/>
  <c r="D156" i="2"/>
  <c r="D154" i="2"/>
  <c r="D153" i="2"/>
  <c r="D152" i="2"/>
  <c r="D151" i="2"/>
  <c r="D149" i="2"/>
  <c r="D148" i="2"/>
  <c r="D146" i="2"/>
  <c r="D145" i="2"/>
  <c r="D144" i="2"/>
  <c r="D142" i="2"/>
  <c r="D140" i="2"/>
  <c r="D136" i="2"/>
  <c r="D135" i="2"/>
  <c r="D134" i="2"/>
  <c r="D132" i="2"/>
  <c r="D130" i="2"/>
  <c r="D128" i="2"/>
  <c r="D127" i="2"/>
  <c r="D126" i="2"/>
  <c r="D124" i="2"/>
  <c r="D123" i="2"/>
  <c r="D121" i="2"/>
  <c r="D120" i="2"/>
  <c r="D119" i="2"/>
  <c r="D115" i="2"/>
  <c r="D112" i="2"/>
  <c r="D110" i="2"/>
  <c r="D108" i="2"/>
  <c r="D105" i="2"/>
  <c r="D104" i="2"/>
  <c r="D103" i="2"/>
  <c r="D102" i="2"/>
  <c r="D100" i="2"/>
  <c r="D98" i="2"/>
  <c r="D96" i="2"/>
  <c r="D95" i="2"/>
  <c r="D92" i="2"/>
  <c r="D91" i="2"/>
  <c r="D90" i="2"/>
  <c r="D88" i="2"/>
  <c r="D84" i="2"/>
  <c r="D83" i="2"/>
  <c r="D81" i="2"/>
  <c r="D79" i="2"/>
  <c r="D78" i="2"/>
  <c r="D76" i="2"/>
  <c r="D75" i="2"/>
  <c r="D72" i="2"/>
  <c r="D70" i="2"/>
  <c r="D69" i="2"/>
  <c r="D67" i="2"/>
  <c r="D66" i="2"/>
  <c r="D65" i="2"/>
  <c r="D64" i="2"/>
  <c r="D63" i="2"/>
  <c r="D62" i="2"/>
  <c r="D60" i="2"/>
  <c r="D59" i="2"/>
  <c r="D57" i="2"/>
  <c r="D52" i="2"/>
  <c r="D48" i="2"/>
  <c r="D45" i="2"/>
  <c r="D43" i="2"/>
  <c r="D40" i="2"/>
  <c r="D38" i="2"/>
  <c r="D34" i="2"/>
  <c r="D32" i="2"/>
  <c r="D31" i="2"/>
  <c r="D23" i="2"/>
  <c r="D21" i="2"/>
  <c r="D20" i="2"/>
  <c r="D18" i="2"/>
  <c r="D17" i="2"/>
  <c r="D16" i="2"/>
  <c r="D15" i="2"/>
  <c r="D13" i="2"/>
  <c r="D11" i="2"/>
  <c r="D10" i="2"/>
  <c r="D9" i="2"/>
  <c r="D8" i="2"/>
  <c r="D5" i="2"/>
  <c r="D4" i="2"/>
  <c r="E205" i="2"/>
  <c r="K206" i="2"/>
  <c r="K203" i="2"/>
  <c r="C206" i="2"/>
  <c r="B206" i="2"/>
  <c r="B203" i="2"/>
  <c r="A206" i="2"/>
  <c r="A203" i="2"/>
  <c r="P203" i="1" l="1"/>
  <c r="L203" i="1" l="1"/>
  <c r="K203" i="1"/>
  <c r="J203" i="1"/>
  <c r="I203" i="1"/>
  <c r="H203" i="1"/>
  <c r="G203" i="1"/>
  <c r="M203" i="1" l="1"/>
</calcChain>
</file>

<file path=xl/sharedStrings.xml><?xml version="1.0" encoding="utf-8"?>
<sst xmlns="http://schemas.openxmlformats.org/spreadsheetml/2006/main" count="1015" uniqueCount="659">
  <si>
    <t>罹難者(起訴書編號)</t>
  </si>
  <si>
    <t>罹難者
出生年月日</t>
  </si>
  <si>
    <t>父</t>
  </si>
  <si>
    <t>母</t>
  </si>
  <si>
    <t>子</t>
  </si>
  <si>
    <t>蔡明烈</t>
  </si>
  <si>
    <t>蔡孟家(4)</t>
  </si>
  <si>
    <t>王麗霞</t>
  </si>
  <si>
    <t>黃淑美</t>
  </si>
  <si>
    <t>黃若欣(5)</t>
  </si>
  <si>
    <t>83.10.04</t>
  </si>
  <si>
    <t>王振中</t>
  </si>
  <si>
    <t>吳金釵(6)</t>
  </si>
  <si>
    <t>50.09.13</t>
  </si>
  <si>
    <t>林慶煌</t>
  </si>
  <si>
    <t>林函霏(8)</t>
  </si>
  <si>
    <t>73.07.12</t>
  </si>
  <si>
    <t>鄭世昕</t>
  </si>
  <si>
    <t>鄭正中(11)</t>
  </si>
  <si>
    <t>67.08.23</t>
  </si>
  <si>
    <t>105.01.24</t>
  </si>
  <si>
    <t>91.11.03</t>
  </si>
  <si>
    <t>洪芝晴(17)</t>
  </si>
  <si>
    <t>57.08.16</t>
  </si>
  <si>
    <t>93.03.06</t>
  </si>
  <si>
    <t>陳惠華(84)</t>
  </si>
  <si>
    <t>98.08.17</t>
  </si>
  <si>
    <t>夫</t>
  </si>
  <si>
    <t>62.02.01</t>
  </si>
  <si>
    <t>李肅椊</t>
  </si>
  <si>
    <t>女</t>
  </si>
  <si>
    <t>李文峯(90)</t>
  </si>
  <si>
    <t>張佳淇(24)</t>
  </si>
  <si>
    <t>張長發</t>
  </si>
  <si>
    <t>陳蓮月</t>
  </si>
  <si>
    <t>褚建興</t>
  </si>
  <si>
    <t>褚黃麗雪</t>
  </si>
  <si>
    <t>褚明慧(25)</t>
  </si>
  <si>
    <t>劉有元</t>
  </si>
  <si>
    <t xml:space="preserve">黃愛玉     </t>
  </si>
  <si>
    <t>劉文雄(86)</t>
  </si>
  <si>
    <t>黃安泰</t>
  </si>
  <si>
    <t xml:space="preserve">王金枝 </t>
  </si>
  <si>
    <t>黃任宇(29)</t>
  </si>
  <si>
    <t>陳素蘭</t>
  </si>
  <si>
    <t>黃淵廷(35)</t>
  </si>
  <si>
    <t>黃洸偉</t>
  </si>
  <si>
    <t>黃洸彬</t>
  </si>
  <si>
    <t xml:space="preserve">陳鵬文 </t>
  </si>
  <si>
    <t>陳建中(38)</t>
  </si>
  <si>
    <t>陳薛寶貴</t>
  </si>
  <si>
    <t>黃潘皖玲</t>
  </si>
  <si>
    <t>妻</t>
  </si>
  <si>
    <t>林杏原</t>
  </si>
  <si>
    <t>陳桂惠</t>
  </si>
  <si>
    <t>林亭均(40)</t>
  </si>
  <si>
    <t>陳證全</t>
  </si>
  <si>
    <t>劉江淑女</t>
  </si>
  <si>
    <t>周惠娜(50)</t>
  </si>
  <si>
    <t>林詩琪</t>
  </si>
  <si>
    <t>林至聖(49)</t>
  </si>
  <si>
    <t>張美玉(53)</t>
  </si>
  <si>
    <t>吳凱婷</t>
  </si>
  <si>
    <t>高勉</t>
  </si>
  <si>
    <t>鄭瑞青</t>
  </si>
  <si>
    <t>鄭瑞銘</t>
  </si>
  <si>
    <t>鄭慶田(108)</t>
  </si>
  <si>
    <t>方佑崴</t>
  </si>
  <si>
    <t>黃錦明</t>
  </si>
  <si>
    <t>黃邱金安(67)</t>
  </si>
  <si>
    <t>黃錦祥</t>
  </si>
  <si>
    <t>98.01.06</t>
  </si>
  <si>
    <t>43.11.28</t>
  </si>
  <si>
    <t>99.12.06</t>
  </si>
  <si>
    <t>黃淑儀</t>
  </si>
  <si>
    <t>吳月霞(75)</t>
  </si>
  <si>
    <t>46.04.11</t>
  </si>
  <si>
    <t>64.08.28</t>
  </si>
  <si>
    <t>103.02.01</t>
  </si>
  <si>
    <t>黃欣美</t>
  </si>
  <si>
    <t>林軒慰(77)</t>
  </si>
  <si>
    <t>連健廷(78)</t>
  </si>
  <si>
    <t>許錦芬</t>
  </si>
  <si>
    <t>徐寶麟</t>
  </si>
  <si>
    <t>徐志華(79)</t>
  </si>
  <si>
    <t>紀秀香</t>
  </si>
  <si>
    <t>徐麗雪</t>
  </si>
  <si>
    <t>38.06.12</t>
  </si>
  <si>
    <t>謝政憲</t>
  </si>
  <si>
    <t>張鳳仙</t>
  </si>
  <si>
    <t>賴玉印</t>
  </si>
  <si>
    <t>許桂棉</t>
  </si>
  <si>
    <t>賴慧珊(93)</t>
  </si>
  <si>
    <t>林恆志(98)</t>
  </si>
  <si>
    <t>魏顯章</t>
  </si>
  <si>
    <t>魏陳玉盆</t>
  </si>
  <si>
    <t>吳子瀅</t>
  </si>
  <si>
    <t>吳美霞</t>
  </si>
  <si>
    <t>姊</t>
  </si>
  <si>
    <t>本人</t>
  </si>
  <si>
    <t>柯景中</t>
  </si>
  <si>
    <t>姚文宗</t>
  </si>
  <si>
    <t>黃素虹</t>
  </si>
  <si>
    <t>黃幸雪</t>
  </si>
  <si>
    <t>鄭峻臆</t>
  </si>
  <si>
    <t>姚文芳</t>
  </si>
  <si>
    <t>林雅惠</t>
  </si>
  <si>
    <t>林美月</t>
  </si>
  <si>
    <t>邱國雄</t>
  </si>
  <si>
    <t>張佳淇(24)</t>
    <phoneticPr fontId="3" type="noConversion"/>
  </si>
  <si>
    <t>褚明慧(25)</t>
    <phoneticPr fontId="3" type="noConversion"/>
  </si>
  <si>
    <t>劉文雄(86)</t>
    <phoneticPr fontId="3" type="noConversion"/>
  </si>
  <si>
    <t>黃任宇(29)</t>
    <phoneticPr fontId="3" type="noConversion"/>
  </si>
  <si>
    <t>65.2.24</t>
    <phoneticPr fontId="3" type="noConversion"/>
  </si>
  <si>
    <t>陳淑芬(33)</t>
    <phoneticPr fontId="3" type="noConversion"/>
  </si>
  <si>
    <t>陳建中(38)</t>
    <phoneticPr fontId="3" type="noConversion"/>
  </si>
  <si>
    <t>52.02.18</t>
    <phoneticPr fontId="3" type="noConversion"/>
  </si>
  <si>
    <t>77.04.12</t>
    <phoneticPr fontId="3" type="noConversion"/>
  </si>
  <si>
    <t>黃振源(55)</t>
    <phoneticPr fontId="3" type="noConversion"/>
  </si>
  <si>
    <t>黃介塵(39)</t>
    <phoneticPr fontId="3" type="noConversion"/>
  </si>
  <si>
    <t>林亭均(40)</t>
    <phoneticPr fontId="3" type="noConversion"/>
  </si>
  <si>
    <t>46.09.16</t>
    <phoneticPr fontId="3" type="noConversion"/>
  </si>
  <si>
    <t>陳詮安(43)</t>
    <phoneticPr fontId="3" type="noConversion"/>
  </si>
  <si>
    <t>郭泳慧(46)</t>
    <phoneticPr fontId="3" type="noConversion"/>
  </si>
  <si>
    <t>林至聖(49)</t>
    <phoneticPr fontId="3" type="noConversion"/>
  </si>
  <si>
    <t>周惠娜(50)</t>
    <phoneticPr fontId="3" type="noConversion"/>
  </si>
  <si>
    <t>39.07.29</t>
    <phoneticPr fontId="3" type="noConversion"/>
  </si>
  <si>
    <t>鄭林來春(73)</t>
    <phoneticPr fontId="3" type="noConversion"/>
  </si>
  <si>
    <t>鄭慶田(108)</t>
    <phoneticPr fontId="3" type="noConversion"/>
  </si>
  <si>
    <t>98.12.08</t>
    <phoneticPr fontId="3" type="noConversion"/>
  </si>
  <si>
    <t>魏新典(109)</t>
    <phoneticPr fontId="3" type="noConversion"/>
  </si>
  <si>
    <t>62.02.12</t>
    <phoneticPr fontId="3" type="noConversion"/>
  </si>
  <si>
    <t>高淑媛(103)</t>
    <phoneticPr fontId="3" type="noConversion"/>
  </si>
  <si>
    <t>賴慧珊(93)</t>
    <phoneticPr fontId="3" type="noConversion"/>
  </si>
  <si>
    <t>104.08.11</t>
    <phoneticPr fontId="3" type="noConversion"/>
  </si>
  <si>
    <t>37.11.13</t>
    <phoneticPr fontId="3" type="noConversion"/>
  </si>
  <si>
    <t>82.06.29</t>
    <phoneticPr fontId="3" type="noConversion"/>
  </si>
  <si>
    <t>張淇雅(89)</t>
    <phoneticPr fontId="3" type="noConversion"/>
  </si>
  <si>
    <t>69.04.30</t>
    <phoneticPr fontId="3" type="noConversion"/>
  </si>
  <si>
    <t>黃雅婷(92)</t>
    <phoneticPr fontId="3" type="noConversion"/>
  </si>
  <si>
    <t>49.03.09</t>
    <phoneticPr fontId="3" type="noConversion"/>
  </si>
  <si>
    <t>吳佳典(112)</t>
    <phoneticPr fontId="3" type="noConversion"/>
  </si>
  <si>
    <t>76.11.04</t>
    <phoneticPr fontId="3" type="noConversion"/>
  </si>
  <si>
    <t>王宜蓁(110)</t>
    <phoneticPr fontId="3" type="noConversion"/>
  </si>
  <si>
    <t>朱秀英(59)</t>
    <phoneticPr fontId="3" type="noConversion"/>
  </si>
  <si>
    <t>黃德勝</t>
    <phoneticPr fontId="3" type="noConversion"/>
  </si>
  <si>
    <t>父</t>
    <phoneticPr fontId="3" type="noConversion"/>
  </si>
  <si>
    <t>原告</t>
    <phoneticPr fontId="3" type="noConversion"/>
  </si>
  <si>
    <t>李吳明月(80)</t>
    <phoneticPr fontId="3" type="noConversion"/>
  </si>
  <si>
    <t>66.07.16</t>
    <phoneticPr fontId="3" type="noConversion"/>
  </si>
  <si>
    <t>毛藝諼</t>
    <phoneticPr fontId="3" type="noConversion"/>
  </si>
  <si>
    <t>101.10.01</t>
    <phoneticPr fontId="3" type="noConversion"/>
  </si>
  <si>
    <t>49.09.09</t>
    <phoneticPr fontId="3" type="noConversion"/>
  </si>
  <si>
    <t>50.06.28</t>
    <phoneticPr fontId="3" type="noConversion"/>
  </si>
  <si>
    <t>49.09.08</t>
    <phoneticPr fontId="3" type="noConversion"/>
  </si>
  <si>
    <t>50.09.12</t>
    <phoneticPr fontId="3" type="noConversion"/>
  </si>
  <si>
    <t>62.04.13</t>
    <phoneticPr fontId="3" type="noConversion"/>
  </si>
  <si>
    <t>70.04.18</t>
    <phoneticPr fontId="3" type="noConversion"/>
  </si>
  <si>
    <t>46.03.22</t>
    <phoneticPr fontId="3" type="noConversion"/>
  </si>
  <si>
    <t>80.07.15</t>
    <phoneticPr fontId="3" type="noConversion"/>
  </si>
  <si>
    <t>26.03.02</t>
    <phoneticPr fontId="3" type="noConversion"/>
  </si>
  <si>
    <t>63.04.08</t>
    <phoneticPr fontId="3" type="noConversion"/>
  </si>
  <si>
    <t>66.08.11</t>
    <phoneticPr fontId="3" type="noConversion"/>
  </si>
  <si>
    <t>70.09.18</t>
    <phoneticPr fontId="3" type="noConversion"/>
  </si>
  <si>
    <t>66.04.22</t>
    <phoneticPr fontId="3" type="noConversion"/>
  </si>
  <si>
    <t>66.10.14</t>
    <phoneticPr fontId="3" type="noConversion"/>
  </si>
  <si>
    <t>64.08.15</t>
    <phoneticPr fontId="3" type="noConversion"/>
  </si>
  <si>
    <t>64.01.06</t>
    <phoneticPr fontId="3" type="noConversion"/>
  </si>
  <si>
    <t>24.02.26</t>
    <phoneticPr fontId="3" type="noConversion"/>
  </si>
  <si>
    <t>65.05.04</t>
    <phoneticPr fontId="3" type="noConversion"/>
  </si>
  <si>
    <t>61.06.25</t>
    <phoneticPr fontId="3" type="noConversion"/>
  </si>
  <si>
    <t>43.01.08</t>
    <phoneticPr fontId="3" type="noConversion"/>
  </si>
  <si>
    <t>43.06.20</t>
    <phoneticPr fontId="3" type="noConversion"/>
  </si>
  <si>
    <t>46.10.18</t>
    <phoneticPr fontId="3" type="noConversion"/>
  </si>
  <si>
    <t>51.06.18</t>
    <phoneticPr fontId="3" type="noConversion"/>
  </si>
  <si>
    <t>58.11.10</t>
    <phoneticPr fontId="3" type="noConversion"/>
  </si>
  <si>
    <t>69.10.21</t>
    <phoneticPr fontId="3" type="noConversion"/>
  </si>
  <si>
    <t>37.02.09</t>
    <phoneticPr fontId="3" type="noConversion"/>
  </si>
  <si>
    <t>41.05.15</t>
    <phoneticPr fontId="3" type="noConversion"/>
  </si>
  <si>
    <t>46.03.03</t>
    <phoneticPr fontId="3" type="noConversion"/>
  </si>
  <si>
    <t>48.03.05</t>
    <phoneticPr fontId="3" type="noConversion"/>
  </si>
  <si>
    <t>44.01.15</t>
    <phoneticPr fontId="3" type="noConversion"/>
  </si>
  <si>
    <t>47.01.18</t>
    <phoneticPr fontId="3" type="noConversion"/>
  </si>
  <si>
    <t>89.07.27</t>
    <phoneticPr fontId="3" type="noConversion"/>
  </si>
  <si>
    <t>27.02.03</t>
    <phoneticPr fontId="3" type="noConversion"/>
  </si>
  <si>
    <t>84.09.24</t>
    <phoneticPr fontId="3" type="noConversion"/>
  </si>
  <si>
    <t>42.03.03</t>
    <phoneticPr fontId="3" type="noConversion"/>
  </si>
  <si>
    <t>44.10.10</t>
    <phoneticPr fontId="3" type="noConversion"/>
  </si>
  <si>
    <t>54.01.28</t>
    <phoneticPr fontId="3" type="noConversion"/>
  </si>
  <si>
    <t>48.09.21</t>
    <phoneticPr fontId="3" type="noConversion"/>
  </si>
  <si>
    <t>53.08.18</t>
    <phoneticPr fontId="3" type="noConversion"/>
  </si>
  <si>
    <t>72.09.08</t>
    <phoneticPr fontId="3" type="noConversion"/>
  </si>
  <si>
    <t>40.09.12</t>
    <phoneticPr fontId="3" type="noConversion"/>
  </si>
  <si>
    <t>70.06.04</t>
    <phoneticPr fontId="3" type="noConversion"/>
  </si>
  <si>
    <t>105.01.24</t>
    <phoneticPr fontId="3" type="noConversion"/>
  </si>
  <si>
    <t>44.03.25</t>
    <phoneticPr fontId="3" type="noConversion"/>
  </si>
  <si>
    <t>23.11.11</t>
    <phoneticPr fontId="3" type="noConversion"/>
  </si>
  <si>
    <t>68.08.04</t>
    <phoneticPr fontId="3" type="noConversion"/>
  </si>
  <si>
    <t>陳春霞</t>
    <phoneticPr fontId="3" type="noConversion"/>
  </si>
  <si>
    <t>76.12.12</t>
    <phoneticPr fontId="3" type="noConversion"/>
  </si>
  <si>
    <t>21.07.21</t>
    <phoneticPr fontId="3" type="noConversion"/>
  </si>
  <si>
    <t>70.12.08</t>
    <phoneticPr fontId="3" type="noConversion"/>
  </si>
  <si>
    <t>63.06.26</t>
    <phoneticPr fontId="3" type="noConversion"/>
  </si>
  <si>
    <t>73.02.03</t>
    <phoneticPr fontId="3" type="noConversion"/>
  </si>
  <si>
    <t>78.06.17</t>
    <phoneticPr fontId="3" type="noConversion"/>
  </si>
  <si>
    <t>66.01.12</t>
    <phoneticPr fontId="3" type="noConversion"/>
  </si>
  <si>
    <t>101.09.13</t>
    <phoneticPr fontId="3" type="noConversion"/>
  </si>
  <si>
    <t>77.08.06</t>
    <phoneticPr fontId="3" type="noConversion"/>
  </si>
  <si>
    <t>48.10.11</t>
    <phoneticPr fontId="3" type="noConversion"/>
  </si>
  <si>
    <t>55.02.01</t>
    <phoneticPr fontId="3" type="noConversion"/>
  </si>
  <si>
    <t>69.09.24</t>
    <phoneticPr fontId="3" type="noConversion"/>
  </si>
  <si>
    <t>69.10.10</t>
    <phoneticPr fontId="3" type="noConversion"/>
  </si>
  <si>
    <t>77.10.01</t>
    <phoneticPr fontId="3" type="noConversion"/>
  </si>
  <si>
    <t>70.10.27</t>
    <phoneticPr fontId="3" type="noConversion"/>
  </si>
  <si>
    <t>69.06.22</t>
    <phoneticPr fontId="3" type="noConversion"/>
  </si>
  <si>
    <t>69.12.01</t>
    <phoneticPr fontId="3" type="noConversion"/>
  </si>
  <si>
    <t>60.10.11</t>
    <phoneticPr fontId="3" type="noConversion"/>
  </si>
  <si>
    <t>73.08.10</t>
    <phoneticPr fontId="3" type="noConversion"/>
  </si>
  <si>
    <t>21.07.01</t>
    <phoneticPr fontId="3" type="noConversion"/>
  </si>
  <si>
    <t>57.03.18</t>
    <phoneticPr fontId="3" type="noConversion"/>
  </si>
  <si>
    <t>57.03.06</t>
    <phoneticPr fontId="3" type="noConversion"/>
  </si>
  <si>
    <t>51.01.03</t>
    <phoneticPr fontId="3" type="noConversion"/>
  </si>
  <si>
    <t>54.03.01</t>
    <phoneticPr fontId="3" type="noConversion"/>
  </si>
  <si>
    <t>90.11.23</t>
    <phoneticPr fontId="3" type="noConversion"/>
  </si>
  <si>
    <t>44.01.12</t>
    <phoneticPr fontId="3" type="noConversion"/>
  </si>
  <si>
    <t>44.04.12</t>
    <phoneticPr fontId="3" type="noConversion"/>
  </si>
  <si>
    <t>73.02.07</t>
    <phoneticPr fontId="3" type="noConversion"/>
  </si>
  <si>
    <t>62.05.05</t>
    <phoneticPr fontId="3" type="noConversion"/>
  </si>
  <si>
    <t>33.11.11</t>
    <phoneticPr fontId="3" type="noConversion"/>
  </si>
  <si>
    <t>50.04.01</t>
    <phoneticPr fontId="3" type="noConversion"/>
  </si>
  <si>
    <t>51.07.08</t>
    <phoneticPr fontId="3" type="noConversion"/>
  </si>
  <si>
    <t>65.04.07</t>
    <phoneticPr fontId="3" type="noConversion"/>
  </si>
  <si>
    <t>41.11.10</t>
    <phoneticPr fontId="3" type="noConversion"/>
  </si>
  <si>
    <t>30.01.18</t>
    <phoneticPr fontId="3" type="noConversion"/>
  </si>
  <si>
    <t>72.01.03</t>
    <phoneticPr fontId="3" type="noConversion"/>
  </si>
  <si>
    <t>73.12.21</t>
    <phoneticPr fontId="3" type="noConversion"/>
  </si>
  <si>
    <t>74.12.20</t>
    <phoneticPr fontId="3" type="noConversion"/>
  </si>
  <si>
    <t>103.06.02</t>
    <phoneticPr fontId="3" type="noConversion"/>
  </si>
  <si>
    <t>16.01.15</t>
    <phoneticPr fontId="3" type="noConversion"/>
  </si>
  <si>
    <t>41.11.24</t>
    <phoneticPr fontId="3" type="noConversion"/>
  </si>
  <si>
    <t>44.07.02</t>
    <phoneticPr fontId="3" type="noConversion"/>
  </si>
  <si>
    <t>53.11.25</t>
    <phoneticPr fontId="3" type="noConversion"/>
  </si>
  <si>
    <t>46.03.30</t>
    <phoneticPr fontId="3" type="noConversion"/>
  </si>
  <si>
    <t>75.11.18</t>
    <phoneticPr fontId="3" type="noConversion"/>
  </si>
  <si>
    <t>83.12.02</t>
    <phoneticPr fontId="3" type="noConversion"/>
  </si>
  <si>
    <t>85.11.26</t>
    <phoneticPr fontId="3" type="noConversion"/>
  </si>
  <si>
    <t>44.07.27</t>
    <phoneticPr fontId="3" type="noConversion"/>
  </si>
  <si>
    <t>76.02.16</t>
    <phoneticPr fontId="3" type="noConversion"/>
  </si>
  <si>
    <t>101.02.20</t>
    <phoneticPr fontId="3" type="noConversion"/>
  </si>
  <si>
    <t>99.03.10</t>
    <phoneticPr fontId="3" type="noConversion"/>
  </si>
  <si>
    <t>53.10.20</t>
    <phoneticPr fontId="3" type="noConversion"/>
  </si>
  <si>
    <t>76.01.12</t>
    <phoneticPr fontId="3" type="noConversion"/>
  </si>
  <si>
    <t>50.11.28</t>
    <phoneticPr fontId="3" type="noConversion"/>
  </si>
  <si>
    <t>69.06.18</t>
    <phoneticPr fontId="3" type="noConversion"/>
  </si>
  <si>
    <t>49.03.04</t>
    <phoneticPr fontId="3" type="noConversion"/>
  </si>
  <si>
    <t>73.11.20</t>
    <phoneticPr fontId="3" type="noConversion"/>
  </si>
  <si>
    <t>71.12.28</t>
    <phoneticPr fontId="3" type="noConversion"/>
  </si>
  <si>
    <t>張瑞峰</t>
    <phoneticPr fontId="3" type="noConversion"/>
  </si>
  <si>
    <t>父</t>
    <phoneticPr fontId="3" type="noConversion"/>
  </si>
  <si>
    <t>黃若欣(5)</t>
    <phoneticPr fontId="3" type="noConversion"/>
  </si>
  <si>
    <t>57.07.19</t>
    <phoneticPr fontId="3" type="noConversion"/>
  </si>
  <si>
    <t>41.01.20</t>
    <phoneticPr fontId="3" type="noConversion"/>
  </si>
  <si>
    <t>43.07.14</t>
    <phoneticPr fontId="3" type="noConversion"/>
  </si>
  <si>
    <t>67.12.25</t>
    <phoneticPr fontId="3" type="noConversion"/>
  </si>
  <si>
    <t>67.08.24</t>
    <phoneticPr fontId="3" type="noConversion"/>
  </si>
  <si>
    <t>郭建華</t>
    <phoneticPr fontId="3" type="noConversion"/>
  </si>
  <si>
    <t>妻</t>
    <phoneticPr fontId="3" type="noConversion"/>
  </si>
  <si>
    <t>98.01.06</t>
    <phoneticPr fontId="3" type="noConversion"/>
  </si>
  <si>
    <t>43.11.28</t>
    <phoneticPr fontId="3" type="noConversion"/>
  </si>
  <si>
    <t>99.12.06</t>
    <phoneticPr fontId="3" type="noConversion"/>
  </si>
  <si>
    <t>身分關係</t>
    <phoneticPr fontId="3" type="noConversion"/>
  </si>
  <si>
    <t>李吳明月(80)</t>
    <phoneticPr fontId="3" type="noConversion"/>
  </si>
  <si>
    <t>魏新典(109)</t>
    <phoneticPr fontId="3" type="noConversion"/>
  </si>
  <si>
    <t>母</t>
    <phoneticPr fontId="3" type="noConversion"/>
  </si>
  <si>
    <t>姊</t>
    <phoneticPr fontId="3" type="noConversion"/>
  </si>
  <si>
    <t>71.01.07</t>
    <phoneticPr fontId="3" type="noConversion"/>
  </si>
  <si>
    <t>74.04.30</t>
    <phoneticPr fontId="3" type="noConversion"/>
  </si>
  <si>
    <t>84.06.15</t>
    <phoneticPr fontId="3" type="noConversion"/>
  </si>
  <si>
    <t>83.10.04</t>
    <phoneticPr fontId="3" type="noConversion"/>
  </si>
  <si>
    <t>92.09.23</t>
    <phoneticPr fontId="3" type="noConversion"/>
  </si>
  <si>
    <t>96.01.26</t>
    <phoneticPr fontId="3" type="noConversion"/>
  </si>
  <si>
    <t>90.10.25</t>
    <phoneticPr fontId="3" type="noConversion"/>
  </si>
  <si>
    <t>94.06.13</t>
    <phoneticPr fontId="3" type="noConversion"/>
  </si>
  <si>
    <t>95.06.25</t>
    <phoneticPr fontId="3" type="noConversion"/>
  </si>
  <si>
    <t>39.10.30</t>
    <phoneticPr fontId="3" type="noConversion"/>
  </si>
  <si>
    <t>67.04.25</t>
    <phoneticPr fontId="3" type="noConversion"/>
  </si>
  <si>
    <t>67.04.25</t>
    <phoneticPr fontId="3" type="noConversion"/>
  </si>
  <si>
    <t>104.11.10</t>
    <phoneticPr fontId="3" type="noConversion"/>
  </si>
  <si>
    <t>104.11.10</t>
    <phoneticPr fontId="3" type="noConversion"/>
  </si>
  <si>
    <t>61.05.30</t>
    <phoneticPr fontId="3" type="noConversion"/>
  </si>
  <si>
    <t>61.05.30</t>
    <phoneticPr fontId="3" type="noConversion"/>
  </si>
  <si>
    <t>71.04.25</t>
    <phoneticPr fontId="3" type="noConversion"/>
  </si>
  <si>
    <t>71.04.25</t>
    <phoneticPr fontId="3" type="noConversion"/>
  </si>
  <si>
    <t>69.07.24</t>
    <phoneticPr fontId="3" type="noConversion"/>
  </si>
  <si>
    <t>69.07.24</t>
    <phoneticPr fontId="3" type="noConversion"/>
  </si>
  <si>
    <t>65.11.14</t>
    <phoneticPr fontId="3" type="noConversion"/>
  </si>
  <si>
    <t>65.11.14</t>
    <phoneticPr fontId="3" type="noConversion"/>
  </si>
  <si>
    <t>77.06.13</t>
    <phoneticPr fontId="3" type="noConversion"/>
  </si>
  <si>
    <t>77.06.13</t>
    <phoneticPr fontId="3" type="noConversion"/>
  </si>
  <si>
    <t>68.04.16</t>
  </si>
  <si>
    <t>68.04.16</t>
    <phoneticPr fontId="3" type="noConversion"/>
  </si>
  <si>
    <t>68.04.16</t>
    <phoneticPr fontId="3" type="noConversion"/>
  </si>
  <si>
    <t>51.01.16</t>
    <phoneticPr fontId="3" type="noConversion"/>
  </si>
  <si>
    <t>51.01.16</t>
    <phoneticPr fontId="3" type="noConversion"/>
  </si>
  <si>
    <t>45.12.27</t>
    <phoneticPr fontId="3" type="noConversion"/>
  </si>
  <si>
    <t>45.12.27</t>
    <phoneticPr fontId="3" type="noConversion"/>
  </si>
  <si>
    <t>56.06.18</t>
    <phoneticPr fontId="3" type="noConversion"/>
  </si>
  <si>
    <t>98.04.27</t>
    <phoneticPr fontId="3" type="noConversion"/>
  </si>
  <si>
    <t>98.04.27</t>
    <phoneticPr fontId="3" type="noConversion"/>
  </si>
  <si>
    <t>37.02.02</t>
    <phoneticPr fontId="3" type="noConversion"/>
  </si>
  <si>
    <t>37.02.02</t>
    <phoneticPr fontId="3" type="noConversion"/>
  </si>
  <si>
    <t>30.03.23</t>
    <phoneticPr fontId="3" type="noConversion"/>
  </si>
  <si>
    <t>70.08.10</t>
    <phoneticPr fontId="3" type="noConversion"/>
  </si>
  <si>
    <t>84.06.27</t>
    <phoneticPr fontId="3" type="noConversion"/>
  </si>
  <si>
    <t>84.02.17</t>
    <phoneticPr fontId="3" type="noConversion"/>
  </si>
  <si>
    <t>70.10.22</t>
    <phoneticPr fontId="3" type="noConversion"/>
  </si>
  <si>
    <t>78.12.02</t>
    <phoneticPr fontId="3" type="noConversion"/>
  </si>
  <si>
    <t>78.12.02</t>
    <phoneticPr fontId="3" type="noConversion"/>
  </si>
  <si>
    <t>65.09.26</t>
    <phoneticPr fontId="3" type="noConversion"/>
  </si>
  <si>
    <t>65.09.26</t>
    <phoneticPr fontId="3" type="noConversion"/>
  </si>
  <si>
    <t>55.12.15</t>
    <phoneticPr fontId="3" type="noConversion"/>
  </si>
  <si>
    <t>55.12.15</t>
    <phoneticPr fontId="3" type="noConversion"/>
  </si>
  <si>
    <t>64.10.25</t>
    <phoneticPr fontId="3" type="noConversion"/>
  </si>
  <si>
    <t>64.10.25</t>
    <phoneticPr fontId="3" type="noConversion"/>
  </si>
  <si>
    <t>53.08.08</t>
    <phoneticPr fontId="3" type="noConversion"/>
  </si>
  <si>
    <t>原告
出生年月日</t>
    <phoneticPr fontId="3" type="noConversion"/>
  </si>
  <si>
    <t>95.12.07</t>
    <phoneticPr fontId="3" type="noConversion"/>
  </si>
  <si>
    <t>鄭金亮
法定代理人：
鄭世昕</t>
    <phoneticPr fontId="3" type="noConversion"/>
  </si>
  <si>
    <t>69.05.22</t>
    <phoneticPr fontId="3" type="noConversion"/>
  </si>
  <si>
    <t>83.12.30</t>
    <phoneticPr fontId="3" type="noConversion"/>
  </si>
  <si>
    <t>57.6.25</t>
    <phoneticPr fontId="3" type="noConversion"/>
  </si>
  <si>
    <t>79.11.18</t>
    <phoneticPr fontId="3" type="noConversion"/>
  </si>
  <si>
    <t>16.04.14</t>
    <phoneticPr fontId="3" type="noConversion"/>
  </si>
  <si>
    <t>55.11.15</t>
    <phoneticPr fontId="3" type="noConversion"/>
  </si>
  <si>
    <t>53.06.14</t>
    <phoneticPr fontId="3" type="noConversion"/>
  </si>
  <si>
    <t>謝鎮宇(113)</t>
    <phoneticPr fontId="3" type="noConversion"/>
  </si>
  <si>
    <t xml:space="preserve">毛藝臻
</t>
    <phoneticPr fontId="3" type="noConversion"/>
  </si>
  <si>
    <t>43.02.18</t>
    <phoneticPr fontId="3" type="noConversion"/>
  </si>
  <si>
    <t>劉明賢(57)</t>
    <phoneticPr fontId="3" type="noConversion"/>
  </si>
  <si>
    <t>65.12.08</t>
    <phoneticPr fontId="3" type="noConversion"/>
  </si>
  <si>
    <t>劉許冊(撤回)</t>
    <phoneticPr fontId="3" type="noConversion"/>
  </si>
  <si>
    <t>57.10.25</t>
    <phoneticPr fontId="3" type="noConversion"/>
  </si>
  <si>
    <t>82.06.24</t>
    <phoneticPr fontId="3" type="noConversion"/>
  </si>
  <si>
    <t>96.03.12</t>
    <phoneticPr fontId="3" type="noConversion"/>
  </si>
  <si>
    <t>張美玉(53)</t>
    <phoneticPr fontId="3" type="noConversion"/>
  </si>
  <si>
    <t>56.06.18</t>
    <phoneticPr fontId="3" type="noConversion"/>
  </si>
  <si>
    <t>52.10.03</t>
    <phoneticPr fontId="3" type="noConversion"/>
  </si>
  <si>
    <t>林恆志(98)</t>
    <phoneticPr fontId="3" type="noConversion"/>
  </si>
  <si>
    <t>82.06.24</t>
    <phoneticPr fontId="3" type="noConversion"/>
  </si>
  <si>
    <t>68.01.25</t>
    <phoneticPr fontId="3" type="noConversion"/>
  </si>
  <si>
    <t>70.01.20</t>
    <phoneticPr fontId="3" type="noConversion"/>
  </si>
  <si>
    <t>74.12.24</t>
    <phoneticPr fontId="3" type="noConversion"/>
  </si>
  <si>
    <t>65.10.20</t>
    <phoneticPr fontId="3" type="noConversion"/>
  </si>
  <si>
    <t>87.06.10</t>
    <phoneticPr fontId="3" type="noConversion"/>
  </si>
  <si>
    <t>陳韡承(撤回)
法定代理人：
陳永茂</t>
    <phoneticPr fontId="3" type="noConversion"/>
  </si>
  <si>
    <t>林清貴(撤回)</t>
    <phoneticPr fontId="3" type="noConversion"/>
  </si>
  <si>
    <t>施秀鑾(撤回)</t>
    <phoneticPr fontId="3" type="noConversion"/>
  </si>
  <si>
    <t>陳建凱(撤回)</t>
    <phoneticPr fontId="3" type="noConversion"/>
  </si>
  <si>
    <t>陳沅銘(撤回)</t>
    <phoneticPr fontId="3" type="noConversion"/>
  </si>
  <si>
    <t>林曉晴(撤回)</t>
    <phoneticPr fontId="3" type="noConversion"/>
  </si>
  <si>
    <t>林芳均(撤回)
法定代理人：
林清貴
施秀鑾</t>
    <phoneticPr fontId="3" type="noConversion"/>
  </si>
  <si>
    <t xml:space="preserve">賈璥䔗
</t>
    <phoneticPr fontId="3" type="noConversion"/>
  </si>
  <si>
    <t>編號</t>
    <phoneticPr fontId="3" type="noConversion"/>
  </si>
  <si>
    <t>合計</t>
    <phoneticPr fontId="3" type="noConversion"/>
  </si>
  <si>
    <t xml:space="preserve">連振安 </t>
    <phoneticPr fontId="3" type="noConversion"/>
  </si>
  <si>
    <t>趙林查某
林葛
（即林丁順之承受訴訟人）</t>
    <phoneticPr fontId="3" type="noConversion"/>
  </si>
  <si>
    <t>高崇先
高怡玫
高怡欣
（即高克和之承受訴訟人）</t>
    <phoneticPr fontId="3" type="noConversion"/>
  </si>
  <si>
    <t xml:space="preserve">周荃騏
周麗娜
周啓玄
周啓智
周安娜
賈璥
周國洪
（即黃慧純之承受訴訟人）
</t>
    <phoneticPr fontId="3" type="noConversion"/>
  </si>
  <si>
    <t>項目</t>
    <phoneticPr fontId="3" type="noConversion"/>
  </si>
  <si>
    <t>精神慰撫金</t>
    <phoneticPr fontId="3" type="noConversion"/>
  </si>
  <si>
    <t>殯葬費</t>
    <phoneticPr fontId="3" type="noConversion"/>
  </si>
  <si>
    <t>精神慰撫金</t>
    <phoneticPr fontId="3" type="noConversion"/>
  </si>
  <si>
    <t>扶養費</t>
    <phoneticPr fontId="3" type="noConversion"/>
  </si>
  <si>
    <t>95.06.25</t>
  </si>
  <si>
    <t xml:space="preserve">洪佛鍊
洪佛裁
洪國祥
洪國欽
黃浚博
黃怡菁
洪月香
（即洪林蓮花承受訴訟人）
</t>
    <phoneticPr fontId="3" type="noConversion"/>
  </si>
  <si>
    <t>精神慰撫金</t>
  </si>
  <si>
    <t>63.08.05</t>
    <phoneticPr fontId="3" type="noConversion"/>
  </si>
  <si>
    <t>子</t>
    <phoneticPr fontId="3" type="noConversion"/>
  </si>
  <si>
    <t>兄</t>
    <phoneticPr fontId="3" type="noConversion"/>
  </si>
  <si>
    <t>69.05.22</t>
  </si>
  <si>
    <t>本人</t>
    <phoneticPr fontId="3" type="noConversion"/>
  </si>
  <si>
    <t>醫療費</t>
    <phoneticPr fontId="3" type="noConversion"/>
  </si>
  <si>
    <t>勞動力減損</t>
    <phoneticPr fontId="3" type="noConversion"/>
  </si>
  <si>
    <t>李宗典</t>
    <phoneticPr fontId="3" type="noConversion"/>
  </si>
  <si>
    <t>扶養費</t>
    <phoneticPr fontId="3" type="noConversion"/>
  </si>
  <si>
    <t>扶養費</t>
    <phoneticPr fontId="3" type="noConversion"/>
  </si>
  <si>
    <t>本人</t>
    <phoneticPr fontId="3" type="noConversion"/>
  </si>
  <si>
    <t>補償金額</t>
    <phoneticPr fontId="3" type="noConversion"/>
  </si>
  <si>
    <t>300000(105年度補審字105號)</t>
    <phoneticPr fontId="3" type="noConversion"/>
  </si>
  <si>
    <t>公同共有1,761,263</t>
    <phoneticPr fontId="3" type="noConversion"/>
  </si>
  <si>
    <t>公同共有1,700,000</t>
    <phoneticPr fontId="3" type="noConversion"/>
  </si>
  <si>
    <t>公同共有1,700,000</t>
    <phoneticPr fontId="3" type="noConversion"/>
  </si>
  <si>
    <t>300,000(105年度補審字117號)</t>
    <phoneticPr fontId="3" type="noConversion"/>
  </si>
  <si>
    <t>300,000(105年度補審字120號)</t>
    <phoneticPr fontId="3" type="noConversion"/>
  </si>
  <si>
    <t>444,216(105年度補審字120號)</t>
    <phoneticPr fontId="3" type="noConversion"/>
  </si>
  <si>
    <t>300,000(105年度補審字132號)</t>
    <phoneticPr fontId="3" type="noConversion"/>
  </si>
  <si>
    <t>300,000(105年度補審字132號)</t>
    <phoneticPr fontId="3" type="noConversion"/>
  </si>
  <si>
    <t>300,000(105年度補審字68號)</t>
    <phoneticPr fontId="3" type="noConversion"/>
  </si>
  <si>
    <t>200,000(105年度補審字68號)</t>
    <phoneticPr fontId="3" type="noConversion"/>
  </si>
  <si>
    <t>200,000(105年度補審字90號)</t>
    <phoneticPr fontId="3" type="noConversion"/>
  </si>
  <si>
    <t>300,000(105年度補審字90號)</t>
    <phoneticPr fontId="3" type="noConversion"/>
  </si>
  <si>
    <t>100,000(105年度補審字129號)</t>
    <phoneticPr fontId="3" type="noConversion"/>
  </si>
  <si>
    <t>300,000(105年度補審字40號)</t>
    <phoneticPr fontId="3" type="noConversion"/>
  </si>
  <si>
    <t>300,000(105年度補審字128號)</t>
    <phoneticPr fontId="3" type="noConversion"/>
  </si>
  <si>
    <t>200,000(105年度補審字110號)</t>
    <phoneticPr fontId="3" type="noConversion"/>
  </si>
  <si>
    <t>300,000(105年度補審字110號)</t>
    <phoneticPr fontId="3" type="noConversion"/>
  </si>
  <si>
    <t>300,000(105年度補審字110號)</t>
    <phoneticPr fontId="3" type="noConversion"/>
  </si>
  <si>
    <t>300,000(105年度補審字83、84號)</t>
    <phoneticPr fontId="3" type="noConversion"/>
  </si>
  <si>
    <t>300,000(105年度補審字83、84號)</t>
    <phoneticPr fontId="3" type="noConversion"/>
  </si>
  <si>
    <t>8,250(105年度補審字148號)</t>
    <phoneticPr fontId="3" type="noConversion"/>
  </si>
  <si>
    <t>300,000(105年度補審字148號)</t>
    <phoneticPr fontId="3" type="noConversion"/>
  </si>
  <si>
    <t>8,250(105年度補審字149號)</t>
    <phoneticPr fontId="3" type="noConversion"/>
  </si>
  <si>
    <t>300,000(105年度補審字149號)</t>
    <phoneticPr fontId="3" type="noConversion"/>
  </si>
  <si>
    <t>8,250(105年度補審字150號)</t>
    <phoneticPr fontId="3" type="noConversion"/>
  </si>
  <si>
    <t>300,000(105年度補審字150號)</t>
    <phoneticPr fontId="3" type="noConversion"/>
  </si>
  <si>
    <t>151,400(105年度補審字147號)</t>
    <phoneticPr fontId="3" type="noConversion"/>
  </si>
  <si>
    <t>300,000(105年度補審字147號)</t>
    <phoneticPr fontId="3" type="noConversion"/>
  </si>
  <si>
    <t>300,000(105年度補審字21號)</t>
    <phoneticPr fontId="3" type="noConversion"/>
  </si>
  <si>
    <t>300,000(105年度補審字21號)</t>
    <phoneticPr fontId="3" type="noConversion"/>
  </si>
  <si>
    <t>300,000(105年度補審字21號)</t>
    <phoneticPr fontId="3" type="noConversion"/>
  </si>
  <si>
    <t>131,000(105年度補審字21號)</t>
    <phoneticPr fontId="3" type="noConversion"/>
  </si>
  <si>
    <t>131,000(105年度補審字21號)</t>
    <phoneticPr fontId="3" type="noConversion"/>
  </si>
  <si>
    <t>300,000(105年度補審字47號)</t>
    <phoneticPr fontId="3" type="noConversion"/>
  </si>
  <si>
    <t>300,000(105年度補審字46號)</t>
    <phoneticPr fontId="3" type="noConversion"/>
  </si>
  <si>
    <t>300,000(105年度補審字47號)</t>
    <phoneticPr fontId="3" type="noConversion"/>
  </si>
  <si>
    <t>43,500(105年度補審字46號)</t>
    <phoneticPr fontId="3" type="noConversion"/>
  </si>
  <si>
    <t>300,000(105年度補審字46號)</t>
    <phoneticPr fontId="3" type="noConversion"/>
  </si>
  <si>
    <t>200,000(105年度補審字92號)</t>
    <phoneticPr fontId="3" type="noConversion"/>
  </si>
  <si>
    <t>300,000(105年度補審字92號)</t>
    <phoneticPr fontId="3" type="noConversion"/>
  </si>
  <si>
    <t>300,000(105年度補審字112、113、114號)</t>
    <phoneticPr fontId="3" type="noConversion"/>
  </si>
  <si>
    <t>300,000(105年度補審字112、113、114號)</t>
    <phoneticPr fontId="3" type="noConversion"/>
  </si>
  <si>
    <t>300,000(105年度補審字30號)</t>
    <phoneticPr fontId="3" type="noConversion"/>
  </si>
  <si>
    <t>200,000(105年度補審字30號)</t>
    <phoneticPr fontId="3" type="noConversion"/>
  </si>
  <si>
    <t>100,000(105年度補審字29號)</t>
    <phoneticPr fontId="3" type="noConversion"/>
  </si>
  <si>
    <t>200,000(105年度補審字29號)</t>
    <phoneticPr fontId="3" type="noConversion"/>
  </si>
  <si>
    <t>45,530(105年度補審字24號)</t>
    <phoneticPr fontId="3" type="noConversion"/>
  </si>
  <si>
    <t>1,000,000(105年度補審字24號)</t>
    <phoneticPr fontId="3" type="noConversion"/>
  </si>
  <si>
    <t>160,000(105年度補審字24號)</t>
    <phoneticPr fontId="3" type="noConversion"/>
  </si>
  <si>
    <t>300,000(105年度補審字22號)</t>
    <phoneticPr fontId="3" type="noConversion"/>
  </si>
  <si>
    <t>300,000(105年度補審字93號)</t>
    <phoneticPr fontId="3" type="noConversion"/>
  </si>
  <si>
    <t>72,250(105年度補審字52號)</t>
    <phoneticPr fontId="3" type="noConversion"/>
  </si>
  <si>
    <t>300,000(105年度補審字52號)</t>
    <phoneticPr fontId="3" type="noConversion"/>
  </si>
  <si>
    <t>300,000(105年度補審字52號)</t>
    <phoneticPr fontId="3" type="noConversion"/>
  </si>
  <si>
    <t>493,388(105年度補審字51號)</t>
    <phoneticPr fontId="3" type="noConversion"/>
  </si>
  <si>
    <t>300,000(105年度補審字51號)</t>
    <phoneticPr fontId="3" type="noConversion"/>
  </si>
  <si>
    <t>300,000(105年度補審字51號)</t>
    <phoneticPr fontId="3" type="noConversion"/>
  </si>
  <si>
    <t>72,250(105年度補審字51號)</t>
    <phoneticPr fontId="3" type="noConversion"/>
  </si>
  <si>
    <t>595,519(105年度補審字51號)</t>
    <phoneticPr fontId="3" type="noConversion"/>
  </si>
  <si>
    <t>300,000(105年度補審字116號)</t>
    <phoneticPr fontId="3" type="noConversion"/>
  </si>
  <si>
    <t>56,800(105年度補審字116號)</t>
    <phoneticPr fontId="3" type="noConversion"/>
  </si>
  <si>
    <t>300,000(105年度補審字117號)</t>
    <phoneticPr fontId="3" type="noConversion"/>
  </si>
  <si>
    <t>101,500(105年度補審字117號)</t>
    <phoneticPr fontId="3" type="noConversion"/>
  </si>
  <si>
    <t>179,000(105年度補審字76號)</t>
    <phoneticPr fontId="3" type="noConversion"/>
  </si>
  <si>
    <t>300,000(105年度補審字76號)</t>
    <phoneticPr fontId="3" type="noConversion"/>
  </si>
  <si>
    <t>300,000(105年度補審字76號)</t>
    <phoneticPr fontId="3" type="noConversion"/>
  </si>
  <si>
    <t>200,000(105年度補審字65號)</t>
    <phoneticPr fontId="3" type="noConversion"/>
  </si>
  <si>
    <t>300,000(105年度補審字65號)</t>
    <phoneticPr fontId="3" type="noConversion"/>
  </si>
  <si>
    <t>179,900(105年度補審字67號)</t>
    <phoneticPr fontId="3" type="noConversion"/>
  </si>
  <si>
    <t>300,000(105年度補審字67號)</t>
    <phoneticPr fontId="3" type="noConversion"/>
  </si>
  <si>
    <t>200,000(105年度補審字32號)</t>
    <phoneticPr fontId="3" type="noConversion"/>
  </si>
  <si>
    <t>300,000(105年度補審字32號)</t>
    <phoneticPr fontId="3" type="noConversion"/>
  </si>
  <si>
    <t>300,000(105年度補審字100號)</t>
    <phoneticPr fontId="3" type="noConversion"/>
  </si>
  <si>
    <t>10,000(105年度補審字73號)</t>
    <phoneticPr fontId="3" type="noConversion"/>
  </si>
  <si>
    <t>300,000(105年度補審字73號)</t>
    <phoneticPr fontId="3" type="noConversion"/>
  </si>
  <si>
    <t>513,869(105年度補審字73號)</t>
    <phoneticPr fontId="3" type="noConversion"/>
  </si>
  <si>
    <t>300,000(105年度補審字135號)</t>
    <phoneticPr fontId="3" type="noConversion"/>
  </si>
  <si>
    <t>966,786(105年度補審字135號)</t>
    <phoneticPr fontId="3" type="noConversion"/>
  </si>
  <si>
    <t>300,000(105年度補審字135號)</t>
    <phoneticPr fontId="3" type="noConversion"/>
  </si>
  <si>
    <t>41,500(105年度補審字135號)</t>
    <phoneticPr fontId="3" type="noConversion"/>
  </si>
  <si>
    <t>300,000(105年度補審字135號)</t>
    <phoneticPr fontId="3" type="noConversion"/>
  </si>
  <si>
    <t>361,078(105年度補審字62號)</t>
    <phoneticPr fontId="3" type="noConversion"/>
  </si>
  <si>
    <t>300,000(105年度補審字62號)</t>
    <phoneticPr fontId="3" type="noConversion"/>
  </si>
  <si>
    <t>100,000(105年度補審字62號)</t>
    <phoneticPr fontId="3" type="noConversion"/>
  </si>
  <si>
    <t>300,000(105年度補審字31號)</t>
    <phoneticPr fontId="3" type="noConversion"/>
  </si>
  <si>
    <t>175,238(105年度補審字31號)</t>
    <phoneticPr fontId="3" type="noConversion"/>
  </si>
  <si>
    <t>300,000(105年度補審字103號)</t>
    <phoneticPr fontId="3" type="noConversion"/>
  </si>
  <si>
    <t>325,911(105年度補審字56號)</t>
    <phoneticPr fontId="3" type="noConversion"/>
  </si>
  <si>
    <t>300,000(105年度補審字56號)</t>
    <phoneticPr fontId="3" type="noConversion"/>
  </si>
  <si>
    <t>81,400(105年度補審字57號)</t>
    <phoneticPr fontId="3" type="noConversion"/>
  </si>
  <si>
    <t>300,000(105年度補審字57號)</t>
    <phoneticPr fontId="3" type="noConversion"/>
  </si>
  <si>
    <t>1,000,000(105年度補審字158號)</t>
    <phoneticPr fontId="3" type="noConversion"/>
  </si>
  <si>
    <t>150,000(105年度補審字158號)</t>
    <phoneticPr fontId="3" type="noConversion"/>
  </si>
  <si>
    <t>300,000(105年度補審字57號)</t>
    <phoneticPr fontId="3" type="noConversion"/>
  </si>
  <si>
    <t>45,750(105年度補審字59號)</t>
    <phoneticPr fontId="3" type="noConversion"/>
  </si>
  <si>
    <t>300,000(105年度補審字59號)</t>
    <phoneticPr fontId="3" type="noConversion"/>
  </si>
  <si>
    <t>68,000(105年度補審字60號)</t>
    <phoneticPr fontId="3" type="noConversion"/>
  </si>
  <si>
    <t>300,000(105年度補審字60號)</t>
    <phoneticPr fontId="3" type="noConversion"/>
  </si>
  <si>
    <t>100,000(105年度補審字142號)</t>
    <phoneticPr fontId="3" type="noConversion"/>
  </si>
  <si>
    <t>200,000(105年度補審字142號)</t>
    <phoneticPr fontId="3" type="noConversion"/>
  </si>
  <si>
    <t>300,000(105年度補審字88號)</t>
    <phoneticPr fontId="3" type="noConversion"/>
  </si>
  <si>
    <t>90,000(105年度補審字88號)</t>
    <phoneticPr fontId="3" type="noConversion"/>
  </si>
  <si>
    <t>300,000(105年度補審字63號)</t>
    <phoneticPr fontId="3" type="noConversion"/>
  </si>
  <si>
    <t>140,000(105年度補審字63號)</t>
    <phoneticPr fontId="3" type="noConversion"/>
  </si>
  <si>
    <t>300,000(105年度補審字63號)</t>
    <phoneticPr fontId="3" type="noConversion"/>
  </si>
  <si>
    <t>300,000(105年度補審字50號)</t>
    <phoneticPr fontId="3" type="noConversion"/>
  </si>
  <si>
    <t>300,000(105年度補審字91號)</t>
    <phoneticPr fontId="3" type="noConversion"/>
  </si>
  <si>
    <t>56,000(105年度補審字91號)</t>
    <phoneticPr fontId="3" type="noConversion"/>
  </si>
  <si>
    <t>300,000(105年度補審字91號)</t>
    <phoneticPr fontId="3" type="noConversion"/>
  </si>
  <si>
    <t>300,000(105年度補審字48號)</t>
    <phoneticPr fontId="3" type="noConversion"/>
  </si>
  <si>
    <t>300,000(105年度補審字48號)</t>
    <phoneticPr fontId="3" type="noConversion"/>
  </si>
  <si>
    <t>300,000(105年度補審字49號)</t>
    <phoneticPr fontId="3" type="noConversion"/>
  </si>
  <si>
    <t>300,000(105年度補審字24號)</t>
    <phoneticPr fontId="3" type="noConversion"/>
  </si>
  <si>
    <t>482,479(105年度補審字24號)</t>
    <phoneticPr fontId="3" type="noConversion"/>
  </si>
  <si>
    <t>300,000(105年度補審字70號)</t>
    <phoneticPr fontId="3" type="noConversion"/>
  </si>
  <si>
    <t>300,000(105年度補審字37、38號)</t>
    <phoneticPr fontId="3" type="noConversion"/>
  </si>
  <si>
    <t>300,000(105年度補審字34號)</t>
    <phoneticPr fontId="3" type="noConversion"/>
  </si>
  <si>
    <t>200,000(105年度補審字66號)</t>
    <phoneticPr fontId="3" type="noConversion"/>
  </si>
  <si>
    <t>300,000(105年度補審字66號)</t>
    <phoneticPr fontId="3" type="noConversion"/>
  </si>
  <si>
    <t>300,000(105年度補審字96號)</t>
    <phoneticPr fontId="3" type="noConversion"/>
  </si>
  <si>
    <t>30,0000(105年度補審字96號)</t>
    <phoneticPr fontId="3" type="noConversion"/>
  </si>
  <si>
    <t>300,000(105年度補審字97號)</t>
    <phoneticPr fontId="3" type="noConversion"/>
  </si>
  <si>
    <t>100,000(105年度補審字97號)</t>
    <phoneticPr fontId="3" type="noConversion"/>
  </si>
  <si>
    <t>300,000(105年度補審字97號)</t>
    <phoneticPr fontId="3" type="noConversion"/>
  </si>
  <si>
    <t>300,000(105年度補審字98號)</t>
    <phoneticPr fontId="3" type="noConversion"/>
  </si>
  <si>
    <t>300,000(105年度補審字71號)</t>
    <phoneticPr fontId="3" type="noConversion"/>
  </si>
  <si>
    <t>300,000(105年度補審字140、141號)</t>
    <phoneticPr fontId="3" type="noConversion"/>
  </si>
  <si>
    <t>107,500(105年度補審字130號)</t>
    <phoneticPr fontId="3" type="noConversion"/>
  </si>
  <si>
    <t>300,000(105年度補審字130號)</t>
    <phoneticPr fontId="3" type="noConversion"/>
  </si>
  <si>
    <t>843,627(105年度補審字130號)</t>
    <phoneticPr fontId="3" type="noConversion"/>
  </si>
  <si>
    <t>300,000(105年度補審字130號)</t>
    <phoneticPr fontId="3" type="noConversion"/>
  </si>
  <si>
    <t>300,000(105年度補審字74號)</t>
    <phoneticPr fontId="3" type="noConversion"/>
  </si>
  <si>
    <t>300,000(105年度補審字74號)</t>
    <phoneticPr fontId="3" type="noConversion"/>
  </si>
  <si>
    <t>200,000(105年度補審字69號)</t>
    <phoneticPr fontId="3" type="noConversion"/>
  </si>
  <si>
    <t>300,000(105年度補審字69號)</t>
    <phoneticPr fontId="3" type="noConversion"/>
  </si>
  <si>
    <t>300,000(105年度補審字69號)</t>
    <phoneticPr fontId="3" type="noConversion"/>
  </si>
  <si>
    <t>73,000(105年度補審字33號)</t>
    <phoneticPr fontId="3" type="noConversion"/>
  </si>
  <si>
    <t>300,000(105年度補審字33號)</t>
    <phoneticPr fontId="3" type="noConversion"/>
  </si>
  <si>
    <t>128,500(105年度補審字55號)</t>
    <phoneticPr fontId="3" type="noConversion"/>
  </si>
  <si>
    <t>300,000(105年度補審字55號)</t>
    <phoneticPr fontId="3" type="noConversion"/>
  </si>
  <si>
    <t xml:space="preserve">鄭安芯即鄭瑞綺（原名鄭瑞綺於106年7月19日更名鄭安芯）
</t>
    <phoneticPr fontId="3" type="noConversion"/>
  </si>
  <si>
    <t>家屬罹難之精神慰撫金(G)
(§194)</t>
    <phoneticPr fontId="3" type="noConversion"/>
  </si>
  <si>
    <t>自體傷害之精神慰撫金(H)
(§195)</t>
    <phoneticPr fontId="3" type="noConversion"/>
  </si>
  <si>
    <t>房屋損害(I)</t>
    <phoneticPr fontId="3" type="noConversion"/>
  </si>
  <si>
    <t>扶養費(K)</t>
    <phoneticPr fontId="3" type="noConversion"/>
  </si>
  <si>
    <t>其他損害(L)</t>
    <phoneticPr fontId="3" type="noConversion"/>
  </si>
  <si>
    <t>小計(M)</t>
    <phoneticPr fontId="3" type="noConversion"/>
  </si>
  <si>
    <t>扣除金額(P)</t>
    <phoneticPr fontId="3" type="noConversion"/>
  </si>
  <si>
    <t>總  表  二</t>
    <phoneticPr fontId="3" type="noConversion"/>
  </si>
  <si>
    <t>蔡○能</t>
    <phoneticPr fontId="3" type="noConversion"/>
  </si>
  <si>
    <t>蔡洪○女</t>
    <phoneticPr fontId="3" type="noConversion"/>
  </si>
  <si>
    <t>蔡○洲(2)</t>
    <phoneticPr fontId="3" type="noConversion"/>
  </si>
  <si>
    <t xml:space="preserve">蔡○洲(2) </t>
    <phoneticPr fontId="3" type="noConversion"/>
  </si>
  <si>
    <t>李○煊(3)</t>
    <phoneticPr fontId="3" type="noConversion"/>
  </si>
  <si>
    <t>高○桀
法定代理人：
蕭○菁</t>
    <phoneticPr fontId="3" type="noConversion"/>
  </si>
  <si>
    <t>蕭○菁</t>
    <phoneticPr fontId="3" type="noConversion"/>
  </si>
  <si>
    <t>高○祥(48)</t>
    <phoneticPr fontId="3" type="noConversion"/>
  </si>
  <si>
    <t>高○祥(48)</t>
    <phoneticPr fontId="3" type="noConversion"/>
  </si>
  <si>
    <t>周○
法定代理人：
台南市政府</t>
    <phoneticPr fontId="3" type="noConversion"/>
  </si>
  <si>
    <t>周○英(87)</t>
    <phoneticPr fontId="3" type="noConversion"/>
  </si>
  <si>
    <t>陳○鳳</t>
    <phoneticPr fontId="3" type="noConversion"/>
  </si>
  <si>
    <t>廖○顥
法定代理人：
廖○偉
陳○鳳</t>
    <phoneticPr fontId="3" type="noConversion"/>
  </si>
  <si>
    <t>廖○頎
法定代理人：
廖○偉
陳○鳳</t>
    <phoneticPr fontId="3" type="noConversion"/>
  </si>
  <si>
    <t>莊○盛</t>
    <phoneticPr fontId="3" type="noConversion"/>
  </si>
  <si>
    <t>莊○姈
法定代理人：
莊○盛
李○婷</t>
    <phoneticPr fontId="3" type="noConversion"/>
  </si>
  <si>
    <t>蔡○祐
法定代理人：
蔡○能
蔡洪○女</t>
    <phoneticPr fontId="3" type="noConversion"/>
  </si>
  <si>
    <t>李○隆</t>
    <phoneticPr fontId="3" type="noConversion"/>
  </si>
  <si>
    <t>黃○美</t>
    <phoneticPr fontId="3" type="noConversion"/>
  </si>
  <si>
    <t>李○煊(3)</t>
    <phoneticPr fontId="3" type="noConversion"/>
  </si>
  <si>
    <t>李○煊(3)</t>
    <phoneticPr fontId="3" type="noConversion"/>
  </si>
  <si>
    <t>黃○叡(10)</t>
    <phoneticPr fontId="3" type="noConversion"/>
  </si>
  <si>
    <t>黃○恩(12)</t>
    <phoneticPr fontId="3" type="noConversion"/>
  </si>
  <si>
    <t>黃○峻</t>
    <phoneticPr fontId="3" type="noConversion"/>
  </si>
  <si>
    <t>劉○辰</t>
    <phoneticPr fontId="3" type="noConversion"/>
  </si>
  <si>
    <t>王○柔</t>
    <phoneticPr fontId="3" type="noConversion"/>
  </si>
  <si>
    <t xml:space="preserve">連○汶  </t>
    <phoneticPr fontId="3" type="noConversion"/>
  </si>
  <si>
    <t>陳○怡</t>
    <phoneticPr fontId="3" type="noConversion"/>
  </si>
  <si>
    <t>康○庭(52)</t>
    <phoneticPr fontId="3" type="noConversion"/>
  </si>
  <si>
    <t>張○瑄(14)</t>
    <phoneticPr fontId="3" type="noConversion"/>
  </si>
  <si>
    <t>連○翔(15)</t>
    <phoneticPr fontId="3" type="noConversion"/>
  </si>
  <si>
    <t>連○凱(62)</t>
    <phoneticPr fontId="3" type="noConversion"/>
  </si>
  <si>
    <t>林○濱(16)</t>
    <phoneticPr fontId="3" type="noConversion"/>
  </si>
  <si>
    <t>林○亨(18)</t>
    <phoneticPr fontId="3" type="noConversion"/>
  </si>
  <si>
    <t>林○濱(16)</t>
    <phoneticPr fontId="3" type="noConversion"/>
  </si>
  <si>
    <t>林○亨(18)</t>
    <phoneticPr fontId="3" type="noConversion"/>
  </si>
  <si>
    <t>林○香</t>
    <phoneticPr fontId="3" type="noConversion"/>
  </si>
  <si>
    <t>林○倫</t>
    <phoneticPr fontId="3" type="noConversion"/>
  </si>
  <si>
    <t>蔡○靖</t>
    <phoneticPr fontId="3" type="noConversion"/>
  </si>
  <si>
    <t>蔡○淣(19)</t>
    <phoneticPr fontId="3" type="noConversion"/>
  </si>
  <si>
    <t>蔡○浠(81)</t>
    <phoneticPr fontId="3" type="noConversion"/>
  </si>
  <si>
    <t>杜○章</t>
    <phoneticPr fontId="3" type="noConversion"/>
  </si>
  <si>
    <t>陳○美</t>
    <phoneticPr fontId="3" type="noConversion"/>
  </si>
  <si>
    <t>陳○翔(27)</t>
    <phoneticPr fontId="3" type="noConversion"/>
  </si>
  <si>
    <t>陳○庭</t>
    <phoneticPr fontId="3" type="noConversion"/>
  </si>
  <si>
    <t>林○重</t>
    <phoneticPr fontId="3" type="noConversion"/>
  </si>
  <si>
    <t>林○筠(54)</t>
    <phoneticPr fontId="3" type="noConversion"/>
  </si>
  <si>
    <t>董○娥</t>
    <phoneticPr fontId="3" type="noConversion"/>
  </si>
  <si>
    <t>吳○陞(58)</t>
    <phoneticPr fontId="3" type="noConversion"/>
  </si>
  <si>
    <t>吳○諄(61)</t>
    <phoneticPr fontId="3" type="noConversion"/>
  </si>
  <si>
    <t>賴○萍</t>
    <phoneticPr fontId="3" type="noConversion"/>
  </si>
  <si>
    <t>謝○穎(71)</t>
    <phoneticPr fontId="3" type="noConversion"/>
  </si>
  <si>
    <t>謝○宏</t>
    <phoneticPr fontId="3" type="noConversion"/>
  </si>
  <si>
    <t>洪○青</t>
    <phoneticPr fontId="3" type="noConversion"/>
  </si>
  <si>
    <t>杜○惠</t>
    <phoneticPr fontId="3" type="noConversion"/>
  </si>
  <si>
    <t>陳○蓉(95)</t>
    <phoneticPr fontId="3" type="noConversion"/>
  </si>
  <si>
    <t>許○博(91)</t>
    <phoneticPr fontId="3" type="noConversion"/>
  </si>
  <si>
    <t>謝○璇(72)</t>
    <phoneticPr fontId="3" type="noConversion"/>
  </si>
  <si>
    <t>謝○穎(71)</t>
    <phoneticPr fontId="3" type="noConversion"/>
  </si>
  <si>
    <t>陳○翔(27)</t>
    <phoneticPr fontId="3" type="noConversion"/>
  </si>
  <si>
    <t>高謝○菊</t>
    <phoneticPr fontId="3" type="noConversion"/>
  </si>
  <si>
    <t>高○祥(48)</t>
    <phoneticPr fontId="3" type="noConversion"/>
  </si>
  <si>
    <t>謝○彣</t>
    <phoneticPr fontId="3" type="noConversion"/>
  </si>
  <si>
    <t>周○春</t>
    <phoneticPr fontId="3" type="noConversion"/>
  </si>
  <si>
    <t>張○鳳</t>
    <phoneticPr fontId="3" type="noConversion"/>
  </si>
  <si>
    <t>周○英(87)</t>
    <phoneticPr fontId="3" type="noConversion"/>
  </si>
  <si>
    <t>周○英(87)</t>
    <phoneticPr fontId="3" type="noConversion"/>
  </si>
  <si>
    <t>廖○偉(撤回)</t>
    <phoneticPr fontId="3" type="noConversion"/>
  </si>
  <si>
    <t>余民生</t>
    <phoneticPr fontId="3" type="noConversion"/>
  </si>
  <si>
    <t>余鄭桂珠</t>
    <phoneticPr fontId="3" type="noConversion"/>
  </si>
  <si>
    <t>余佳珉
法定代理人：
余民生
余鄭桂珠</t>
    <phoneticPr fontId="3" type="noConversion"/>
  </si>
  <si>
    <t>陳連○花</t>
    <phoneticPr fontId="3" type="noConversion"/>
  </si>
  <si>
    <t>陳○名(97)</t>
    <phoneticPr fontId="3" type="noConversion"/>
  </si>
  <si>
    <t>陳○雄</t>
    <phoneticPr fontId="3" type="noConversion"/>
  </si>
  <si>
    <t>李○賢</t>
    <phoneticPr fontId="3" type="noConversion"/>
  </si>
  <si>
    <t>陳○月(96)</t>
    <phoneticPr fontId="3" type="noConversion"/>
  </si>
  <si>
    <t>陳○月(96)</t>
    <phoneticPr fontId="3" type="noConversion"/>
  </si>
  <si>
    <t>李○婷</t>
    <phoneticPr fontId="3" type="noConversion"/>
  </si>
  <si>
    <t>康○興(51)</t>
    <phoneticPr fontId="3" type="noConversion"/>
  </si>
  <si>
    <t>徐○芬(82)</t>
    <phoneticPr fontId="3" type="noConversion"/>
  </si>
  <si>
    <t>許○儒(76)</t>
    <phoneticPr fontId="3" type="noConversion"/>
  </si>
  <si>
    <t>黃○玲(74)</t>
    <phoneticPr fontId="3" type="noConversion"/>
  </si>
  <si>
    <t>黃○玲(74)</t>
    <phoneticPr fontId="3" type="noConversion"/>
  </si>
  <si>
    <t>黃○玲(74)</t>
    <phoneticPr fontId="3" type="noConversion"/>
  </si>
  <si>
    <t>謝○孝</t>
    <phoneticPr fontId="3" type="noConversion"/>
  </si>
  <si>
    <t>余靜宜(34)</t>
    <phoneticPr fontId="3" type="noConversion"/>
  </si>
  <si>
    <t>余靜宜(34)</t>
    <phoneticPr fontId="3" type="noConversion"/>
  </si>
  <si>
    <t>余靜宜(34)</t>
    <phoneticPr fontId="3" type="noConversion"/>
  </si>
  <si>
    <t>損害賠償准許金額（Q）</t>
    <phoneticPr fontId="3" type="noConversion"/>
  </si>
  <si>
    <t>1倍懲罰性賠償金(R)</t>
    <phoneticPr fontId="3" type="noConversion"/>
  </si>
  <si>
    <t>個人得請求金額總計(S)</t>
    <phoneticPr fontId="3" type="noConversion"/>
  </si>
  <si>
    <t>損害賠償准許金額（Q）＝小計（M）-扣除金額（P）</t>
    <phoneticPr fontId="3" type="noConversion"/>
  </si>
  <si>
    <t>裝潢（即屋內財物）損害(J)</t>
    <phoneticPr fontId="3" type="noConversion"/>
  </si>
  <si>
    <t xml:space="preserve">臺南地檢署犯罪被害人補償審議委員會決定書 </t>
    <phoneticPr fontId="3" type="noConversion"/>
  </si>
  <si>
    <t>精神慰撫金</t>
    <phoneticPr fontId="3" type="noConversion"/>
  </si>
  <si>
    <t>300,000(105年度補審字21號)</t>
    <phoneticPr fontId="3" type="noConversion"/>
  </si>
  <si>
    <t>300,000(105年度補審字第121號)</t>
    <phoneticPr fontId="3" type="noConversion"/>
  </si>
  <si>
    <t>曹○瓴</t>
    <phoneticPr fontId="3" type="noConversion"/>
  </si>
  <si>
    <t>勞動能力減損</t>
    <phoneticPr fontId="3" type="noConversion"/>
  </si>
  <si>
    <t>1,000,000（106年度補審字第74號）</t>
    <phoneticPr fontId="3" type="noConversion"/>
  </si>
  <si>
    <t>150,000（106年度補審字第74號）</t>
    <phoneticPr fontId="3" type="noConversion"/>
  </si>
  <si>
    <t>本人</t>
    <phoneticPr fontId="3" type="noConversion"/>
  </si>
  <si>
    <t>個人得請求金額總計（S）＝損害賠償准許金額（Q）+1倍懲罰性賠償金（R）</t>
    <phoneticPr fontId="3" type="noConversion"/>
  </si>
  <si>
    <t>勞動能力減損</t>
    <phoneticPr fontId="3" type="noConversion"/>
  </si>
  <si>
    <t>1,000,000（106年度補審字第90號）</t>
    <phoneticPr fontId="3" type="noConversion"/>
  </si>
  <si>
    <t>精神慰撫金</t>
    <phoneticPr fontId="3" type="noConversion"/>
  </si>
  <si>
    <t>150,000（106年度補審字第90號）</t>
    <phoneticPr fontId="3" type="noConversion"/>
  </si>
  <si>
    <t>扶養費</t>
    <phoneticPr fontId="3" type="noConversion"/>
  </si>
  <si>
    <t>581,473（107年度補審字第6號）</t>
    <phoneticPr fontId="3" type="noConversion"/>
  </si>
  <si>
    <t>300,000（107年度補審字第6號）</t>
    <phoneticPr fontId="3" type="noConversion"/>
  </si>
  <si>
    <t>300,000（107年度補審字第6號）</t>
    <phoneticPr fontId="3" type="noConversion"/>
  </si>
  <si>
    <t>300,000（105年度補審字第137號）</t>
    <phoneticPr fontId="3" type="noConversion"/>
  </si>
  <si>
    <t>300,000（105年度補審字第137號）</t>
    <phoneticPr fontId="3" type="noConversion"/>
  </si>
  <si>
    <t>1倍懲罰性賠償金（R）＝自體傷害之精神慰撫金（H）+房屋損害（I）+裝潢（即屋內財物）損害（J）+其他損害（L）</t>
    <phoneticPr fontId="3" type="noConversion"/>
  </si>
  <si>
    <t>公同共有1,700,000</t>
    <phoneticPr fontId="3" type="noConversion"/>
  </si>
  <si>
    <t>公同共有1,700,000</t>
    <phoneticPr fontId="3" type="noConversion"/>
  </si>
  <si>
    <t>公同共有1,761,263</t>
    <phoneticPr fontId="3" type="noConversion"/>
  </si>
  <si>
    <t>300,000(105年度補審字45號)</t>
    <phoneticPr fontId="3" type="noConversion"/>
  </si>
  <si>
    <t>200,000(105年度補審字105號)</t>
    <phoneticPr fontId="3" type="noConversion"/>
  </si>
  <si>
    <t>300,000(105年度補審字105號)</t>
    <phoneticPr fontId="3" type="noConversion"/>
  </si>
  <si>
    <t>300,000(105年度補審字22號)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</si>
</sst>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76" formatCode="m&quot;月&quot;d&quot;日&quot;"/>
    <numFmt numFmtId="177" formatCode="#,##0_ "/>
  </numFmts>
  <fonts count="19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4"/>
      <color theme="1" tint="0.499984740745262"/>
      <name val="標楷體"/>
      <family val="4"/>
      <charset val="136"/>
    </font>
    <font>
      <b/>
      <sz val="14"/>
      <color theme="1" tint="0.499984740745262"/>
      <name val="標楷體"/>
      <family val="4"/>
      <charset val="136"/>
    </font>
    <font>
      <b/>
      <sz val="20"/>
      <name val="標楷體"/>
      <family val="4"/>
      <charset val="136"/>
    </font>
    <font>
      <b/>
      <sz val="22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b/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63">
    <xf numFmtId="0" fontId="0" fillId="0" borderId="0" xfId="0">
      <alignment vertical="center"/>
    </xf>
    <xf numFmtId="177" fontId="2" fillId="0" borderId="1" xfId="1" applyNumberFormat="1" applyFont="1" applyFill="1" applyBorder="1" applyAlignment="1">
      <alignment horizontal="left" vertical="center" wrapText="1"/>
    </xf>
    <xf numFmtId="177" fontId="5" fillId="0" borderId="1" xfId="1" applyNumberFormat="1" applyFont="1" applyFill="1" applyBorder="1" applyAlignment="1">
      <alignment horizontal="right" vertical="center" wrapText="1"/>
    </xf>
    <xf numFmtId="177" fontId="2" fillId="0" borderId="4" xfId="1" applyNumberFormat="1" applyFont="1" applyFill="1" applyBorder="1" applyAlignment="1">
      <alignment horizontal="right" vertical="center" wrapText="1"/>
    </xf>
    <xf numFmtId="177" fontId="2" fillId="0" borderId="7" xfId="1" applyNumberFormat="1" applyFont="1" applyFill="1" applyBorder="1" applyAlignment="1">
      <alignment horizontal="right" vertical="center" wrapText="1"/>
    </xf>
    <xf numFmtId="177" fontId="2" fillId="0" borderId="1" xfId="1" applyNumberFormat="1" applyFont="1" applyFill="1" applyBorder="1" applyAlignment="1">
      <alignment horizontal="right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177" fontId="2" fillId="0" borderId="1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7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2" fillId="0" borderId="1" xfId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/>
    </xf>
    <xf numFmtId="177" fontId="2" fillId="0" borderId="1" xfId="0" applyNumberFormat="1" applyFont="1" applyFill="1" applyBorder="1">
      <alignment vertical="center"/>
    </xf>
    <xf numFmtId="177" fontId="5" fillId="0" borderId="1" xfId="0" applyNumberFormat="1" applyFont="1" applyFill="1" applyBorder="1">
      <alignment vertical="center"/>
    </xf>
    <xf numFmtId="0" fontId="2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Border="1">
      <alignment vertical="center"/>
    </xf>
    <xf numFmtId="0" fontId="8" fillId="0" borderId="0" xfId="0" applyFont="1" applyFill="1" applyBorder="1">
      <alignment vertical="center"/>
    </xf>
    <xf numFmtId="177" fontId="8" fillId="0" borderId="0" xfId="0" applyNumberFormat="1" applyFont="1" applyFill="1">
      <alignment vertical="center"/>
    </xf>
    <xf numFmtId="0" fontId="9" fillId="0" borderId="2" xfId="0" applyFont="1" applyFill="1" applyBorder="1">
      <alignment vertical="center"/>
    </xf>
    <xf numFmtId="177" fontId="2" fillId="0" borderId="1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 wrapText="1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/>
    </xf>
    <xf numFmtId="176" fontId="10" fillId="0" borderId="1" xfId="1" applyNumberFormat="1" applyFont="1" applyFill="1" applyBorder="1" applyAlignment="1">
      <alignment horizontal="center" vertical="center" wrapText="1"/>
    </xf>
    <xf numFmtId="177" fontId="10" fillId="0" borderId="1" xfId="1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left" vertical="center" wrapText="1"/>
    </xf>
    <xf numFmtId="177" fontId="11" fillId="0" borderId="1" xfId="1" applyNumberFormat="1" applyFont="1" applyFill="1" applyBorder="1" applyAlignment="1">
      <alignment horizontal="right" vertical="center" wrapText="1"/>
    </xf>
    <xf numFmtId="0" fontId="10" fillId="0" borderId="1" xfId="1" applyFont="1" applyFill="1" applyBorder="1" applyAlignment="1">
      <alignment horizontal="lef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right" vertical="center" wrapText="1"/>
    </xf>
    <xf numFmtId="177" fontId="5" fillId="0" borderId="1" xfId="1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right" vertical="center" wrapText="1"/>
    </xf>
    <xf numFmtId="177" fontId="5" fillId="0" borderId="1" xfId="1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177" fontId="0" fillId="0" borderId="0" xfId="0" applyNumberFormat="1" applyBorder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176" fontId="2" fillId="2" borderId="1" xfId="1" applyNumberFormat="1" applyFont="1" applyFill="1" applyBorder="1" applyAlignment="1">
      <alignment horizontal="center" vertical="center" wrapText="1"/>
    </xf>
    <xf numFmtId="177" fontId="2" fillId="2" borderId="1" xfId="1" applyNumberFormat="1" applyFont="1" applyFill="1" applyBorder="1" applyAlignment="1">
      <alignment horizontal="right" vertical="center" wrapText="1"/>
    </xf>
    <xf numFmtId="177" fontId="2" fillId="2" borderId="1" xfId="1" applyNumberFormat="1" applyFont="1" applyFill="1" applyBorder="1" applyAlignment="1">
      <alignment horizontal="left" vertical="center" wrapText="1"/>
    </xf>
    <xf numFmtId="177" fontId="5" fillId="2" borderId="1" xfId="1" applyNumberFormat="1" applyFont="1" applyFill="1" applyBorder="1" applyAlignment="1">
      <alignment horizontal="right" vertical="center" wrapText="1"/>
    </xf>
    <xf numFmtId="0" fontId="8" fillId="2" borderId="0" xfId="0" applyFont="1" applyFill="1">
      <alignment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1" applyNumberFormat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16" fillId="0" borderId="0" xfId="0" applyFont="1" applyBorder="1">
      <alignment vertical="center"/>
    </xf>
    <xf numFmtId="177" fontId="16" fillId="0" borderId="0" xfId="0" applyNumberFormat="1" applyFont="1" applyBorder="1">
      <alignment vertical="center"/>
    </xf>
    <xf numFmtId="0" fontId="16" fillId="0" borderId="0" xfId="0" applyFont="1">
      <alignment vertical="center"/>
    </xf>
    <xf numFmtId="177" fontId="9" fillId="0" borderId="2" xfId="0" applyNumberFormat="1" applyFont="1" applyFill="1" applyBorder="1">
      <alignment vertical="center"/>
    </xf>
    <xf numFmtId="0" fontId="17" fillId="0" borderId="0" xfId="0" applyFont="1" applyBorder="1">
      <alignment vertical="center"/>
    </xf>
    <xf numFmtId="177" fontId="17" fillId="0" borderId="0" xfId="0" applyNumberFormat="1" applyFont="1" applyBorder="1">
      <alignment vertical="center"/>
    </xf>
    <xf numFmtId="177" fontId="9" fillId="0" borderId="0" xfId="0" applyNumberFormat="1" applyFont="1" applyFill="1">
      <alignment vertical="center"/>
    </xf>
    <xf numFmtId="0" fontId="9" fillId="0" borderId="0" xfId="0" applyFont="1" applyFill="1">
      <alignment vertical="center"/>
    </xf>
    <xf numFmtId="0" fontId="8" fillId="0" borderId="1" xfId="0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 wrapText="1"/>
    </xf>
    <xf numFmtId="177" fontId="5" fillId="0" borderId="1" xfId="1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vertical="center"/>
    </xf>
    <xf numFmtId="177" fontId="2" fillId="0" borderId="1" xfId="1" applyNumberFormat="1" applyFont="1" applyFill="1" applyBorder="1" applyAlignment="1">
      <alignment vertical="center" wrapText="1"/>
    </xf>
    <xf numFmtId="177" fontId="8" fillId="0" borderId="0" xfId="0" applyNumberFormat="1" applyFont="1" applyFill="1" applyAlignment="1">
      <alignment horizontal="right" vertical="center" wrapText="1"/>
    </xf>
    <xf numFmtId="177" fontId="2" fillId="0" borderId="0" xfId="0" applyNumberFormat="1" applyFont="1" applyFill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77" fontId="5" fillId="0" borderId="3" xfId="1" applyNumberFormat="1" applyFont="1" applyFill="1" applyBorder="1" applyAlignment="1">
      <alignment horizontal="right" vertical="center" wrapText="1"/>
    </xf>
    <xf numFmtId="0" fontId="14" fillId="0" borderId="4" xfId="0" applyFont="1" applyBorder="1" applyAlignment="1">
      <alignment horizontal="right" vertical="center" wrapText="1"/>
    </xf>
    <xf numFmtId="0" fontId="12" fillId="0" borderId="0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7" xfId="0" applyFont="1" applyBorder="1" applyAlignment="1">
      <alignment horizontal="right" vertical="center" wrapText="1"/>
    </xf>
    <xf numFmtId="177" fontId="5" fillId="2" borderId="3" xfId="1" applyNumberFormat="1" applyFont="1" applyFill="1" applyBorder="1" applyAlignment="1">
      <alignment horizontal="right" vertical="center" wrapText="1"/>
    </xf>
    <xf numFmtId="0" fontId="14" fillId="2" borderId="4" xfId="0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77" fontId="2" fillId="0" borderId="4" xfId="1" applyNumberFormat="1" applyFont="1" applyFill="1" applyBorder="1" applyAlignment="1">
      <alignment horizontal="right" vertical="center" wrapText="1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176" fontId="2" fillId="0" borderId="3" xfId="1" applyNumberFormat="1" applyFont="1" applyFill="1" applyBorder="1" applyAlignment="1">
      <alignment horizontal="center" vertical="center" wrapText="1"/>
    </xf>
    <xf numFmtId="176" fontId="2" fillId="0" borderId="4" xfId="1" applyNumberFormat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left" vertical="center" wrapText="1"/>
    </xf>
    <xf numFmtId="0" fontId="2" fillId="0" borderId="4" xfId="1" applyFont="1" applyFill="1" applyBorder="1" applyAlignment="1">
      <alignment horizontal="left" vertical="center" wrapText="1"/>
    </xf>
    <xf numFmtId="177" fontId="2" fillId="0" borderId="7" xfId="1" applyNumberFormat="1" applyFont="1" applyFill="1" applyBorder="1" applyAlignment="1">
      <alignment horizontal="right" vertical="center" wrapText="1"/>
    </xf>
    <xf numFmtId="177" fontId="2" fillId="0" borderId="3" xfId="1" applyNumberFormat="1" applyFont="1" applyFill="1" applyBorder="1" applyAlignment="1">
      <alignment vertical="center" wrapText="1"/>
    </xf>
    <xf numFmtId="177" fontId="2" fillId="0" borderId="4" xfId="1" applyNumberFormat="1" applyFont="1" applyFill="1" applyBorder="1" applyAlignment="1">
      <alignment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left" vertical="center"/>
    </xf>
    <xf numFmtId="177" fontId="2" fillId="0" borderId="7" xfId="1" applyNumberFormat="1" applyFont="1" applyFill="1" applyBorder="1" applyAlignment="1">
      <alignment vertical="center" wrapText="1"/>
    </xf>
    <xf numFmtId="0" fontId="8" fillId="0" borderId="3" xfId="0" applyFont="1" applyFill="1" applyBorder="1">
      <alignment vertical="center"/>
    </xf>
    <xf numFmtId="0" fontId="8" fillId="0" borderId="7" xfId="0" applyFont="1" applyFill="1" applyBorder="1">
      <alignment vertical="center"/>
    </xf>
    <xf numFmtId="0" fontId="2" fillId="0" borderId="7" xfId="1" applyFont="1" applyFill="1" applyBorder="1" applyAlignment="1">
      <alignment horizontal="left" vertical="center" wrapText="1"/>
    </xf>
    <xf numFmtId="176" fontId="2" fillId="0" borderId="7" xfId="1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 wrapText="1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3" fontId="2" fillId="0" borderId="3" xfId="1" applyNumberFormat="1" applyFont="1" applyFill="1" applyBorder="1" applyAlignment="1">
      <alignment horizontal="left" vertical="center"/>
    </xf>
    <xf numFmtId="3" fontId="2" fillId="0" borderId="4" xfId="1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right" vertical="center" wrapText="1"/>
    </xf>
    <xf numFmtId="177" fontId="5" fillId="0" borderId="4" xfId="1" applyNumberFormat="1" applyFont="1" applyFill="1" applyBorder="1" applyAlignment="1">
      <alignment horizontal="right" vertical="center" wrapText="1"/>
    </xf>
    <xf numFmtId="177" fontId="5" fillId="0" borderId="7" xfId="1" applyNumberFormat="1" applyFont="1" applyFill="1" applyBorder="1" applyAlignment="1">
      <alignment horizontal="right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right" vertical="center" wrapText="1"/>
    </xf>
    <xf numFmtId="177" fontId="5" fillId="0" borderId="1" xfId="1" applyNumberFormat="1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left" vertical="center" wrapText="1"/>
    </xf>
    <xf numFmtId="177" fontId="2" fillId="0" borderId="1" xfId="1" applyNumberFormat="1" applyFont="1" applyFill="1" applyBorder="1" applyAlignment="1">
      <alignment vertical="center" wrapText="1"/>
    </xf>
    <xf numFmtId="177" fontId="2" fillId="0" borderId="7" xfId="1" applyNumberFormat="1" applyFont="1" applyFill="1" applyBorder="1" applyAlignment="1">
      <alignment horizontal="right" vertical="center"/>
    </xf>
    <xf numFmtId="0" fontId="8" fillId="0" borderId="1" xfId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177" fontId="5" fillId="0" borderId="3" xfId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177" fontId="5" fillId="2" borderId="7" xfId="1" applyNumberFormat="1" applyFont="1" applyFill="1" applyBorder="1" applyAlignment="1">
      <alignment horizontal="right" vertical="center" wrapText="1"/>
    </xf>
    <xf numFmtId="0" fontId="0" fillId="0" borderId="7" xfId="0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8" fillId="0" borderId="7" xfId="0" applyFont="1" applyFill="1" applyBorder="1" applyAlignment="1">
      <alignment horizontal="right" vertical="center" wrapText="1"/>
    </xf>
    <xf numFmtId="177" fontId="2" fillId="2" borderId="3" xfId="1" applyNumberFormat="1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177" fontId="2" fillId="2" borderId="3" xfId="1" applyNumberFormat="1" applyFont="1" applyFill="1" applyBorder="1" applyAlignment="1">
      <alignment horizontal="right" vertical="center" wrapText="1"/>
    </xf>
    <xf numFmtId="177" fontId="2" fillId="2" borderId="7" xfId="1" applyNumberFormat="1" applyFont="1" applyFill="1" applyBorder="1" applyAlignment="1">
      <alignment horizontal="right" vertical="center" wrapText="1"/>
    </xf>
    <xf numFmtId="0" fontId="0" fillId="2" borderId="7" xfId="0" applyFill="1" applyBorder="1" applyAlignment="1">
      <alignment horizontal="right" vertical="center" wrapText="1"/>
    </xf>
    <xf numFmtId="0" fontId="0" fillId="2" borderId="4" xfId="0" applyFill="1" applyBorder="1" applyAlignment="1">
      <alignment horizontal="right" vertical="center" wrapText="1"/>
    </xf>
    <xf numFmtId="0" fontId="14" fillId="2" borderId="7" xfId="0" applyFont="1" applyFill="1" applyBorder="1" applyAlignment="1">
      <alignment horizontal="right" vertical="center" wrapText="1"/>
    </xf>
    <xf numFmtId="0" fontId="2" fillId="2" borderId="3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7" xfId="1" applyFont="1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176" fontId="2" fillId="2" borderId="3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177" fontId="2" fillId="2" borderId="3" xfId="1" applyNumberFormat="1" applyFont="1" applyFill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</cellXfs>
  <cellStyles count="5">
    <cellStyle name="一般" xfId="0" builtinId="0"/>
    <cellStyle name="一般 2" xfId="1"/>
    <cellStyle name="一般 2 2" xfId="2"/>
    <cellStyle name="一般 3" xfId="3"/>
    <cellStyle name="千分位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1"/>
  <sheetViews>
    <sheetView tabSelected="1" topLeftCell="H129" zoomScale="87" zoomScaleNormal="87" workbookViewId="0">
      <selection activeCell="I212" sqref="I212"/>
    </sheetView>
  </sheetViews>
  <sheetFormatPr defaultColWidth="8.77734375" defaultRowHeight="19.8"/>
  <cols>
    <col min="1" max="6" width="17" style="16" customWidth="1"/>
    <col min="7" max="7" width="18.6640625" style="16" customWidth="1"/>
    <col min="8" max="9" width="17" style="16" customWidth="1"/>
    <col min="10" max="10" width="19.21875" style="16" customWidth="1"/>
    <col min="11" max="11" width="17" style="21" customWidth="1"/>
    <col min="12" max="12" width="20" style="16" customWidth="1"/>
    <col min="13" max="13" width="19.6640625" style="16" customWidth="1"/>
    <col min="14" max="14" width="19.6640625" style="22" customWidth="1"/>
    <col min="15" max="15" width="37.33203125" style="28" customWidth="1"/>
    <col min="16" max="16" width="20.109375" style="16" customWidth="1"/>
    <col min="17" max="17" width="21.109375" style="60" customWidth="1"/>
    <col min="18" max="18" width="22" style="16" customWidth="1"/>
    <col min="19" max="19" width="22.21875" style="26" customWidth="1"/>
    <col min="20" max="20" width="11.88671875" style="16" bestFit="1" customWidth="1"/>
    <col min="21" max="16384" width="8.77734375" style="16"/>
  </cols>
  <sheetData>
    <row r="1" spans="1:19">
      <c r="A1" s="115" t="s">
        <v>537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</row>
    <row r="2" spans="1:19" ht="30.75" customHeight="1">
      <c r="A2" s="133" t="s">
        <v>362</v>
      </c>
      <c r="B2" s="133" t="s">
        <v>147</v>
      </c>
      <c r="C2" s="135" t="s">
        <v>325</v>
      </c>
      <c r="D2" s="135" t="s">
        <v>270</v>
      </c>
      <c r="E2" s="135" t="s">
        <v>0</v>
      </c>
      <c r="F2" s="135" t="s">
        <v>1</v>
      </c>
      <c r="G2" s="129" t="s">
        <v>530</v>
      </c>
      <c r="H2" s="129" t="s">
        <v>531</v>
      </c>
      <c r="I2" s="129" t="s">
        <v>532</v>
      </c>
      <c r="J2" s="129" t="s">
        <v>630</v>
      </c>
      <c r="K2" s="129" t="s">
        <v>533</v>
      </c>
      <c r="L2" s="129" t="s">
        <v>534</v>
      </c>
      <c r="M2" s="129" t="s">
        <v>535</v>
      </c>
      <c r="N2" s="131" t="s">
        <v>631</v>
      </c>
      <c r="O2" s="131"/>
      <c r="P2" s="132"/>
      <c r="Q2" s="82" t="s">
        <v>626</v>
      </c>
      <c r="R2" s="129" t="s">
        <v>627</v>
      </c>
      <c r="S2" s="129" t="s">
        <v>628</v>
      </c>
    </row>
    <row r="3" spans="1:19" ht="18.75" customHeight="1">
      <c r="A3" s="134"/>
      <c r="B3" s="134"/>
      <c r="C3" s="134"/>
      <c r="D3" s="134"/>
      <c r="E3" s="134"/>
      <c r="F3" s="134"/>
      <c r="G3" s="134"/>
      <c r="H3" s="130"/>
      <c r="I3" s="130"/>
      <c r="J3" s="130"/>
      <c r="K3" s="130"/>
      <c r="L3" s="130"/>
      <c r="M3" s="130"/>
      <c r="N3" s="38" t="s">
        <v>368</v>
      </c>
      <c r="O3" s="37" t="s">
        <v>387</v>
      </c>
      <c r="P3" s="38" t="s">
        <v>536</v>
      </c>
      <c r="Q3" s="83"/>
      <c r="R3" s="130"/>
      <c r="S3" s="130"/>
    </row>
    <row r="4" spans="1:19">
      <c r="A4" s="7">
        <v>1</v>
      </c>
      <c r="B4" s="8" t="s">
        <v>538</v>
      </c>
      <c r="C4" s="8" t="s">
        <v>261</v>
      </c>
      <c r="D4" s="7" t="s">
        <v>2</v>
      </c>
      <c r="E4" s="6" t="s">
        <v>540</v>
      </c>
      <c r="F4" s="6" t="s">
        <v>275</v>
      </c>
      <c r="G4" s="5">
        <v>2000000</v>
      </c>
      <c r="H4" s="5"/>
      <c r="I4" s="5"/>
      <c r="J4" s="5"/>
      <c r="K4" s="67">
        <v>0</v>
      </c>
      <c r="L4" s="5"/>
      <c r="M4" s="5">
        <v>2000000</v>
      </c>
      <c r="N4" s="1" t="s">
        <v>369</v>
      </c>
      <c r="O4" s="5" t="s">
        <v>393</v>
      </c>
      <c r="P4" s="5">
        <v>300000</v>
      </c>
      <c r="Q4" s="40">
        <v>1700000</v>
      </c>
      <c r="R4" s="5">
        <v>0</v>
      </c>
      <c r="S4" s="2">
        <v>1700000</v>
      </c>
    </row>
    <row r="5" spans="1:19">
      <c r="A5" s="87">
        <v>2</v>
      </c>
      <c r="B5" s="89" t="s">
        <v>539</v>
      </c>
      <c r="C5" s="89" t="s">
        <v>262</v>
      </c>
      <c r="D5" s="87" t="s">
        <v>3</v>
      </c>
      <c r="E5" s="98" t="s">
        <v>540</v>
      </c>
      <c r="F5" s="98" t="s">
        <v>275</v>
      </c>
      <c r="G5" s="73">
        <v>2000000</v>
      </c>
      <c r="H5" s="73"/>
      <c r="I5" s="73"/>
      <c r="J5" s="73"/>
      <c r="K5" s="73">
        <v>724229</v>
      </c>
      <c r="L5" s="73"/>
      <c r="M5" s="73">
        <v>2724229</v>
      </c>
      <c r="N5" s="1" t="s">
        <v>372</v>
      </c>
      <c r="O5" s="5" t="s">
        <v>394</v>
      </c>
      <c r="P5" s="5">
        <v>444216</v>
      </c>
      <c r="Q5" s="75">
        <v>1980013</v>
      </c>
      <c r="R5" s="73">
        <v>0</v>
      </c>
      <c r="S5" s="75">
        <v>1980013</v>
      </c>
    </row>
    <row r="6" spans="1:19">
      <c r="A6" s="88"/>
      <c r="B6" s="90"/>
      <c r="C6" s="90"/>
      <c r="D6" s="88"/>
      <c r="E6" s="99"/>
      <c r="F6" s="99"/>
      <c r="G6" s="86"/>
      <c r="H6" s="86"/>
      <c r="I6" s="86"/>
      <c r="J6" s="86"/>
      <c r="K6" s="86"/>
      <c r="L6" s="86"/>
      <c r="M6" s="86"/>
      <c r="N6" s="1" t="s">
        <v>369</v>
      </c>
      <c r="O6" s="5" t="s">
        <v>393</v>
      </c>
      <c r="P6" s="5">
        <v>300000</v>
      </c>
      <c r="Q6" s="76"/>
      <c r="R6" s="86"/>
      <c r="S6" s="117"/>
    </row>
    <row r="7" spans="1:19" ht="19.5" customHeight="1">
      <c r="A7" s="119">
        <v>3</v>
      </c>
      <c r="B7" s="121" t="s">
        <v>554</v>
      </c>
      <c r="C7" s="121" t="s">
        <v>151</v>
      </c>
      <c r="D7" s="7" t="s">
        <v>4</v>
      </c>
      <c r="E7" s="6" t="s">
        <v>541</v>
      </c>
      <c r="F7" s="6" t="s">
        <v>275</v>
      </c>
      <c r="G7" s="5">
        <v>2000000</v>
      </c>
      <c r="H7" s="116">
        <v>500000</v>
      </c>
      <c r="I7" s="116">
        <v>2731924</v>
      </c>
      <c r="J7" s="116">
        <v>270000</v>
      </c>
      <c r="K7" s="116">
        <v>2935928</v>
      </c>
      <c r="L7" s="116"/>
      <c r="M7" s="116">
        <v>10437852</v>
      </c>
      <c r="N7" s="1" t="s">
        <v>369</v>
      </c>
      <c r="O7" s="5" t="s">
        <v>393</v>
      </c>
      <c r="P7" s="5">
        <v>300000</v>
      </c>
      <c r="Q7" s="75">
        <v>9837852</v>
      </c>
      <c r="R7" s="116">
        <v>3501924</v>
      </c>
      <c r="S7" s="75">
        <v>13339776</v>
      </c>
    </row>
    <row r="8" spans="1:19" ht="58.5" customHeight="1">
      <c r="A8" s="119"/>
      <c r="B8" s="120"/>
      <c r="C8" s="121"/>
      <c r="D8" s="7" t="s">
        <v>4</v>
      </c>
      <c r="E8" s="6" t="s">
        <v>542</v>
      </c>
      <c r="F8" s="6" t="s">
        <v>276</v>
      </c>
      <c r="G8" s="5">
        <v>2000000</v>
      </c>
      <c r="H8" s="122"/>
      <c r="I8" s="122"/>
      <c r="J8" s="122"/>
      <c r="K8" s="116"/>
      <c r="L8" s="116"/>
      <c r="M8" s="116"/>
      <c r="N8" s="1" t="s">
        <v>369</v>
      </c>
      <c r="O8" s="5" t="s">
        <v>395</v>
      </c>
      <c r="P8" s="5">
        <v>300000</v>
      </c>
      <c r="Q8" s="76"/>
      <c r="R8" s="116"/>
      <c r="S8" s="117"/>
    </row>
    <row r="9" spans="1:19">
      <c r="A9" s="7">
        <v>4</v>
      </c>
      <c r="B9" s="8" t="s">
        <v>555</v>
      </c>
      <c r="C9" s="8" t="s">
        <v>152</v>
      </c>
      <c r="D9" s="7" t="s">
        <v>2</v>
      </c>
      <c r="E9" s="6" t="s">
        <v>557</v>
      </c>
      <c r="F9" s="6" t="s">
        <v>276</v>
      </c>
      <c r="G9" s="5">
        <v>2000000</v>
      </c>
      <c r="H9" s="9"/>
      <c r="I9" s="5"/>
      <c r="J9" s="5"/>
      <c r="K9" s="67">
        <v>0</v>
      </c>
      <c r="L9" s="5"/>
      <c r="M9" s="5">
        <v>2000000</v>
      </c>
      <c r="N9" s="1" t="s">
        <v>369</v>
      </c>
      <c r="O9" s="5" t="s">
        <v>396</v>
      </c>
      <c r="P9" s="5">
        <v>300000</v>
      </c>
      <c r="Q9" s="40">
        <v>1700000</v>
      </c>
      <c r="R9" s="5">
        <v>0</v>
      </c>
      <c r="S9" s="2">
        <v>1700000</v>
      </c>
    </row>
    <row r="10" spans="1:19">
      <c r="A10" s="7">
        <v>5</v>
      </c>
      <c r="B10" s="8" t="s">
        <v>556</v>
      </c>
      <c r="C10" s="8" t="s">
        <v>153</v>
      </c>
      <c r="D10" s="7" t="s">
        <v>3</v>
      </c>
      <c r="E10" s="6" t="s">
        <v>558</v>
      </c>
      <c r="F10" s="6" t="s">
        <v>276</v>
      </c>
      <c r="G10" s="5">
        <v>2000000</v>
      </c>
      <c r="H10" s="9"/>
      <c r="I10" s="5"/>
      <c r="J10" s="5"/>
      <c r="K10" s="67">
        <v>905286</v>
      </c>
      <c r="L10" s="5"/>
      <c r="M10" s="5">
        <v>2905286</v>
      </c>
      <c r="N10" s="1" t="s">
        <v>369</v>
      </c>
      <c r="O10" s="5" t="s">
        <v>396</v>
      </c>
      <c r="P10" s="5">
        <v>300000</v>
      </c>
      <c r="Q10" s="40">
        <v>2605286</v>
      </c>
      <c r="R10" s="5">
        <v>0</v>
      </c>
      <c r="S10" s="2">
        <v>2605286</v>
      </c>
    </row>
    <row r="11" spans="1:19">
      <c r="A11" s="7">
        <v>6</v>
      </c>
      <c r="B11" s="8" t="s">
        <v>5</v>
      </c>
      <c r="C11" s="8" t="s">
        <v>154</v>
      </c>
      <c r="D11" s="7" t="s">
        <v>2</v>
      </c>
      <c r="E11" s="6" t="s">
        <v>6</v>
      </c>
      <c r="F11" s="6" t="s">
        <v>277</v>
      </c>
      <c r="G11" s="5">
        <v>2000000</v>
      </c>
      <c r="H11" s="9"/>
      <c r="I11" s="5"/>
      <c r="J11" s="5"/>
      <c r="K11" s="67">
        <v>798152</v>
      </c>
      <c r="L11" s="5"/>
      <c r="M11" s="5">
        <v>2798152</v>
      </c>
      <c r="N11" s="1" t="s">
        <v>369</v>
      </c>
      <c r="O11" s="5" t="s">
        <v>397</v>
      </c>
      <c r="P11" s="5">
        <v>300000</v>
      </c>
      <c r="Q11" s="40">
        <v>2498152</v>
      </c>
      <c r="R11" s="5">
        <v>0</v>
      </c>
      <c r="S11" s="2">
        <v>2498152</v>
      </c>
    </row>
    <row r="12" spans="1:19">
      <c r="A12" s="87">
        <v>7</v>
      </c>
      <c r="B12" s="89" t="s">
        <v>7</v>
      </c>
      <c r="C12" s="113" t="s">
        <v>155</v>
      </c>
      <c r="D12" s="87" t="s">
        <v>3</v>
      </c>
      <c r="E12" s="98" t="s">
        <v>6</v>
      </c>
      <c r="F12" s="98" t="s">
        <v>277</v>
      </c>
      <c r="G12" s="73">
        <v>2000000</v>
      </c>
      <c r="H12" s="111"/>
      <c r="I12" s="111"/>
      <c r="J12" s="111"/>
      <c r="K12" s="73">
        <v>905286</v>
      </c>
      <c r="L12" s="73"/>
      <c r="M12" s="73">
        <v>2905286</v>
      </c>
      <c r="N12" s="1" t="s">
        <v>369</v>
      </c>
      <c r="O12" s="5" t="s">
        <v>397</v>
      </c>
      <c r="P12" s="5">
        <v>300000</v>
      </c>
      <c r="Q12" s="75">
        <v>2605286</v>
      </c>
      <c r="R12" s="73">
        <v>0</v>
      </c>
      <c r="S12" s="75">
        <v>2605286</v>
      </c>
    </row>
    <row r="13" spans="1:19">
      <c r="A13" s="88"/>
      <c r="B13" s="90"/>
      <c r="C13" s="114"/>
      <c r="D13" s="88"/>
      <c r="E13" s="99"/>
      <c r="F13" s="99"/>
      <c r="G13" s="86"/>
      <c r="H13" s="112"/>
      <c r="I13" s="112"/>
      <c r="J13" s="112"/>
      <c r="K13" s="86"/>
      <c r="L13" s="86"/>
      <c r="M13" s="86"/>
      <c r="N13" s="1" t="s">
        <v>370</v>
      </c>
      <c r="O13" s="5" t="s">
        <v>398</v>
      </c>
      <c r="P13" s="5"/>
      <c r="Q13" s="76"/>
      <c r="R13" s="86"/>
      <c r="S13" s="117"/>
    </row>
    <row r="14" spans="1:19">
      <c r="A14" s="87">
        <v>8</v>
      </c>
      <c r="B14" s="89" t="s">
        <v>8</v>
      </c>
      <c r="C14" s="89" t="s">
        <v>156</v>
      </c>
      <c r="D14" s="87" t="s">
        <v>3</v>
      </c>
      <c r="E14" s="98" t="s">
        <v>9</v>
      </c>
      <c r="F14" s="98" t="s">
        <v>278</v>
      </c>
      <c r="G14" s="73">
        <v>2000000</v>
      </c>
      <c r="H14" s="111"/>
      <c r="I14" s="111"/>
      <c r="J14" s="111"/>
      <c r="K14" s="73">
        <v>1810572</v>
      </c>
      <c r="L14" s="73"/>
      <c r="M14" s="73">
        <v>3810572</v>
      </c>
      <c r="N14" s="1" t="s">
        <v>370</v>
      </c>
      <c r="O14" s="5" t="s">
        <v>399</v>
      </c>
      <c r="P14" s="5"/>
      <c r="Q14" s="75">
        <v>3510572</v>
      </c>
      <c r="R14" s="73">
        <v>0</v>
      </c>
      <c r="S14" s="75">
        <v>3510572</v>
      </c>
    </row>
    <row r="15" spans="1:19">
      <c r="A15" s="88"/>
      <c r="B15" s="90"/>
      <c r="C15" s="90"/>
      <c r="D15" s="88"/>
      <c r="E15" s="99"/>
      <c r="F15" s="99"/>
      <c r="G15" s="86"/>
      <c r="H15" s="112"/>
      <c r="I15" s="112"/>
      <c r="J15" s="112"/>
      <c r="K15" s="86"/>
      <c r="L15" s="86"/>
      <c r="M15" s="86"/>
      <c r="N15" s="1" t="s">
        <v>369</v>
      </c>
      <c r="O15" s="5" t="s">
        <v>400</v>
      </c>
      <c r="P15" s="5">
        <v>300000</v>
      </c>
      <c r="Q15" s="76"/>
      <c r="R15" s="86"/>
      <c r="S15" s="117"/>
    </row>
    <row r="16" spans="1:19">
      <c r="A16" s="7">
        <v>9</v>
      </c>
      <c r="B16" s="8" t="s">
        <v>257</v>
      </c>
      <c r="C16" s="8" t="s">
        <v>260</v>
      </c>
      <c r="D16" s="7" t="s">
        <v>258</v>
      </c>
      <c r="E16" s="6" t="s">
        <v>259</v>
      </c>
      <c r="F16" s="6" t="s">
        <v>10</v>
      </c>
      <c r="G16" s="5">
        <v>2000000</v>
      </c>
      <c r="H16" s="9"/>
      <c r="I16" s="5"/>
      <c r="J16" s="5"/>
      <c r="K16" s="67">
        <v>1064202</v>
      </c>
      <c r="L16" s="5"/>
      <c r="M16" s="5">
        <v>3064202</v>
      </c>
      <c r="N16" s="1" t="s">
        <v>369</v>
      </c>
      <c r="O16" s="5" t="s">
        <v>401</v>
      </c>
      <c r="P16" s="5">
        <v>100000</v>
      </c>
      <c r="Q16" s="40">
        <v>2964202</v>
      </c>
      <c r="R16" s="5">
        <v>0</v>
      </c>
      <c r="S16" s="2">
        <v>2964202</v>
      </c>
    </row>
    <row r="17" spans="1:19">
      <c r="A17" s="7">
        <v>10</v>
      </c>
      <c r="B17" s="8" t="s">
        <v>11</v>
      </c>
      <c r="C17" s="8" t="s">
        <v>157</v>
      </c>
      <c r="D17" s="7" t="s">
        <v>4</v>
      </c>
      <c r="E17" s="6" t="s">
        <v>12</v>
      </c>
      <c r="F17" s="6" t="s">
        <v>13</v>
      </c>
      <c r="G17" s="5">
        <v>2000000</v>
      </c>
      <c r="H17" s="9"/>
      <c r="I17" s="5"/>
      <c r="J17" s="5"/>
      <c r="K17" s="67"/>
      <c r="L17" s="5"/>
      <c r="M17" s="5">
        <v>2000000</v>
      </c>
      <c r="N17" s="1" t="s">
        <v>369</v>
      </c>
      <c r="O17" s="5" t="s">
        <v>402</v>
      </c>
      <c r="P17" s="5">
        <v>300000</v>
      </c>
      <c r="Q17" s="40">
        <v>1700000</v>
      </c>
      <c r="R17" s="5">
        <v>0</v>
      </c>
      <c r="S17" s="2">
        <v>1700000</v>
      </c>
    </row>
    <row r="18" spans="1:19">
      <c r="A18" s="7">
        <v>11</v>
      </c>
      <c r="B18" s="8" t="s">
        <v>14</v>
      </c>
      <c r="C18" s="8" t="s">
        <v>158</v>
      </c>
      <c r="D18" s="7" t="s">
        <v>2</v>
      </c>
      <c r="E18" s="10" t="s">
        <v>15</v>
      </c>
      <c r="F18" s="10" t="s">
        <v>16</v>
      </c>
      <c r="G18" s="5">
        <v>2000000</v>
      </c>
      <c r="H18" s="9"/>
      <c r="I18" s="5"/>
      <c r="J18" s="5"/>
      <c r="K18" s="67">
        <v>798152</v>
      </c>
      <c r="L18" s="5"/>
      <c r="M18" s="5">
        <v>2798152</v>
      </c>
      <c r="N18" s="1" t="s">
        <v>369</v>
      </c>
      <c r="O18" s="5" t="s">
        <v>403</v>
      </c>
      <c r="P18" s="5">
        <v>300000</v>
      </c>
      <c r="Q18" s="40">
        <v>2498152</v>
      </c>
      <c r="R18" s="5">
        <v>0</v>
      </c>
      <c r="S18" s="2">
        <v>2498152</v>
      </c>
    </row>
    <row r="19" spans="1:19">
      <c r="A19" s="87">
        <v>12</v>
      </c>
      <c r="B19" s="89" t="s">
        <v>17</v>
      </c>
      <c r="C19" s="89" t="s">
        <v>159</v>
      </c>
      <c r="D19" s="87" t="s">
        <v>4</v>
      </c>
      <c r="E19" s="91" t="s">
        <v>18</v>
      </c>
      <c r="F19" s="91" t="s">
        <v>324</v>
      </c>
      <c r="G19" s="73">
        <v>2000000</v>
      </c>
      <c r="H19" s="111"/>
      <c r="I19" s="111"/>
      <c r="J19" s="111"/>
      <c r="K19" s="111"/>
      <c r="L19" s="111"/>
      <c r="M19" s="73">
        <v>2000000</v>
      </c>
      <c r="N19" s="1" t="s">
        <v>370</v>
      </c>
      <c r="O19" s="5" t="s">
        <v>404</v>
      </c>
      <c r="P19" s="5"/>
      <c r="Q19" s="75">
        <v>1700000</v>
      </c>
      <c r="R19" s="73">
        <v>0</v>
      </c>
      <c r="S19" s="75">
        <v>1700000</v>
      </c>
    </row>
    <row r="20" spans="1:19">
      <c r="A20" s="88"/>
      <c r="B20" s="90"/>
      <c r="C20" s="90"/>
      <c r="D20" s="88"/>
      <c r="E20" s="92"/>
      <c r="F20" s="92"/>
      <c r="G20" s="86"/>
      <c r="H20" s="112"/>
      <c r="I20" s="112"/>
      <c r="J20" s="112"/>
      <c r="K20" s="112"/>
      <c r="L20" s="112"/>
      <c r="M20" s="86"/>
      <c r="N20" s="1" t="s">
        <v>369</v>
      </c>
      <c r="O20" s="5" t="s">
        <v>405</v>
      </c>
      <c r="P20" s="5">
        <v>300000</v>
      </c>
      <c r="Q20" s="76"/>
      <c r="R20" s="86"/>
      <c r="S20" s="117"/>
    </row>
    <row r="21" spans="1:19" ht="59.4">
      <c r="A21" s="7">
        <v>13</v>
      </c>
      <c r="B21" s="11" t="s">
        <v>327</v>
      </c>
      <c r="C21" s="8" t="s">
        <v>160</v>
      </c>
      <c r="D21" s="7" t="s">
        <v>2</v>
      </c>
      <c r="E21" s="10" t="s">
        <v>18</v>
      </c>
      <c r="F21" s="10" t="s">
        <v>324</v>
      </c>
      <c r="G21" s="5">
        <v>2000000</v>
      </c>
      <c r="H21" s="9"/>
      <c r="I21" s="5"/>
      <c r="J21" s="5"/>
      <c r="K21" s="67">
        <v>628883</v>
      </c>
      <c r="L21" s="5"/>
      <c r="M21" s="5">
        <v>2628883</v>
      </c>
      <c r="N21" s="1" t="s">
        <v>369</v>
      </c>
      <c r="O21" s="5" t="s">
        <v>406</v>
      </c>
      <c r="P21" s="5">
        <v>300000</v>
      </c>
      <c r="Q21" s="40">
        <v>2328883</v>
      </c>
      <c r="R21" s="5">
        <v>0</v>
      </c>
      <c r="S21" s="2">
        <v>2328883</v>
      </c>
    </row>
    <row r="22" spans="1:19" ht="39.6">
      <c r="A22" s="119">
        <v>14</v>
      </c>
      <c r="B22" s="120" t="s">
        <v>561</v>
      </c>
      <c r="C22" s="120" t="s">
        <v>161</v>
      </c>
      <c r="D22" s="7" t="s">
        <v>2</v>
      </c>
      <c r="E22" s="10" t="s">
        <v>559</v>
      </c>
      <c r="F22" s="10" t="s">
        <v>279</v>
      </c>
      <c r="G22" s="5">
        <v>2000000</v>
      </c>
      <c r="H22" s="73"/>
      <c r="I22" s="73"/>
      <c r="J22" s="73"/>
      <c r="K22" s="116">
        <v>3192607</v>
      </c>
      <c r="L22" s="73"/>
      <c r="M22" s="116">
        <v>7192607</v>
      </c>
      <c r="N22" s="1" t="s">
        <v>369</v>
      </c>
      <c r="O22" s="5" t="s">
        <v>407</v>
      </c>
      <c r="P22" s="5">
        <v>300000</v>
      </c>
      <c r="Q22" s="75">
        <v>6592607</v>
      </c>
      <c r="R22" s="116">
        <v>0</v>
      </c>
      <c r="S22" s="75">
        <v>6592607</v>
      </c>
    </row>
    <row r="23" spans="1:19" ht="39.6">
      <c r="A23" s="119"/>
      <c r="B23" s="120"/>
      <c r="C23" s="120"/>
      <c r="D23" s="7" t="s">
        <v>2</v>
      </c>
      <c r="E23" s="6" t="s">
        <v>560</v>
      </c>
      <c r="F23" s="6" t="s">
        <v>280</v>
      </c>
      <c r="G23" s="5">
        <v>2000000</v>
      </c>
      <c r="H23" s="86"/>
      <c r="I23" s="86"/>
      <c r="J23" s="86"/>
      <c r="K23" s="116"/>
      <c r="L23" s="86"/>
      <c r="M23" s="116"/>
      <c r="N23" s="1" t="s">
        <v>369</v>
      </c>
      <c r="O23" s="5" t="s">
        <v>408</v>
      </c>
      <c r="P23" s="5">
        <v>300000</v>
      </c>
      <c r="Q23" s="76"/>
      <c r="R23" s="116"/>
      <c r="S23" s="117"/>
    </row>
    <row r="24" spans="1:19">
      <c r="A24" s="87">
        <v>15</v>
      </c>
      <c r="B24" s="89" t="s">
        <v>562</v>
      </c>
      <c r="C24" s="89" t="s">
        <v>162</v>
      </c>
      <c r="D24" s="87" t="s">
        <v>3</v>
      </c>
      <c r="E24" s="91" t="s">
        <v>559</v>
      </c>
      <c r="F24" s="91" t="s">
        <v>279</v>
      </c>
      <c r="G24" s="73">
        <v>2000000</v>
      </c>
      <c r="H24" s="73">
        <v>600000</v>
      </c>
      <c r="I24" s="73">
        <v>2731924</v>
      </c>
      <c r="J24" s="73">
        <v>270000</v>
      </c>
      <c r="K24" s="73">
        <v>3621144</v>
      </c>
      <c r="L24" s="73"/>
      <c r="M24" s="73">
        <v>15223068</v>
      </c>
      <c r="N24" s="1" t="s">
        <v>370</v>
      </c>
      <c r="O24" s="5" t="s">
        <v>409</v>
      </c>
      <c r="P24" s="5"/>
      <c r="Q24" s="75">
        <v>14023068</v>
      </c>
      <c r="R24" s="73">
        <v>3601924</v>
      </c>
      <c r="S24" s="75">
        <v>17624992</v>
      </c>
    </row>
    <row r="25" spans="1:19">
      <c r="A25" s="100"/>
      <c r="B25" s="101"/>
      <c r="C25" s="101"/>
      <c r="D25" s="88"/>
      <c r="E25" s="92"/>
      <c r="F25" s="92"/>
      <c r="G25" s="86"/>
      <c r="H25" s="95"/>
      <c r="I25" s="95"/>
      <c r="J25" s="95"/>
      <c r="K25" s="95"/>
      <c r="L25" s="95"/>
      <c r="M25" s="95"/>
      <c r="N25" s="1" t="s">
        <v>369</v>
      </c>
      <c r="O25" s="5" t="s">
        <v>410</v>
      </c>
      <c r="P25" s="5">
        <v>300000</v>
      </c>
      <c r="Q25" s="79"/>
      <c r="R25" s="95"/>
      <c r="S25" s="118"/>
    </row>
    <row r="26" spans="1:19">
      <c r="A26" s="100"/>
      <c r="B26" s="101"/>
      <c r="C26" s="101"/>
      <c r="D26" s="87" t="s">
        <v>3</v>
      </c>
      <c r="E26" s="87" t="s">
        <v>560</v>
      </c>
      <c r="F26" s="87" t="s">
        <v>280</v>
      </c>
      <c r="G26" s="73">
        <v>2000000</v>
      </c>
      <c r="H26" s="95"/>
      <c r="I26" s="95"/>
      <c r="J26" s="95"/>
      <c r="K26" s="95"/>
      <c r="L26" s="95"/>
      <c r="M26" s="95"/>
      <c r="N26" s="1" t="s">
        <v>370</v>
      </c>
      <c r="O26" s="5" t="s">
        <v>411</v>
      </c>
      <c r="P26" s="5"/>
      <c r="Q26" s="79"/>
      <c r="R26" s="95"/>
      <c r="S26" s="118"/>
    </row>
    <row r="27" spans="1:19" ht="19.5" customHeight="1">
      <c r="A27" s="100"/>
      <c r="B27" s="101"/>
      <c r="C27" s="101"/>
      <c r="D27" s="88"/>
      <c r="E27" s="88"/>
      <c r="F27" s="88"/>
      <c r="G27" s="86"/>
      <c r="H27" s="95"/>
      <c r="I27" s="95"/>
      <c r="J27" s="95"/>
      <c r="K27" s="95"/>
      <c r="L27" s="95"/>
      <c r="M27" s="95"/>
      <c r="N27" s="1" t="s">
        <v>369</v>
      </c>
      <c r="O27" s="5" t="s">
        <v>412</v>
      </c>
      <c r="P27" s="5">
        <v>300000</v>
      </c>
      <c r="Q27" s="79"/>
      <c r="R27" s="95"/>
      <c r="S27" s="118"/>
    </row>
    <row r="28" spans="1:19" ht="19.5" customHeight="1">
      <c r="A28" s="100"/>
      <c r="B28" s="101"/>
      <c r="C28" s="101"/>
      <c r="D28" s="87" t="s">
        <v>266</v>
      </c>
      <c r="E28" s="91" t="s">
        <v>616</v>
      </c>
      <c r="F28" s="91" t="s">
        <v>19</v>
      </c>
      <c r="G28" s="73">
        <v>2000000</v>
      </c>
      <c r="H28" s="95"/>
      <c r="I28" s="95"/>
      <c r="J28" s="95"/>
      <c r="K28" s="95"/>
      <c r="L28" s="95"/>
      <c r="M28" s="95"/>
      <c r="N28" s="1" t="s">
        <v>370</v>
      </c>
      <c r="O28" s="5" t="s">
        <v>413</v>
      </c>
      <c r="P28" s="5"/>
      <c r="Q28" s="79"/>
      <c r="R28" s="95"/>
      <c r="S28" s="118"/>
    </row>
    <row r="29" spans="1:19" ht="19.5" customHeight="1">
      <c r="A29" s="100"/>
      <c r="B29" s="101"/>
      <c r="C29" s="101"/>
      <c r="D29" s="88"/>
      <c r="E29" s="92"/>
      <c r="F29" s="92"/>
      <c r="G29" s="86"/>
      <c r="H29" s="95"/>
      <c r="I29" s="95"/>
      <c r="J29" s="95"/>
      <c r="K29" s="95"/>
      <c r="L29" s="95"/>
      <c r="M29" s="95"/>
      <c r="N29" s="1" t="s">
        <v>369</v>
      </c>
      <c r="O29" s="5" t="s">
        <v>414</v>
      </c>
      <c r="P29" s="5">
        <v>300000</v>
      </c>
      <c r="Q29" s="79"/>
      <c r="R29" s="95"/>
      <c r="S29" s="118"/>
    </row>
    <row r="30" spans="1:19" ht="19.5" customHeight="1">
      <c r="A30" s="100"/>
      <c r="B30" s="101"/>
      <c r="C30" s="101"/>
      <c r="D30" s="87" t="s">
        <v>3</v>
      </c>
      <c r="E30" s="91" t="s">
        <v>566</v>
      </c>
      <c r="F30" s="91" t="s">
        <v>20</v>
      </c>
      <c r="G30" s="73">
        <v>2000000</v>
      </c>
      <c r="H30" s="95"/>
      <c r="I30" s="95"/>
      <c r="J30" s="95"/>
      <c r="K30" s="95"/>
      <c r="L30" s="95"/>
      <c r="M30" s="95"/>
      <c r="N30" s="1" t="s">
        <v>370</v>
      </c>
      <c r="O30" s="5" t="s">
        <v>415</v>
      </c>
      <c r="P30" s="5"/>
      <c r="Q30" s="79"/>
      <c r="R30" s="95"/>
      <c r="S30" s="118"/>
    </row>
    <row r="31" spans="1:19" ht="19.5" customHeight="1">
      <c r="A31" s="88"/>
      <c r="B31" s="90"/>
      <c r="C31" s="90"/>
      <c r="D31" s="88"/>
      <c r="E31" s="92"/>
      <c r="F31" s="92"/>
      <c r="G31" s="86"/>
      <c r="H31" s="86"/>
      <c r="I31" s="86"/>
      <c r="J31" s="86"/>
      <c r="K31" s="86"/>
      <c r="L31" s="86"/>
      <c r="M31" s="86"/>
      <c r="N31" s="1" t="s">
        <v>369</v>
      </c>
      <c r="O31" s="5" t="s">
        <v>416</v>
      </c>
      <c r="P31" s="5">
        <v>300000</v>
      </c>
      <c r="Q31" s="76"/>
      <c r="R31" s="86"/>
      <c r="S31" s="117"/>
    </row>
    <row r="32" spans="1:19" s="49" customFormat="1" ht="39.6">
      <c r="A32" s="43">
        <v>16</v>
      </c>
      <c r="B32" s="44" t="s">
        <v>563</v>
      </c>
      <c r="C32" s="44" t="s">
        <v>163</v>
      </c>
      <c r="D32" s="43" t="s">
        <v>3</v>
      </c>
      <c r="E32" s="45" t="s">
        <v>567</v>
      </c>
      <c r="F32" s="45" t="s">
        <v>21</v>
      </c>
      <c r="G32" s="46">
        <v>2000000</v>
      </c>
      <c r="H32" s="46"/>
      <c r="I32" s="46"/>
      <c r="J32" s="46"/>
      <c r="K32" s="46">
        <v>1810572</v>
      </c>
      <c r="L32" s="46"/>
      <c r="M32" s="46">
        <v>3810572</v>
      </c>
      <c r="N32" s="47" t="s">
        <v>632</v>
      </c>
      <c r="O32" s="46" t="s">
        <v>634</v>
      </c>
      <c r="P32" s="46">
        <v>300000</v>
      </c>
      <c r="Q32" s="48">
        <v>3510572</v>
      </c>
      <c r="R32" s="46">
        <v>0</v>
      </c>
      <c r="S32" s="48">
        <v>3510572</v>
      </c>
    </row>
    <row r="33" spans="1:20" ht="19.5" customHeight="1">
      <c r="A33" s="119">
        <v>17</v>
      </c>
      <c r="B33" s="120" t="s">
        <v>564</v>
      </c>
      <c r="C33" s="120" t="s">
        <v>164</v>
      </c>
      <c r="D33" s="119" t="s">
        <v>2</v>
      </c>
      <c r="E33" s="6" t="s">
        <v>568</v>
      </c>
      <c r="F33" s="6" t="s">
        <v>281</v>
      </c>
      <c r="G33" s="5">
        <v>2000000</v>
      </c>
      <c r="H33" s="116">
        <v>50000</v>
      </c>
      <c r="I33" s="116">
        <v>3500000</v>
      </c>
      <c r="J33" s="116">
        <v>270000</v>
      </c>
      <c r="K33" s="116">
        <v>1596304</v>
      </c>
      <c r="L33" s="116"/>
      <c r="M33" s="116">
        <v>9416304</v>
      </c>
      <c r="N33" s="1" t="s">
        <v>369</v>
      </c>
      <c r="O33" s="5" t="s">
        <v>633</v>
      </c>
      <c r="P33" s="5">
        <v>300000</v>
      </c>
      <c r="Q33" s="75">
        <v>8816304</v>
      </c>
      <c r="R33" s="116">
        <v>3820000</v>
      </c>
      <c r="S33" s="75">
        <v>12636304</v>
      </c>
    </row>
    <row r="34" spans="1:20">
      <c r="A34" s="119"/>
      <c r="B34" s="120"/>
      <c r="C34" s="120"/>
      <c r="D34" s="119"/>
      <c r="E34" s="10" t="s">
        <v>569</v>
      </c>
      <c r="F34" s="10" t="s">
        <v>326</v>
      </c>
      <c r="G34" s="5">
        <v>2000000</v>
      </c>
      <c r="H34" s="116"/>
      <c r="I34" s="116"/>
      <c r="J34" s="116"/>
      <c r="K34" s="116"/>
      <c r="L34" s="116"/>
      <c r="M34" s="116"/>
      <c r="N34" s="1" t="s">
        <v>369</v>
      </c>
      <c r="O34" s="5" t="s">
        <v>418</v>
      </c>
      <c r="P34" s="5">
        <v>300000</v>
      </c>
      <c r="Q34" s="76"/>
      <c r="R34" s="116"/>
      <c r="S34" s="117"/>
    </row>
    <row r="35" spans="1:20">
      <c r="A35" s="87">
        <v>18</v>
      </c>
      <c r="B35" s="89" t="s">
        <v>565</v>
      </c>
      <c r="C35" s="89" t="s">
        <v>165</v>
      </c>
      <c r="D35" s="87" t="s">
        <v>3</v>
      </c>
      <c r="E35" s="98" t="s">
        <v>568</v>
      </c>
      <c r="F35" s="98" t="s">
        <v>281</v>
      </c>
      <c r="G35" s="73">
        <v>2000000</v>
      </c>
      <c r="H35" s="73">
        <v>30000</v>
      </c>
      <c r="I35" s="73"/>
      <c r="J35" s="73"/>
      <c r="K35" s="73">
        <v>1810572</v>
      </c>
      <c r="L35" s="73"/>
      <c r="M35" s="73">
        <v>5840572</v>
      </c>
      <c r="N35" s="1" t="s">
        <v>369</v>
      </c>
      <c r="O35" s="5" t="s">
        <v>419</v>
      </c>
      <c r="P35" s="5">
        <v>300000</v>
      </c>
      <c r="Q35" s="75">
        <v>5240572</v>
      </c>
      <c r="R35" s="73">
        <v>30000</v>
      </c>
      <c r="S35" s="75">
        <v>5270572</v>
      </c>
    </row>
    <row r="36" spans="1:20">
      <c r="A36" s="100"/>
      <c r="B36" s="101"/>
      <c r="C36" s="101"/>
      <c r="D36" s="100"/>
      <c r="E36" s="99"/>
      <c r="F36" s="99"/>
      <c r="G36" s="86"/>
      <c r="H36" s="95"/>
      <c r="I36" s="95"/>
      <c r="J36" s="95"/>
      <c r="K36" s="95"/>
      <c r="L36" s="95"/>
      <c r="M36" s="95"/>
      <c r="N36" s="1" t="s">
        <v>370</v>
      </c>
      <c r="O36" s="5" t="s">
        <v>420</v>
      </c>
      <c r="P36" s="5"/>
      <c r="Q36" s="79"/>
      <c r="R36" s="95"/>
      <c r="S36" s="118"/>
    </row>
    <row r="37" spans="1:20">
      <c r="A37" s="100"/>
      <c r="B37" s="101"/>
      <c r="C37" s="101"/>
      <c r="D37" s="100"/>
      <c r="E37" s="91" t="s">
        <v>569</v>
      </c>
      <c r="F37" s="91" t="s">
        <v>326</v>
      </c>
      <c r="G37" s="73">
        <v>2000000</v>
      </c>
      <c r="H37" s="95"/>
      <c r="I37" s="95"/>
      <c r="J37" s="95"/>
      <c r="K37" s="95"/>
      <c r="L37" s="95"/>
      <c r="M37" s="95"/>
      <c r="N37" s="1" t="s">
        <v>370</v>
      </c>
      <c r="O37" s="5" t="s">
        <v>421</v>
      </c>
      <c r="P37" s="5"/>
      <c r="Q37" s="79"/>
      <c r="R37" s="95"/>
      <c r="S37" s="118"/>
      <c r="T37" s="25"/>
    </row>
    <row r="38" spans="1:20">
      <c r="A38" s="88"/>
      <c r="B38" s="90"/>
      <c r="C38" s="90"/>
      <c r="D38" s="88"/>
      <c r="E38" s="92"/>
      <c r="F38" s="92"/>
      <c r="G38" s="86"/>
      <c r="H38" s="86"/>
      <c r="I38" s="86"/>
      <c r="J38" s="86"/>
      <c r="K38" s="86"/>
      <c r="L38" s="86"/>
      <c r="M38" s="86"/>
      <c r="N38" s="1" t="s">
        <v>369</v>
      </c>
      <c r="O38" s="5" t="s">
        <v>417</v>
      </c>
      <c r="P38" s="5">
        <v>300000</v>
      </c>
      <c r="Q38" s="76"/>
      <c r="R38" s="86"/>
      <c r="S38" s="117"/>
    </row>
    <row r="39" spans="1:20" ht="39.75" customHeight="1">
      <c r="A39" s="119">
        <v>19</v>
      </c>
      <c r="B39" s="120" t="s">
        <v>575</v>
      </c>
      <c r="C39" s="120" t="s">
        <v>166</v>
      </c>
      <c r="D39" s="119" t="s">
        <v>2</v>
      </c>
      <c r="E39" s="10" t="s">
        <v>570</v>
      </c>
      <c r="F39" s="10" t="s">
        <v>282</v>
      </c>
      <c r="G39" s="5">
        <v>2000000</v>
      </c>
      <c r="H39" s="116">
        <v>30000</v>
      </c>
      <c r="I39" s="116">
        <v>2961643</v>
      </c>
      <c r="J39" s="116">
        <v>270000</v>
      </c>
      <c r="K39" s="116">
        <v>2128405</v>
      </c>
      <c r="L39" s="123">
        <v>15000</v>
      </c>
      <c r="M39" s="116">
        <v>9405048</v>
      </c>
      <c r="N39" s="1" t="s">
        <v>369</v>
      </c>
      <c r="O39" s="5" t="s">
        <v>422</v>
      </c>
      <c r="P39" s="5">
        <v>300000</v>
      </c>
      <c r="Q39" s="75">
        <v>8805048</v>
      </c>
      <c r="R39" s="116">
        <v>3276643</v>
      </c>
      <c r="S39" s="75">
        <v>12081691</v>
      </c>
    </row>
    <row r="40" spans="1:20">
      <c r="A40" s="119"/>
      <c r="B40" s="120"/>
      <c r="C40" s="120"/>
      <c r="D40" s="119"/>
      <c r="E40" s="10" t="s">
        <v>571</v>
      </c>
      <c r="F40" s="10" t="s">
        <v>283</v>
      </c>
      <c r="G40" s="5">
        <v>2000000</v>
      </c>
      <c r="H40" s="116"/>
      <c r="I40" s="116"/>
      <c r="J40" s="116"/>
      <c r="K40" s="116"/>
      <c r="L40" s="123"/>
      <c r="M40" s="116"/>
      <c r="N40" s="1" t="s">
        <v>369</v>
      </c>
      <c r="O40" s="5" t="s">
        <v>423</v>
      </c>
      <c r="P40" s="5">
        <v>300000</v>
      </c>
      <c r="Q40" s="76"/>
      <c r="R40" s="116"/>
      <c r="S40" s="117"/>
    </row>
    <row r="41" spans="1:20">
      <c r="A41" s="119">
        <v>20</v>
      </c>
      <c r="B41" s="120" t="s">
        <v>574</v>
      </c>
      <c r="C41" s="120" t="s">
        <v>167</v>
      </c>
      <c r="D41" s="119" t="s">
        <v>3</v>
      </c>
      <c r="E41" s="10" t="s">
        <v>572</v>
      </c>
      <c r="F41" s="10" t="s">
        <v>282</v>
      </c>
      <c r="G41" s="5">
        <v>2000000</v>
      </c>
      <c r="H41" s="116">
        <v>30000</v>
      </c>
      <c r="I41" s="116"/>
      <c r="J41" s="116"/>
      <c r="K41" s="116">
        <v>2414096</v>
      </c>
      <c r="L41" s="123">
        <v>131667</v>
      </c>
      <c r="M41" s="116">
        <v>6575763</v>
      </c>
      <c r="N41" s="1" t="s">
        <v>369</v>
      </c>
      <c r="O41" s="5" t="s">
        <v>424</v>
      </c>
      <c r="P41" s="5">
        <v>300000</v>
      </c>
      <c r="Q41" s="75">
        <v>5975763</v>
      </c>
      <c r="R41" s="116">
        <v>161667</v>
      </c>
      <c r="S41" s="75">
        <v>6137430</v>
      </c>
    </row>
    <row r="42" spans="1:20">
      <c r="A42" s="119"/>
      <c r="B42" s="120"/>
      <c r="C42" s="120"/>
      <c r="D42" s="119"/>
      <c r="E42" s="91" t="s">
        <v>573</v>
      </c>
      <c r="F42" s="91" t="s">
        <v>373</v>
      </c>
      <c r="G42" s="73">
        <v>2000000</v>
      </c>
      <c r="H42" s="116"/>
      <c r="I42" s="116"/>
      <c r="J42" s="116"/>
      <c r="K42" s="116"/>
      <c r="L42" s="123"/>
      <c r="M42" s="116"/>
      <c r="N42" s="1" t="s">
        <v>370</v>
      </c>
      <c r="O42" s="5" t="s">
        <v>425</v>
      </c>
      <c r="P42" s="5"/>
      <c r="Q42" s="79"/>
      <c r="R42" s="116"/>
      <c r="S42" s="118"/>
    </row>
    <row r="43" spans="1:20">
      <c r="A43" s="119"/>
      <c r="B43" s="120"/>
      <c r="C43" s="120"/>
      <c r="D43" s="119"/>
      <c r="E43" s="92"/>
      <c r="F43" s="92"/>
      <c r="G43" s="86"/>
      <c r="H43" s="116"/>
      <c r="I43" s="116"/>
      <c r="J43" s="116"/>
      <c r="K43" s="116"/>
      <c r="L43" s="123"/>
      <c r="M43" s="116"/>
      <c r="N43" s="1" t="s">
        <v>369</v>
      </c>
      <c r="O43" s="5" t="s">
        <v>426</v>
      </c>
      <c r="P43" s="5">
        <v>300000</v>
      </c>
      <c r="Q43" s="76"/>
      <c r="R43" s="116"/>
      <c r="S43" s="117"/>
    </row>
    <row r="44" spans="1:20" ht="19.5" customHeight="1">
      <c r="A44" s="87">
        <v>21</v>
      </c>
      <c r="B44" s="93" t="s">
        <v>374</v>
      </c>
      <c r="C44" s="89" t="s">
        <v>168</v>
      </c>
      <c r="D44" s="87" t="s">
        <v>3</v>
      </c>
      <c r="E44" s="98" t="s">
        <v>22</v>
      </c>
      <c r="F44" s="98" t="s">
        <v>23</v>
      </c>
      <c r="G44" s="73">
        <v>2000000</v>
      </c>
      <c r="H44" s="73"/>
      <c r="I44" s="73"/>
      <c r="J44" s="73"/>
      <c r="K44" s="73">
        <v>61263</v>
      </c>
      <c r="L44" s="75"/>
      <c r="M44" s="73">
        <v>2061263</v>
      </c>
      <c r="N44" s="1" t="s">
        <v>370</v>
      </c>
      <c r="O44" s="5" t="s">
        <v>427</v>
      </c>
      <c r="P44" s="5"/>
      <c r="Q44" s="80" t="s">
        <v>654</v>
      </c>
      <c r="R44" s="73">
        <v>0</v>
      </c>
      <c r="S44" s="75" t="s">
        <v>389</v>
      </c>
    </row>
    <row r="45" spans="1:20" ht="188.25" customHeight="1">
      <c r="A45" s="88"/>
      <c r="B45" s="124"/>
      <c r="C45" s="90"/>
      <c r="D45" s="88"/>
      <c r="E45" s="99"/>
      <c r="F45" s="99"/>
      <c r="G45" s="86"/>
      <c r="H45" s="86"/>
      <c r="I45" s="86"/>
      <c r="J45" s="86"/>
      <c r="K45" s="86"/>
      <c r="L45" s="117"/>
      <c r="M45" s="86"/>
      <c r="N45" s="1" t="s">
        <v>375</v>
      </c>
      <c r="O45" s="5" t="s">
        <v>428</v>
      </c>
      <c r="P45" s="5">
        <v>300000</v>
      </c>
      <c r="Q45" s="81"/>
      <c r="R45" s="74"/>
      <c r="S45" s="74"/>
    </row>
    <row r="46" spans="1:20" ht="39.6">
      <c r="A46" s="119">
        <v>22</v>
      </c>
      <c r="B46" s="120" t="s">
        <v>576</v>
      </c>
      <c r="C46" s="120" t="s">
        <v>169</v>
      </c>
      <c r="D46" s="7" t="s">
        <v>2</v>
      </c>
      <c r="E46" s="10" t="s">
        <v>577</v>
      </c>
      <c r="F46" s="10" t="s">
        <v>24</v>
      </c>
      <c r="G46" s="5">
        <v>2000000</v>
      </c>
      <c r="H46" s="116"/>
      <c r="I46" s="116"/>
      <c r="J46" s="116"/>
      <c r="K46" s="116">
        <v>0</v>
      </c>
      <c r="L46" s="116"/>
      <c r="M46" s="125">
        <v>6000000</v>
      </c>
      <c r="N46" s="1" t="s">
        <v>375</v>
      </c>
      <c r="O46" s="5" t="s">
        <v>429</v>
      </c>
      <c r="P46" s="5">
        <v>300000</v>
      </c>
      <c r="Q46" s="75">
        <v>5100000</v>
      </c>
      <c r="R46" s="116">
        <v>0</v>
      </c>
      <c r="S46" s="75">
        <v>5100000</v>
      </c>
    </row>
    <row r="47" spans="1:20" ht="39.6">
      <c r="A47" s="119"/>
      <c r="B47" s="120"/>
      <c r="C47" s="120"/>
      <c r="D47" s="7" t="s">
        <v>2</v>
      </c>
      <c r="E47" s="6" t="s">
        <v>578</v>
      </c>
      <c r="F47" s="6" t="s">
        <v>26</v>
      </c>
      <c r="G47" s="5">
        <v>2000000</v>
      </c>
      <c r="H47" s="116"/>
      <c r="I47" s="116"/>
      <c r="J47" s="116"/>
      <c r="K47" s="116"/>
      <c r="L47" s="116"/>
      <c r="M47" s="125"/>
      <c r="N47" s="1" t="s">
        <v>375</v>
      </c>
      <c r="O47" s="5" t="s">
        <v>430</v>
      </c>
      <c r="P47" s="5">
        <v>300000</v>
      </c>
      <c r="Q47" s="79"/>
      <c r="R47" s="116"/>
      <c r="S47" s="118"/>
    </row>
    <row r="48" spans="1:20" ht="39.6">
      <c r="A48" s="119"/>
      <c r="B48" s="120"/>
      <c r="C48" s="120"/>
      <c r="D48" s="7" t="s">
        <v>27</v>
      </c>
      <c r="E48" s="6" t="s">
        <v>617</v>
      </c>
      <c r="F48" s="6" t="s">
        <v>28</v>
      </c>
      <c r="G48" s="5">
        <v>2000000</v>
      </c>
      <c r="H48" s="116"/>
      <c r="I48" s="116"/>
      <c r="J48" s="116"/>
      <c r="K48" s="128"/>
      <c r="L48" s="116"/>
      <c r="M48" s="125"/>
      <c r="N48" s="1" t="s">
        <v>375</v>
      </c>
      <c r="O48" s="5" t="s">
        <v>430</v>
      </c>
      <c r="P48" s="5">
        <v>300000</v>
      </c>
      <c r="Q48" s="76"/>
      <c r="R48" s="116"/>
      <c r="S48" s="117"/>
    </row>
    <row r="49" spans="1:19">
      <c r="A49" s="87">
        <v>23</v>
      </c>
      <c r="B49" s="89" t="s">
        <v>29</v>
      </c>
      <c r="C49" s="89" t="s">
        <v>170</v>
      </c>
      <c r="D49" s="87" t="s">
        <v>30</v>
      </c>
      <c r="E49" s="98" t="s">
        <v>271</v>
      </c>
      <c r="F49" s="98" t="s">
        <v>284</v>
      </c>
      <c r="G49" s="73">
        <v>2000000</v>
      </c>
      <c r="H49" s="73"/>
      <c r="I49" s="73">
        <v>1480822</v>
      </c>
      <c r="J49" s="73">
        <v>135000</v>
      </c>
      <c r="K49" s="107"/>
      <c r="L49" s="73"/>
      <c r="M49" s="73">
        <v>3615822</v>
      </c>
      <c r="N49" s="1" t="s">
        <v>369</v>
      </c>
      <c r="O49" s="5" t="s">
        <v>431</v>
      </c>
      <c r="P49" s="5">
        <v>300000</v>
      </c>
      <c r="Q49" s="75">
        <v>3315822</v>
      </c>
      <c r="R49" s="73">
        <v>1615822</v>
      </c>
      <c r="S49" s="75">
        <v>4931644</v>
      </c>
    </row>
    <row r="50" spans="1:19">
      <c r="A50" s="100"/>
      <c r="B50" s="101"/>
      <c r="C50" s="101"/>
      <c r="D50" s="88"/>
      <c r="E50" s="99"/>
      <c r="F50" s="99"/>
      <c r="G50" s="86"/>
      <c r="H50" s="95"/>
      <c r="I50" s="95"/>
      <c r="J50" s="95"/>
      <c r="K50" s="108"/>
      <c r="L50" s="95"/>
      <c r="M50" s="95"/>
      <c r="N50" s="1" t="s">
        <v>370</v>
      </c>
      <c r="O50" s="5" t="s">
        <v>432</v>
      </c>
      <c r="P50" s="5"/>
      <c r="Q50" s="79"/>
      <c r="R50" s="95"/>
      <c r="S50" s="118"/>
    </row>
    <row r="51" spans="1:19">
      <c r="A51" s="100"/>
      <c r="B51" s="101"/>
      <c r="C51" s="101"/>
      <c r="D51" s="87" t="s">
        <v>274</v>
      </c>
      <c r="E51" s="98" t="s">
        <v>31</v>
      </c>
      <c r="F51" s="98" t="s">
        <v>328</v>
      </c>
      <c r="G51" s="73"/>
      <c r="H51" s="95"/>
      <c r="I51" s="95"/>
      <c r="J51" s="95"/>
      <c r="K51" s="108"/>
      <c r="L51" s="95"/>
      <c r="M51" s="95"/>
      <c r="N51" s="1" t="s">
        <v>369</v>
      </c>
      <c r="O51" s="5" t="s">
        <v>433</v>
      </c>
      <c r="P51" s="5"/>
      <c r="Q51" s="79"/>
      <c r="R51" s="95"/>
      <c r="S51" s="118"/>
    </row>
    <row r="52" spans="1:19" ht="39" customHeight="1">
      <c r="A52" s="88"/>
      <c r="B52" s="90"/>
      <c r="C52" s="90"/>
      <c r="D52" s="88"/>
      <c r="E52" s="99"/>
      <c r="F52" s="99"/>
      <c r="G52" s="86"/>
      <c r="H52" s="86"/>
      <c r="I52" s="86"/>
      <c r="J52" s="86"/>
      <c r="K52" s="109"/>
      <c r="L52" s="86"/>
      <c r="M52" s="86"/>
      <c r="N52" s="1" t="s">
        <v>370</v>
      </c>
      <c r="O52" s="5" t="s">
        <v>434</v>
      </c>
      <c r="P52" s="17"/>
      <c r="Q52" s="76"/>
      <c r="R52" s="86"/>
      <c r="S52" s="117"/>
    </row>
    <row r="53" spans="1:19">
      <c r="A53" s="12"/>
      <c r="B53" s="13"/>
      <c r="C53" s="13" t="s">
        <v>376</v>
      </c>
      <c r="D53" s="14" t="s">
        <v>377</v>
      </c>
      <c r="E53" s="6" t="s">
        <v>148</v>
      </c>
      <c r="F53" s="6" t="s">
        <v>284</v>
      </c>
      <c r="G53" s="5">
        <v>2000000</v>
      </c>
      <c r="H53" s="4"/>
      <c r="I53" s="73">
        <v>1480822</v>
      </c>
      <c r="J53" s="73">
        <v>135000</v>
      </c>
      <c r="K53" s="73"/>
      <c r="L53" s="73">
        <v>1897891</v>
      </c>
      <c r="M53" s="73">
        <v>6513713</v>
      </c>
      <c r="N53" s="1" t="s">
        <v>369</v>
      </c>
      <c r="O53" s="5" t="s">
        <v>431</v>
      </c>
      <c r="P53" s="5">
        <v>300000</v>
      </c>
      <c r="Q53" s="75">
        <v>5053713</v>
      </c>
      <c r="R53" s="73">
        <v>4513713</v>
      </c>
      <c r="S53" s="75">
        <v>9567426</v>
      </c>
    </row>
    <row r="54" spans="1:19">
      <c r="A54" s="12"/>
      <c r="B54" s="13"/>
      <c r="C54" s="13"/>
      <c r="D54" s="14" t="s">
        <v>378</v>
      </c>
      <c r="E54" s="15" t="s">
        <v>31</v>
      </c>
      <c r="F54" s="15" t="s">
        <v>379</v>
      </c>
      <c r="G54" s="3"/>
      <c r="H54" s="4"/>
      <c r="I54" s="95"/>
      <c r="J54" s="95"/>
      <c r="K54" s="95"/>
      <c r="L54" s="95"/>
      <c r="M54" s="95"/>
      <c r="N54" s="1" t="s">
        <v>369</v>
      </c>
      <c r="O54" s="5" t="s">
        <v>433</v>
      </c>
      <c r="P54" s="5"/>
      <c r="Q54" s="79"/>
      <c r="R54" s="95"/>
      <c r="S54" s="118"/>
    </row>
    <row r="55" spans="1:19">
      <c r="A55" s="12">
        <v>24</v>
      </c>
      <c r="B55" s="13" t="s">
        <v>383</v>
      </c>
      <c r="C55" s="13"/>
      <c r="D55" s="87" t="s">
        <v>380</v>
      </c>
      <c r="E55" s="98"/>
      <c r="F55" s="98"/>
      <c r="G55" s="73"/>
      <c r="H55" s="4">
        <v>1000000</v>
      </c>
      <c r="I55" s="95"/>
      <c r="J55" s="95"/>
      <c r="K55" s="95"/>
      <c r="L55" s="95"/>
      <c r="M55" s="95"/>
      <c r="N55" s="1" t="s">
        <v>381</v>
      </c>
      <c r="O55" s="5" t="s">
        <v>435</v>
      </c>
      <c r="P55" s="17"/>
      <c r="Q55" s="79"/>
      <c r="R55" s="95"/>
      <c r="S55" s="118"/>
    </row>
    <row r="56" spans="1:19" ht="39.6">
      <c r="A56" s="12"/>
      <c r="B56" s="13"/>
      <c r="C56" s="13"/>
      <c r="D56" s="100"/>
      <c r="E56" s="110"/>
      <c r="F56" s="110"/>
      <c r="G56" s="95"/>
      <c r="H56" s="4"/>
      <c r="I56" s="95"/>
      <c r="J56" s="95"/>
      <c r="K56" s="95"/>
      <c r="L56" s="95"/>
      <c r="M56" s="95"/>
      <c r="N56" s="1" t="s">
        <v>382</v>
      </c>
      <c r="O56" s="5" t="s">
        <v>436</v>
      </c>
      <c r="P56" s="5">
        <v>1000000</v>
      </c>
      <c r="Q56" s="79"/>
      <c r="R56" s="95"/>
      <c r="S56" s="118"/>
    </row>
    <row r="57" spans="1:19">
      <c r="A57" s="12"/>
      <c r="B57" s="13"/>
      <c r="C57" s="13"/>
      <c r="D57" s="88"/>
      <c r="E57" s="99"/>
      <c r="F57" s="99"/>
      <c r="G57" s="86"/>
      <c r="H57" s="4"/>
      <c r="I57" s="86"/>
      <c r="J57" s="86"/>
      <c r="K57" s="86"/>
      <c r="L57" s="86"/>
      <c r="M57" s="86"/>
      <c r="N57" s="1" t="s">
        <v>369</v>
      </c>
      <c r="O57" s="5" t="s">
        <v>437</v>
      </c>
      <c r="P57" s="5">
        <v>160000</v>
      </c>
      <c r="Q57" s="76"/>
      <c r="R57" s="86"/>
      <c r="S57" s="117"/>
    </row>
    <row r="58" spans="1:19">
      <c r="A58" s="29">
        <v>25</v>
      </c>
      <c r="B58" s="30" t="s">
        <v>340</v>
      </c>
      <c r="C58" s="30" t="s">
        <v>337</v>
      </c>
      <c r="D58" s="29" t="s">
        <v>3</v>
      </c>
      <c r="E58" s="31" t="s">
        <v>338</v>
      </c>
      <c r="F58" s="31" t="s">
        <v>339</v>
      </c>
      <c r="G58" s="32"/>
      <c r="H58" s="32"/>
      <c r="I58" s="32"/>
      <c r="J58" s="32"/>
      <c r="K58" s="32"/>
      <c r="L58" s="32"/>
      <c r="M58" s="32"/>
      <c r="N58" s="33"/>
      <c r="O58" s="32"/>
      <c r="P58" s="32"/>
      <c r="Q58" s="34"/>
      <c r="R58" s="32"/>
      <c r="S58" s="34"/>
    </row>
    <row r="59" spans="1:19">
      <c r="A59" s="7">
        <v>26</v>
      </c>
      <c r="B59" s="8" t="s">
        <v>33</v>
      </c>
      <c r="C59" s="8" t="s">
        <v>171</v>
      </c>
      <c r="D59" s="7" t="s">
        <v>2</v>
      </c>
      <c r="E59" s="10" t="s">
        <v>109</v>
      </c>
      <c r="F59" s="10" t="s">
        <v>285</v>
      </c>
      <c r="G59" s="5">
        <v>2000000</v>
      </c>
      <c r="H59" s="5"/>
      <c r="I59" s="5">
        <v>1497885</v>
      </c>
      <c r="J59" s="5">
        <v>135000</v>
      </c>
      <c r="K59" s="67">
        <v>0</v>
      </c>
      <c r="L59" s="5"/>
      <c r="M59" s="5">
        <v>3632885</v>
      </c>
      <c r="N59" s="1" t="s">
        <v>369</v>
      </c>
      <c r="O59" s="5" t="s">
        <v>655</v>
      </c>
      <c r="P59" s="5">
        <v>300000</v>
      </c>
      <c r="Q59" s="40">
        <v>3332885</v>
      </c>
      <c r="R59" s="5">
        <v>1632885</v>
      </c>
      <c r="S59" s="2">
        <v>4965770</v>
      </c>
    </row>
    <row r="60" spans="1:19">
      <c r="A60" s="7">
        <v>27</v>
      </c>
      <c r="B60" s="8" t="s">
        <v>34</v>
      </c>
      <c r="C60" s="8" t="s">
        <v>172</v>
      </c>
      <c r="D60" s="7" t="s">
        <v>3</v>
      </c>
      <c r="E60" s="10" t="s">
        <v>32</v>
      </c>
      <c r="F60" s="10" t="s">
        <v>286</v>
      </c>
      <c r="G60" s="5">
        <v>2000000</v>
      </c>
      <c r="H60" s="5"/>
      <c r="I60" s="5">
        <v>1497885</v>
      </c>
      <c r="J60" s="5">
        <v>135000</v>
      </c>
      <c r="K60" s="67">
        <v>0</v>
      </c>
      <c r="L60" s="5"/>
      <c r="M60" s="5">
        <v>3632885</v>
      </c>
      <c r="N60" s="1" t="s">
        <v>369</v>
      </c>
      <c r="O60" s="5" t="s">
        <v>655</v>
      </c>
      <c r="P60" s="5">
        <v>300000</v>
      </c>
      <c r="Q60" s="40">
        <v>3332885</v>
      </c>
      <c r="R60" s="5">
        <v>1632885</v>
      </c>
      <c r="S60" s="2">
        <v>4965770</v>
      </c>
    </row>
    <row r="61" spans="1:19">
      <c r="A61" s="87">
        <v>28</v>
      </c>
      <c r="B61" s="93" t="s">
        <v>35</v>
      </c>
      <c r="C61" s="93" t="s">
        <v>173</v>
      </c>
      <c r="D61" s="87" t="s">
        <v>2</v>
      </c>
      <c r="E61" s="91" t="s">
        <v>110</v>
      </c>
      <c r="F61" s="91" t="s">
        <v>329</v>
      </c>
      <c r="G61" s="73">
        <v>2000000</v>
      </c>
      <c r="H61" s="73"/>
      <c r="I61" s="73"/>
      <c r="J61" s="73"/>
      <c r="K61" s="73">
        <v>0</v>
      </c>
      <c r="L61" s="73"/>
      <c r="M61" s="73">
        <v>2000000</v>
      </c>
      <c r="N61" s="1" t="s">
        <v>370</v>
      </c>
      <c r="O61" s="5" t="s">
        <v>656</v>
      </c>
      <c r="P61" s="5"/>
      <c r="Q61" s="75">
        <v>1700000</v>
      </c>
      <c r="R61" s="73">
        <v>0</v>
      </c>
      <c r="S61" s="75">
        <v>1700000</v>
      </c>
    </row>
    <row r="62" spans="1:19">
      <c r="A62" s="88"/>
      <c r="B62" s="94"/>
      <c r="C62" s="94"/>
      <c r="D62" s="88"/>
      <c r="E62" s="92"/>
      <c r="F62" s="92"/>
      <c r="G62" s="86"/>
      <c r="H62" s="86"/>
      <c r="I62" s="86"/>
      <c r="J62" s="86"/>
      <c r="K62" s="86"/>
      <c r="L62" s="86"/>
      <c r="M62" s="86"/>
      <c r="N62" s="1" t="s">
        <v>369</v>
      </c>
      <c r="O62" s="5" t="s">
        <v>657</v>
      </c>
      <c r="P62" s="5">
        <v>300000</v>
      </c>
      <c r="Q62" s="76"/>
      <c r="R62" s="86"/>
      <c r="S62" s="117"/>
    </row>
    <row r="63" spans="1:19">
      <c r="A63" s="7">
        <v>29</v>
      </c>
      <c r="B63" s="8" t="s">
        <v>36</v>
      </c>
      <c r="C63" s="8" t="s">
        <v>174</v>
      </c>
      <c r="D63" s="7" t="s">
        <v>3</v>
      </c>
      <c r="E63" s="10" t="s">
        <v>37</v>
      </c>
      <c r="F63" s="10" t="s">
        <v>329</v>
      </c>
      <c r="G63" s="5">
        <v>2000000</v>
      </c>
      <c r="H63" s="5"/>
      <c r="I63" s="5"/>
      <c r="J63" s="5"/>
      <c r="K63" s="67">
        <v>0</v>
      </c>
      <c r="L63" s="5"/>
      <c r="M63" s="5">
        <v>2000000</v>
      </c>
      <c r="N63" s="1" t="s">
        <v>369</v>
      </c>
      <c r="O63" s="5" t="s">
        <v>388</v>
      </c>
      <c r="P63" s="5">
        <v>300000</v>
      </c>
      <c r="Q63" s="40">
        <v>1700000</v>
      </c>
      <c r="R63" s="5">
        <v>0</v>
      </c>
      <c r="S63" s="2">
        <v>1700000</v>
      </c>
    </row>
    <row r="64" spans="1:19" ht="49.5" customHeight="1">
      <c r="A64" s="7">
        <v>30</v>
      </c>
      <c r="B64" s="8" t="s">
        <v>579</v>
      </c>
      <c r="C64" s="8" t="s">
        <v>175</v>
      </c>
      <c r="D64" s="7" t="s">
        <v>2</v>
      </c>
      <c r="E64" s="10" t="s">
        <v>597</v>
      </c>
      <c r="F64" s="10" t="s">
        <v>287</v>
      </c>
      <c r="G64" s="5">
        <v>2000000</v>
      </c>
      <c r="H64" s="5"/>
      <c r="I64" s="5"/>
      <c r="J64" s="5"/>
      <c r="K64" s="67">
        <v>1064202</v>
      </c>
      <c r="L64" s="5"/>
      <c r="M64" s="5">
        <v>3064202</v>
      </c>
      <c r="N64" s="1" t="s">
        <v>371</v>
      </c>
      <c r="O64" s="5" t="s">
        <v>658</v>
      </c>
      <c r="P64" s="5">
        <v>300000</v>
      </c>
      <c r="Q64" s="40">
        <v>2764202</v>
      </c>
      <c r="R64" s="5">
        <v>0</v>
      </c>
      <c r="S64" s="2">
        <v>2764202</v>
      </c>
    </row>
    <row r="65" spans="1:19">
      <c r="A65" s="7">
        <v>31</v>
      </c>
      <c r="B65" s="8" t="s">
        <v>580</v>
      </c>
      <c r="C65" s="8" t="s">
        <v>176</v>
      </c>
      <c r="D65" s="7" t="s">
        <v>3</v>
      </c>
      <c r="E65" s="10" t="s">
        <v>581</v>
      </c>
      <c r="F65" s="10" t="s">
        <v>288</v>
      </c>
      <c r="G65" s="5">
        <v>2000000</v>
      </c>
      <c r="H65" s="5"/>
      <c r="I65" s="5"/>
      <c r="J65" s="5"/>
      <c r="K65" s="67">
        <v>1207048</v>
      </c>
      <c r="L65" s="5"/>
      <c r="M65" s="5">
        <v>3207048</v>
      </c>
      <c r="N65" s="1" t="s">
        <v>371</v>
      </c>
      <c r="O65" s="5" t="s">
        <v>438</v>
      </c>
      <c r="P65" s="5">
        <v>300000</v>
      </c>
      <c r="Q65" s="40">
        <v>2907048</v>
      </c>
      <c r="R65" s="5">
        <v>0</v>
      </c>
      <c r="S65" s="2">
        <v>2907048</v>
      </c>
    </row>
    <row r="66" spans="1:19">
      <c r="A66" s="7">
        <v>32</v>
      </c>
      <c r="B66" s="8" t="s">
        <v>38</v>
      </c>
      <c r="C66" s="8" t="s">
        <v>177</v>
      </c>
      <c r="D66" s="7" t="s">
        <v>2</v>
      </c>
      <c r="E66" s="10" t="s">
        <v>111</v>
      </c>
      <c r="F66" s="10" t="s">
        <v>289</v>
      </c>
      <c r="G66" s="5">
        <v>2000000</v>
      </c>
      <c r="H66" s="5"/>
      <c r="I66" s="5"/>
      <c r="J66" s="5"/>
      <c r="K66" s="67">
        <v>967440</v>
      </c>
      <c r="L66" s="5"/>
      <c r="M66" s="5">
        <v>2967440</v>
      </c>
      <c r="N66" s="1" t="s">
        <v>371</v>
      </c>
      <c r="O66" s="5" t="s">
        <v>439</v>
      </c>
      <c r="P66" s="5">
        <v>300000</v>
      </c>
      <c r="Q66" s="40">
        <v>2667440</v>
      </c>
      <c r="R66" s="5">
        <v>0</v>
      </c>
      <c r="S66" s="2">
        <v>2667440</v>
      </c>
    </row>
    <row r="67" spans="1:19">
      <c r="A67" s="7">
        <v>33</v>
      </c>
      <c r="B67" s="8" t="s">
        <v>39</v>
      </c>
      <c r="C67" s="8" t="s">
        <v>178</v>
      </c>
      <c r="D67" s="7" t="s">
        <v>3</v>
      </c>
      <c r="E67" s="10" t="s">
        <v>40</v>
      </c>
      <c r="F67" s="10" t="s">
        <v>290</v>
      </c>
      <c r="G67" s="5">
        <v>2000000</v>
      </c>
      <c r="H67" s="5"/>
      <c r="I67" s="5"/>
      <c r="J67" s="5"/>
      <c r="K67" s="67">
        <v>1207048</v>
      </c>
      <c r="L67" s="5"/>
      <c r="M67" s="5">
        <v>3207048</v>
      </c>
      <c r="N67" s="1" t="s">
        <v>371</v>
      </c>
      <c r="O67" s="5" t="s">
        <v>439</v>
      </c>
      <c r="P67" s="5">
        <v>300000</v>
      </c>
      <c r="Q67" s="40">
        <v>2907048</v>
      </c>
      <c r="R67" s="5">
        <v>0</v>
      </c>
      <c r="S67" s="2">
        <v>2907048</v>
      </c>
    </row>
    <row r="68" spans="1:19">
      <c r="A68" s="87">
        <v>34</v>
      </c>
      <c r="B68" s="93" t="s">
        <v>41</v>
      </c>
      <c r="C68" s="93" t="s">
        <v>179</v>
      </c>
      <c r="D68" s="87" t="s">
        <v>2</v>
      </c>
      <c r="E68" s="91" t="s">
        <v>112</v>
      </c>
      <c r="F68" s="91" t="s">
        <v>291</v>
      </c>
      <c r="G68" s="73">
        <v>2000000</v>
      </c>
      <c r="H68" s="73"/>
      <c r="I68" s="73"/>
      <c r="J68" s="73"/>
      <c r="K68" s="73">
        <v>1596304</v>
      </c>
      <c r="L68" s="73"/>
      <c r="M68" s="73">
        <v>3596304</v>
      </c>
      <c r="N68" s="1" t="s">
        <v>370</v>
      </c>
      <c r="O68" s="5" t="s">
        <v>440</v>
      </c>
      <c r="P68" s="5"/>
      <c r="Q68" s="75">
        <v>3296304</v>
      </c>
      <c r="R68" s="73">
        <v>0</v>
      </c>
      <c r="S68" s="75">
        <v>3296304</v>
      </c>
    </row>
    <row r="69" spans="1:19">
      <c r="A69" s="88"/>
      <c r="B69" s="94"/>
      <c r="C69" s="94"/>
      <c r="D69" s="88"/>
      <c r="E69" s="92"/>
      <c r="F69" s="92"/>
      <c r="G69" s="86"/>
      <c r="H69" s="86"/>
      <c r="I69" s="86"/>
      <c r="J69" s="86"/>
      <c r="K69" s="86"/>
      <c r="L69" s="86"/>
      <c r="M69" s="86"/>
      <c r="N69" s="1" t="s">
        <v>371</v>
      </c>
      <c r="O69" s="5" t="s">
        <v>441</v>
      </c>
      <c r="P69" s="5">
        <v>300000</v>
      </c>
      <c r="Q69" s="76"/>
      <c r="R69" s="86"/>
      <c r="S69" s="117"/>
    </row>
    <row r="70" spans="1:19">
      <c r="A70" s="7">
        <v>35</v>
      </c>
      <c r="B70" s="8" t="s">
        <v>42</v>
      </c>
      <c r="C70" s="8" t="s">
        <v>180</v>
      </c>
      <c r="D70" s="7" t="s">
        <v>3</v>
      </c>
      <c r="E70" s="10" t="s">
        <v>43</v>
      </c>
      <c r="F70" s="10" t="s">
        <v>292</v>
      </c>
      <c r="G70" s="5">
        <v>2000000</v>
      </c>
      <c r="H70" s="5"/>
      <c r="I70" s="5"/>
      <c r="J70" s="5"/>
      <c r="K70" s="67">
        <v>1810572</v>
      </c>
      <c r="L70" s="5"/>
      <c r="M70" s="5">
        <v>3810572</v>
      </c>
      <c r="N70" s="1" t="s">
        <v>371</v>
      </c>
      <c r="O70" s="5" t="s">
        <v>442</v>
      </c>
      <c r="P70" s="5">
        <v>300000</v>
      </c>
      <c r="Q70" s="40">
        <v>3510572</v>
      </c>
      <c r="R70" s="5">
        <v>0</v>
      </c>
      <c r="S70" s="2">
        <v>3510572</v>
      </c>
    </row>
    <row r="71" spans="1:19">
      <c r="A71" s="87">
        <v>36</v>
      </c>
      <c r="B71" s="89" t="s">
        <v>606</v>
      </c>
      <c r="C71" s="89" t="s">
        <v>181</v>
      </c>
      <c r="D71" s="87" t="s">
        <v>2</v>
      </c>
      <c r="E71" s="91" t="s">
        <v>623</v>
      </c>
      <c r="F71" s="91" t="s">
        <v>293</v>
      </c>
      <c r="G71" s="73">
        <v>2000000</v>
      </c>
      <c r="H71" s="73"/>
      <c r="I71" s="73"/>
      <c r="J71" s="73"/>
      <c r="K71" s="73">
        <v>798152</v>
      </c>
      <c r="L71" s="73"/>
      <c r="M71" s="73">
        <v>2798152</v>
      </c>
      <c r="N71" s="1" t="s">
        <v>384</v>
      </c>
      <c r="O71" s="5" t="s">
        <v>443</v>
      </c>
      <c r="P71" s="5">
        <v>493388</v>
      </c>
      <c r="Q71" s="75">
        <v>2004764</v>
      </c>
      <c r="R71" s="5"/>
      <c r="S71" s="75">
        <v>2004764</v>
      </c>
    </row>
    <row r="72" spans="1:19">
      <c r="A72" s="88"/>
      <c r="B72" s="90"/>
      <c r="C72" s="90"/>
      <c r="D72" s="88"/>
      <c r="E72" s="92"/>
      <c r="F72" s="92"/>
      <c r="G72" s="86"/>
      <c r="H72" s="86"/>
      <c r="I72" s="86"/>
      <c r="J72" s="86"/>
      <c r="K72" s="86"/>
      <c r="L72" s="86"/>
      <c r="M72" s="86"/>
      <c r="N72" s="1" t="s">
        <v>371</v>
      </c>
      <c r="O72" s="5" t="s">
        <v>444</v>
      </c>
      <c r="P72" s="5">
        <v>300000</v>
      </c>
      <c r="Q72" s="76"/>
      <c r="R72" s="5">
        <v>0</v>
      </c>
      <c r="S72" s="138"/>
    </row>
    <row r="73" spans="1:19">
      <c r="A73" s="87">
        <v>37</v>
      </c>
      <c r="B73" s="89" t="s">
        <v>607</v>
      </c>
      <c r="C73" s="89" t="s">
        <v>182</v>
      </c>
      <c r="D73" s="87" t="s">
        <v>3</v>
      </c>
      <c r="E73" s="91" t="s">
        <v>624</v>
      </c>
      <c r="F73" s="91" t="s">
        <v>294</v>
      </c>
      <c r="G73" s="73">
        <v>2000000</v>
      </c>
      <c r="H73" s="73"/>
      <c r="I73" s="73"/>
      <c r="J73" s="73"/>
      <c r="K73" s="73">
        <v>905286</v>
      </c>
      <c r="L73" s="73"/>
      <c r="M73" s="73">
        <v>2905286</v>
      </c>
      <c r="N73" s="1" t="s">
        <v>371</v>
      </c>
      <c r="O73" s="5" t="s">
        <v>445</v>
      </c>
      <c r="P73" s="5">
        <v>300000</v>
      </c>
      <c r="Q73" s="75">
        <v>2009767</v>
      </c>
      <c r="R73" s="5"/>
      <c r="S73" s="75">
        <v>2009767</v>
      </c>
    </row>
    <row r="74" spans="1:19">
      <c r="A74" s="100"/>
      <c r="B74" s="101"/>
      <c r="C74" s="101"/>
      <c r="D74" s="100"/>
      <c r="E74" s="106"/>
      <c r="F74" s="106"/>
      <c r="G74" s="95"/>
      <c r="H74" s="95"/>
      <c r="I74" s="95"/>
      <c r="J74" s="95"/>
      <c r="K74" s="95"/>
      <c r="L74" s="95"/>
      <c r="M74" s="95"/>
      <c r="N74" s="1" t="s">
        <v>370</v>
      </c>
      <c r="O74" s="5" t="s">
        <v>446</v>
      </c>
      <c r="P74" s="5"/>
      <c r="Q74" s="79"/>
      <c r="R74" s="5"/>
      <c r="S74" s="139"/>
    </row>
    <row r="75" spans="1:19">
      <c r="A75" s="88"/>
      <c r="B75" s="90"/>
      <c r="C75" s="90"/>
      <c r="D75" s="88"/>
      <c r="E75" s="92"/>
      <c r="F75" s="92"/>
      <c r="G75" s="86"/>
      <c r="H75" s="86"/>
      <c r="I75" s="86"/>
      <c r="J75" s="86"/>
      <c r="K75" s="86"/>
      <c r="L75" s="86"/>
      <c r="M75" s="86"/>
      <c r="N75" s="1" t="s">
        <v>384</v>
      </c>
      <c r="O75" s="5" t="s">
        <v>447</v>
      </c>
      <c r="P75" s="5">
        <v>595519</v>
      </c>
      <c r="Q75" s="76"/>
      <c r="R75" s="5">
        <v>0</v>
      </c>
      <c r="S75" s="138"/>
    </row>
    <row r="76" spans="1:19" ht="81.75" customHeight="1">
      <c r="A76" s="7">
        <v>38</v>
      </c>
      <c r="B76" s="11" t="s">
        <v>608</v>
      </c>
      <c r="C76" s="11" t="s">
        <v>183</v>
      </c>
      <c r="D76" s="7" t="s">
        <v>4</v>
      </c>
      <c r="E76" s="10" t="s">
        <v>625</v>
      </c>
      <c r="F76" s="10" t="s">
        <v>294</v>
      </c>
      <c r="G76" s="5">
        <v>2000000</v>
      </c>
      <c r="H76" s="5"/>
      <c r="I76" s="5">
        <v>3457755</v>
      </c>
      <c r="J76" s="5">
        <v>270000</v>
      </c>
      <c r="K76" s="67">
        <v>914298</v>
      </c>
      <c r="L76" s="5"/>
      <c r="M76" s="5">
        <v>6642053</v>
      </c>
      <c r="N76" s="1" t="s">
        <v>371</v>
      </c>
      <c r="O76" s="5" t="s">
        <v>444</v>
      </c>
      <c r="P76" s="5">
        <v>300000</v>
      </c>
      <c r="Q76" s="40">
        <v>6342053</v>
      </c>
      <c r="R76" s="5">
        <v>3727755</v>
      </c>
      <c r="S76" s="2">
        <v>10069808</v>
      </c>
    </row>
    <row r="77" spans="1:19">
      <c r="A77" s="87">
        <v>39</v>
      </c>
      <c r="B77" s="89" t="s">
        <v>44</v>
      </c>
      <c r="C77" s="89" t="s">
        <v>184</v>
      </c>
      <c r="D77" s="87" t="s">
        <v>3</v>
      </c>
      <c r="E77" s="98" t="s">
        <v>114</v>
      </c>
      <c r="F77" s="98" t="s">
        <v>113</v>
      </c>
      <c r="G77" s="73">
        <v>2000000</v>
      </c>
      <c r="H77" s="73"/>
      <c r="I77" s="73"/>
      <c r="J77" s="73"/>
      <c r="K77" s="73">
        <v>757536</v>
      </c>
      <c r="L77" s="73"/>
      <c r="M77" s="73">
        <v>2757536</v>
      </c>
      <c r="N77" s="1" t="s">
        <v>371</v>
      </c>
      <c r="O77" s="5" t="s">
        <v>448</v>
      </c>
      <c r="P77" s="5">
        <v>300000</v>
      </c>
      <c r="Q77" s="75">
        <v>2457536</v>
      </c>
      <c r="R77" s="73">
        <v>0</v>
      </c>
      <c r="S77" s="75">
        <v>2457536</v>
      </c>
    </row>
    <row r="78" spans="1:19">
      <c r="A78" s="88"/>
      <c r="B78" s="90"/>
      <c r="C78" s="90"/>
      <c r="D78" s="88"/>
      <c r="E78" s="99"/>
      <c r="F78" s="99"/>
      <c r="G78" s="86"/>
      <c r="H78" s="86"/>
      <c r="I78" s="86"/>
      <c r="J78" s="86"/>
      <c r="K78" s="86"/>
      <c r="L78" s="86"/>
      <c r="M78" s="86"/>
      <c r="N78" s="1" t="s">
        <v>370</v>
      </c>
      <c r="O78" s="5" t="s">
        <v>449</v>
      </c>
      <c r="P78" s="5"/>
      <c r="Q78" s="76"/>
      <c r="R78" s="86"/>
      <c r="S78" s="117"/>
    </row>
    <row r="79" spans="1:19">
      <c r="A79" s="7">
        <v>40</v>
      </c>
      <c r="B79" s="8" t="s">
        <v>46</v>
      </c>
      <c r="C79" s="8" t="s">
        <v>185</v>
      </c>
      <c r="D79" s="7" t="s">
        <v>4</v>
      </c>
      <c r="E79" s="7" t="s">
        <v>45</v>
      </c>
      <c r="F79" s="7" t="s">
        <v>330</v>
      </c>
      <c r="G79" s="5">
        <v>2000000</v>
      </c>
      <c r="H79" s="5">
        <v>30000</v>
      </c>
      <c r="I79" s="5">
        <v>1538634</v>
      </c>
      <c r="J79" s="5">
        <v>135000</v>
      </c>
      <c r="K79" s="67"/>
      <c r="L79" s="5"/>
      <c r="M79" s="5">
        <v>3703634</v>
      </c>
      <c r="N79" s="1" t="s">
        <v>371</v>
      </c>
      <c r="O79" s="5" t="s">
        <v>450</v>
      </c>
      <c r="P79" s="5">
        <v>300000</v>
      </c>
      <c r="Q79" s="40">
        <v>3403634</v>
      </c>
      <c r="R79" s="5">
        <v>1703634</v>
      </c>
      <c r="S79" s="2">
        <v>5107268</v>
      </c>
    </row>
    <row r="80" spans="1:19">
      <c r="A80" s="87">
        <v>41</v>
      </c>
      <c r="B80" s="89" t="s">
        <v>47</v>
      </c>
      <c r="C80" s="89" t="s">
        <v>185</v>
      </c>
      <c r="D80" s="87" t="s">
        <v>4</v>
      </c>
      <c r="E80" s="87" t="s">
        <v>45</v>
      </c>
      <c r="F80" s="87" t="s">
        <v>330</v>
      </c>
      <c r="G80" s="73">
        <v>2000000</v>
      </c>
      <c r="H80" s="73"/>
      <c r="I80" s="73">
        <v>1538634</v>
      </c>
      <c r="J80" s="73">
        <v>135000</v>
      </c>
      <c r="K80" s="73"/>
      <c r="L80" s="73"/>
      <c r="M80" s="73">
        <v>3673634</v>
      </c>
      <c r="N80" s="1" t="s">
        <v>370</v>
      </c>
      <c r="O80" s="5" t="s">
        <v>451</v>
      </c>
      <c r="P80" s="5"/>
      <c r="Q80" s="75">
        <v>3373634</v>
      </c>
      <c r="R80" s="73">
        <v>1673634</v>
      </c>
      <c r="S80" s="75">
        <v>5047268</v>
      </c>
    </row>
    <row r="81" spans="1:19">
      <c r="A81" s="88"/>
      <c r="B81" s="90"/>
      <c r="C81" s="90"/>
      <c r="D81" s="88"/>
      <c r="E81" s="88"/>
      <c r="F81" s="88"/>
      <c r="G81" s="86"/>
      <c r="H81" s="86"/>
      <c r="I81" s="86"/>
      <c r="J81" s="86"/>
      <c r="K81" s="86"/>
      <c r="L81" s="86"/>
      <c r="M81" s="86"/>
      <c r="N81" s="1" t="s">
        <v>371</v>
      </c>
      <c r="O81" s="5" t="s">
        <v>392</v>
      </c>
      <c r="P81" s="5">
        <v>300000</v>
      </c>
      <c r="Q81" s="76"/>
      <c r="R81" s="86"/>
      <c r="S81" s="117"/>
    </row>
    <row r="82" spans="1:19">
      <c r="A82" s="87">
        <v>42</v>
      </c>
      <c r="B82" s="89" t="s">
        <v>48</v>
      </c>
      <c r="C82" s="89" t="s">
        <v>186</v>
      </c>
      <c r="D82" s="87" t="s">
        <v>2</v>
      </c>
      <c r="E82" s="98" t="s">
        <v>115</v>
      </c>
      <c r="F82" s="98" t="s">
        <v>295</v>
      </c>
      <c r="G82" s="73">
        <v>2000000</v>
      </c>
      <c r="H82" s="73"/>
      <c r="I82" s="73">
        <v>1459429</v>
      </c>
      <c r="J82" s="73">
        <v>135000</v>
      </c>
      <c r="K82" s="73">
        <v>0</v>
      </c>
      <c r="L82" s="73"/>
      <c r="M82" s="73">
        <v>3594429</v>
      </c>
      <c r="N82" s="1" t="s">
        <v>370</v>
      </c>
      <c r="O82" s="5" t="s">
        <v>452</v>
      </c>
      <c r="P82" s="5"/>
      <c r="Q82" s="75">
        <v>3294429</v>
      </c>
      <c r="R82" s="73">
        <v>1594429</v>
      </c>
      <c r="S82" s="75">
        <v>4888858</v>
      </c>
    </row>
    <row r="83" spans="1:19">
      <c r="A83" s="88"/>
      <c r="B83" s="90"/>
      <c r="C83" s="90"/>
      <c r="D83" s="88"/>
      <c r="E83" s="99"/>
      <c r="F83" s="99"/>
      <c r="G83" s="86"/>
      <c r="H83" s="86"/>
      <c r="I83" s="86"/>
      <c r="J83" s="86"/>
      <c r="K83" s="86"/>
      <c r="L83" s="86"/>
      <c r="M83" s="86"/>
      <c r="N83" s="1" t="s">
        <v>371</v>
      </c>
      <c r="O83" s="5" t="s">
        <v>453</v>
      </c>
      <c r="P83" s="5">
        <v>300000</v>
      </c>
      <c r="Q83" s="76"/>
      <c r="R83" s="86"/>
      <c r="S83" s="117"/>
    </row>
    <row r="84" spans="1:19">
      <c r="A84" s="7">
        <v>43</v>
      </c>
      <c r="B84" s="8" t="s">
        <v>50</v>
      </c>
      <c r="C84" s="8" t="s">
        <v>187</v>
      </c>
      <c r="D84" s="7" t="s">
        <v>3</v>
      </c>
      <c r="E84" s="7" t="s">
        <v>49</v>
      </c>
      <c r="F84" s="7" t="s">
        <v>296</v>
      </c>
      <c r="G84" s="5">
        <v>2000000</v>
      </c>
      <c r="H84" s="5"/>
      <c r="I84" s="5">
        <v>1459429</v>
      </c>
      <c r="J84" s="5">
        <v>135000</v>
      </c>
      <c r="K84" s="67">
        <v>905286</v>
      </c>
      <c r="L84" s="5"/>
      <c r="M84" s="5">
        <v>4499715</v>
      </c>
      <c r="N84" s="1" t="s">
        <v>371</v>
      </c>
      <c r="O84" s="5" t="s">
        <v>454</v>
      </c>
      <c r="P84" s="5">
        <v>300000</v>
      </c>
      <c r="Q84" s="40">
        <v>4199715</v>
      </c>
      <c r="R84" s="5">
        <v>1594429</v>
      </c>
      <c r="S84" s="2">
        <v>5794144</v>
      </c>
    </row>
    <row r="85" spans="1:19">
      <c r="A85" s="87">
        <v>44</v>
      </c>
      <c r="B85" s="93" t="s">
        <v>51</v>
      </c>
      <c r="C85" s="93" t="s">
        <v>188</v>
      </c>
      <c r="D85" s="87" t="s">
        <v>52</v>
      </c>
      <c r="E85" s="91" t="s">
        <v>118</v>
      </c>
      <c r="F85" s="91" t="s">
        <v>116</v>
      </c>
      <c r="G85" s="73">
        <v>2000000</v>
      </c>
      <c r="H85" s="73">
        <v>300000</v>
      </c>
      <c r="I85" s="103"/>
      <c r="J85" s="73"/>
      <c r="K85" s="96">
        <v>1207048</v>
      </c>
      <c r="L85" s="73">
        <v>596741</v>
      </c>
      <c r="M85" s="73">
        <v>6103789</v>
      </c>
      <c r="N85" s="1" t="s">
        <v>370</v>
      </c>
      <c r="O85" s="5" t="s">
        <v>455</v>
      </c>
      <c r="P85" s="5"/>
      <c r="Q85" s="75">
        <v>5503789</v>
      </c>
      <c r="R85" s="73">
        <v>896741</v>
      </c>
      <c r="S85" s="75">
        <v>6400530</v>
      </c>
    </row>
    <row r="86" spans="1:19">
      <c r="A86" s="100"/>
      <c r="B86" s="105"/>
      <c r="C86" s="105"/>
      <c r="D86" s="88"/>
      <c r="E86" s="92"/>
      <c r="F86" s="92"/>
      <c r="G86" s="86"/>
      <c r="H86" s="95"/>
      <c r="I86" s="104"/>
      <c r="J86" s="95"/>
      <c r="K86" s="102"/>
      <c r="L86" s="95"/>
      <c r="M86" s="95"/>
      <c r="N86" s="1" t="s">
        <v>371</v>
      </c>
      <c r="O86" s="5" t="s">
        <v>456</v>
      </c>
      <c r="P86" s="5">
        <v>300000</v>
      </c>
      <c r="Q86" s="79"/>
      <c r="R86" s="95"/>
      <c r="S86" s="118"/>
    </row>
    <row r="87" spans="1:19">
      <c r="A87" s="100"/>
      <c r="B87" s="105"/>
      <c r="C87" s="105"/>
      <c r="D87" s="87" t="s">
        <v>3</v>
      </c>
      <c r="E87" s="91" t="s">
        <v>119</v>
      </c>
      <c r="F87" s="91" t="s">
        <v>117</v>
      </c>
      <c r="G87" s="73">
        <v>2000000</v>
      </c>
      <c r="H87" s="95"/>
      <c r="I87" s="104"/>
      <c r="J87" s="95"/>
      <c r="K87" s="102"/>
      <c r="L87" s="95"/>
      <c r="M87" s="95"/>
      <c r="N87" s="1" t="s">
        <v>370</v>
      </c>
      <c r="O87" s="5" t="s">
        <v>457</v>
      </c>
      <c r="P87" s="5"/>
      <c r="Q87" s="79"/>
      <c r="R87" s="95"/>
      <c r="S87" s="118"/>
    </row>
    <row r="88" spans="1:19">
      <c r="A88" s="88"/>
      <c r="B88" s="94"/>
      <c r="C88" s="94"/>
      <c r="D88" s="88"/>
      <c r="E88" s="92"/>
      <c r="F88" s="92"/>
      <c r="G88" s="86"/>
      <c r="H88" s="86"/>
      <c r="I88" s="104"/>
      <c r="J88" s="86"/>
      <c r="K88" s="97"/>
      <c r="L88" s="86"/>
      <c r="M88" s="86"/>
      <c r="N88" s="1" t="s">
        <v>371</v>
      </c>
      <c r="O88" s="5" t="s">
        <v>458</v>
      </c>
      <c r="P88" s="5">
        <v>300000</v>
      </c>
      <c r="Q88" s="76"/>
      <c r="R88" s="86"/>
      <c r="S88" s="117"/>
    </row>
    <row r="89" spans="1:19">
      <c r="A89" s="87">
        <v>45</v>
      </c>
      <c r="B89" s="93" t="s">
        <v>53</v>
      </c>
      <c r="C89" s="93" t="s">
        <v>189</v>
      </c>
      <c r="D89" s="87" t="s">
        <v>2</v>
      </c>
      <c r="E89" s="91" t="s">
        <v>120</v>
      </c>
      <c r="F89" s="91" t="s">
        <v>297</v>
      </c>
      <c r="G89" s="73">
        <v>2000000</v>
      </c>
      <c r="H89" s="73"/>
      <c r="I89" s="73"/>
      <c r="J89" s="73"/>
      <c r="K89" s="73">
        <v>798152</v>
      </c>
      <c r="L89" s="73"/>
      <c r="M89" s="73">
        <v>2798152</v>
      </c>
      <c r="N89" s="1" t="s">
        <v>370</v>
      </c>
      <c r="O89" s="5" t="s">
        <v>459</v>
      </c>
      <c r="P89" s="5"/>
      <c r="Q89" s="80">
        <v>2498152</v>
      </c>
      <c r="R89" s="73">
        <v>0</v>
      </c>
      <c r="S89" s="75">
        <v>2498152</v>
      </c>
    </row>
    <row r="90" spans="1:19">
      <c r="A90" s="88"/>
      <c r="B90" s="94"/>
      <c r="C90" s="94"/>
      <c r="D90" s="88"/>
      <c r="E90" s="92"/>
      <c r="F90" s="92"/>
      <c r="G90" s="86"/>
      <c r="H90" s="86"/>
      <c r="I90" s="86"/>
      <c r="J90" s="86"/>
      <c r="K90" s="86"/>
      <c r="L90" s="86"/>
      <c r="M90" s="86"/>
      <c r="N90" s="1" t="s">
        <v>371</v>
      </c>
      <c r="O90" s="5" t="s">
        <v>460</v>
      </c>
      <c r="P90" s="5">
        <v>300000</v>
      </c>
      <c r="Q90" s="81"/>
      <c r="R90" s="86"/>
      <c r="S90" s="117"/>
    </row>
    <row r="91" spans="1:19">
      <c r="A91" s="7">
        <v>46</v>
      </c>
      <c r="B91" s="11" t="s">
        <v>54</v>
      </c>
      <c r="C91" s="11" t="s">
        <v>190</v>
      </c>
      <c r="D91" s="7" t="s">
        <v>3</v>
      </c>
      <c r="E91" s="10" t="s">
        <v>55</v>
      </c>
      <c r="F91" s="10" t="s">
        <v>298</v>
      </c>
      <c r="G91" s="5">
        <v>2000000</v>
      </c>
      <c r="H91" s="5"/>
      <c r="I91" s="5"/>
      <c r="J91" s="5"/>
      <c r="K91" s="67">
        <v>905286</v>
      </c>
      <c r="L91" s="5"/>
      <c r="M91" s="5">
        <v>2905286</v>
      </c>
      <c r="N91" s="1" t="s">
        <v>371</v>
      </c>
      <c r="O91" s="5" t="s">
        <v>460</v>
      </c>
      <c r="P91" s="5">
        <v>300000</v>
      </c>
      <c r="Q91" s="40">
        <v>2605286</v>
      </c>
      <c r="R91" s="5">
        <v>0</v>
      </c>
      <c r="S91" s="2">
        <v>2605286</v>
      </c>
    </row>
    <row r="92" spans="1:19">
      <c r="A92" s="7">
        <v>47</v>
      </c>
      <c r="B92" s="8" t="s">
        <v>56</v>
      </c>
      <c r="C92" s="8" t="s">
        <v>191</v>
      </c>
      <c r="D92" s="7" t="s">
        <v>4</v>
      </c>
      <c r="E92" s="6" t="s">
        <v>122</v>
      </c>
      <c r="F92" s="6" t="s">
        <v>121</v>
      </c>
      <c r="G92" s="5">
        <v>2000000</v>
      </c>
      <c r="H92" s="5"/>
      <c r="I92" s="5"/>
      <c r="J92" s="5"/>
      <c r="K92" s="67"/>
      <c r="L92" s="5"/>
      <c r="M92" s="5">
        <v>2000000</v>
      </c>
      <c r="N92" s="1" t="s">
        <v>371</v>
      </c>
      <c r="O92" s="5" t="s">
        <v>461</v>
      </c>
      <c r="P92" s="5">
        <v>300000</v>
      </c>
      <c r="Q92" s="40">
        <v>1700000</v>
      </c>
      <c r="R92" s="5">
        <v>0</v>
      </c>
      <c r="S92" s="2">
        <v>1700000</v>
      </c>
    </row>
    <row r="93" spans="1:19">
      <c r="A93" s="87">
        <v>48</v>
      </c>
      <c r="B93" s="89" t="s">
        <v>198</v>
      </c>
      <c r="C93" s="89" t="s">
        <v>192</v>
      </c>
      <c r="D93" s="87" t="s">
        <v>3</v>
      </c>
      <c r="E93" s="98" t="s">
        <v>123</v>
      </c>
      <c r="F93" s="98" t="s">
        <v>149</v>
      </c>
      <c r="G93" s="73">
        <v>2000000</v>
      </c>
      <c r="H93" s="73"/>
      <c r="I93" s="73"/>
      <c r="J93" s="73"/>
      <c r="K93" s="73">
        <v>905286</v>
      </c>
      <c r="L93" s="73"/>
      <c r="M93" s="73">
        <v>2905286</v>
      </c>
      <c r="N93" s="1" t="s">
        <v>370</v>
      </c>
      <c r="O93" s="5" t="s">
        <v>462</v>
      </c>
      <c r="P93" s="5"/>
      <c r="Q93" s="75">
        <v>2091417</v>
      </c>
      <c r="R93" s="73">
        <v>0</v>
      </c>
      <c r="S93" s="75">
        <v>2091417</v>
      </c>
    </row>
    <row r="94" spans="1:19">
      <c r="A94" s="100"/>
      <c r="B94" s="101"/>
      <c r="C94" s="101"/>
      <c r="D94" s="100"/>
      <c r="E94" s="110"/>
      <c r="F94" s="110"/>
      <c r="G94" s="95"/>
      <c r="H94" s="95"/>
      <c r="I94" s="95"/>
      <c r="J94" s="95"/>
      <c r="K94" s="95"/>
      <c r="L94" s="95"/>
      <c r="M94" s="95"/>
      <c r="N94" s="1" t="s">
        <v>371</v>
      </c>
      <c r="O94" s="5" t="s">
        <v>463</v>
      </c>
      <c r="P94" s="5">
        <v>300000</v>
      </c>
      <c r="Q94" s="79"/>
      <c r="R94" s="95"/>
      <c r="S94" s="118"/>
    </row>
    <row r="95" spans="1:19">
      <c r="A95" s="88"/>
      <c r="B95" s="90"/>
      <c r="C95" s="90"/>
      <c r="D95" s="88"/>
      <c r="E95" s="99"/>
      <c r="F95" s="99"/>
      <c r="G95" s="86"/>
      <c r="H95" s="86"/>
      <c r="I95" s="86"/>
      <c r="J95" s="86"/>
      <c r="K95" s="86"/>
      <c r="L95" s="86"/>
      <c r="M95" s="86"/>
      <c r="N95" s="1" t="s">
        <v>385</v>
      </c>
      <c r="O95" s="5" t="s">
        <v>464</v>
      </c>
      <c r="P95" s="5">
        <v>513869</v>
      </c>
      <c r="Q95" s="76"/>
      <c r="R95" s="86"/>
      <c r="S95" s="117"/>
    </row>
    <row r="96" spans="1:19" ht="18.75" customHeight="1">
      <c r="A96" s="7">
        <v>49</v>
      </c>
      <c r="B96" s="8" t="s">
        <v>544</v>
      </c>
      <c r="C96" s="8" t="s">
        <v>193</v>
      </c>
      <c r="D96" s="7" t="s">
        <v>52</v>
      </c>
      <c r="E96" s="10" t="s">
        <v>545</v>
      </c>
      <c r="F96" s="10" t="s">
        <v>300</v>
      </c>
      <c r="G96" s="5">
        <v>2000000</v>
      </c>
      <c r="H96" s="5"/>
      <c r="I96" s="5">
        <v>1728878</v>
      </c>
      <c r="J96" s="5">
        <v>135000</v>
      </c>
      <c r="K96" s="67"/>
      <c r="L96" s="5"/>
      <c r="M96" s="5">
        <v>3863878</v>
      </c>
      <c r="N96" s="1" t="s">
        <v>371</v>
      </c>
      <c r="O96" s="5" t="s">
        <v>465</v>
      </c>
      <c r="P96" s="5">
        <v>300000</v>
      </c>
      <c r="Q96" s="40">
        <v>3563878</v>
      </c>
      <c r="R96" s="5">
        <v>1863878</v>
      </c>
      <c r="S96" s="2">
        <v>5427756</v>
      </c>
    </row>
    <row r="97" spans="1:20" ht="72" customHeight="1">
      <c r="A97" s="87">
        <v>50</v>
      </c>
      <c r="B97" s="93" t="s">
        <v>543</v>
      </c>
      <c r="C97" s="93" t="s">
        <v>194</v>
      </c>
      <c r="D97" s="87" t="s">
        <v>4</v>
      </c>
      <c r="E97" s="91" t="s">
        <v>546</v>
      </c>
      <c r="F97" s="91" t="s">
        <v>301</v>
      </c>
      <c r="G97" s="73">
        <v>2000000</v>
      </c>
      <c r="H97" s="73"/>
      <c r="I97" s="73">
        <v>1728878</v>
      </c>
      <c r="J97" s="73">
        <v>135000</v>
      </c>
      <c r="K97" s="73">
        <v>1727348</v>
      </c>
      <c r="L97" s="73"/>
      <c r="M97" s="73">
        <v>5591226</v>
      </c>
      <c r="N97" s="1" t="s">
        <v>385</v>
      </c>
      <c r="O97" s="5" t="s">
        <v>466</v>
      </c>
      <c r="P97" s="5">
        <v>966786</v>
      </c>
      <c r="Q97" s="75">
        <v>4324440</v>
      </c>
      <c r="R97" s="73">
        <v>1863878</v>
      </c>
      <c r="S97" s="75">
        <v>6188318</v>
      </c>
    </row>
    <row r="98" spans="1:20" ht="17.25" customHeight="1">
      <c r="A98" s="88"/>
      <c r="B98" s="94"/>
      <c r="C98" s="94"/>
      <c r="D98" s="88"/>
      <c r="E98" s="92"/>
      <c r="F98" s="92"/>
      <c r="G98" s="86"/>
      <c r="H98" s="86"/>
      <c r="I98" s="86"/>
      <c r="J98" s="86"/>
      <c r="K98" s="86"/>
      <c r="L98" s="86"/>
      <c r="M98" s="86"/>
      <c r="N98" s="1" t="s">
        <v>371</v>
      </c>
      <c r="O98" s="5" t="s">
        <v>467</v>
      </c>
      <c r="P98" s="5">
        <v>300000</v>
      </c>
      <c r="Q98" s="76"/>
      <c r="R98" s="86"/>
      <c r="S98" s="117"/>
    </row>
    <row r="99" spans="1:20">
      <c r="A99" s="87">
        <v>51</v>
      </c>
      <c r="B99" s="89" t="s">
        <v>598</v>
      </c>
      <c r="C99" s="89" t="s">
        <v>195</v>
      </c>
      <c r="D99" s="87" t="s">
        <v>3</v>
      </c>
      <c r="E99" s="91" t="s">
        <v>599</v>
      </c>
      <c r="F99" s="91" t="s">
        <v>299</v>
      </c>
      <c r="G99" s="73">
        <v>2000000</v>
      </c>
      <c r="H99" s="73"/>
      <c r="I99" s="73"/>
      <c r="J99" s="73"/>
      <c r="K99" s="73">
        <v>0</v>
      </c>
      <c r="L99" s="73"/>
      <c r="M99" s="73">
        <v>2000000</v>
      </c>
      <c r="N99" s="1" t="s">
        <v>370</v>
      </c>
      <c r="O99" s="5" t="s">
        <v>468</v>
      </c>
      <c r="P99" s="5"/>
      <c r="Q99" s="75">
        <v>1700000</v>
      </c>
      <c r="R99" s="73">
        <v>0</v>
      </c>
      <c r="S99" s="75">
        <v>1700000</v>
      </c>
    </row>
    <row r="100" spans="1:20">
      <c r="A100" s="88"/>
      <c r="B100" s="90"/>
      <c r="C100" s="90"/>
      <c r="D100" s="88"/>
      <c r="E100" s="92"/>
      <c r="F100" s="92"/>
      <c r="G100" s="86"/>
      <c r="H100" s="86"/>
      <c r="I100" s="86"/>
      <c r="J100" s="86"/>
      <c r="K100" s="86"/>
      <c r="L100" s="86"/>
      <c r="M100" s="86"/>
      <c r="N100" s="1" t="s">
        <v>371</v>
      </c>
      <c r="O100" s="5" t="s">
        <v>469</v>
      </c>
      <c r="P100" s="5">
        <v>300000</v>
      </c>
      <c r="Q100" s="76"/>
      <c r="R100" s="86"/>
      <c r="S100" s="117"/>
    </row>
    <row r="101" spans="1:20">
      <c r="A101" s="87">
        <v>52</v>
      </c>
      <c r="B101" s="89" t="s">
        <v>57</v>
      </c>
      <c r="C101" s="89" t="s">
        <v>196</v>
      </c>
      <c r="D101" s="87" t="s">
        <v>3</v>
      </c>
      <c r="E101" s="91" t="s">
        <v>124</v>
      </c>
      <c r="F101" s="91" t="s">
        <v>302</v>
      </c>
      <c r="G101" s="73">
        <v>2000000</v>
      </c>
      <c r="H101" s="73"/>
      <c r="I101" s="73"/>
      <c r="J101" s="73"/>
      <c r="K101" s="73">
        <v>624940</v>
      </c>
      <c r="L101" s="73"/>
      <c r="M101" s="73">
        <v>2624940</v>
      </c>
      <c r="N101" s="1" t="s">
        <v>385</v>
      </c>
      <c r="O101" s="5" t="s">
        <v>470</v>
      </c>
      <c r="P101" s="5">
        <v>361078</v>
      </c>
      <c r="Q101" s="75">
        <v>1963862</v>
      </c>
      <c r="R101" s="73">
        <v>0</v>
      </c>
      <c r="S101" s="75">
        <v>1963862</v>
      </c>
    </row>
    <row r="102" spans="1:20">
      <c r="A102" s="88"/>
      <c r="B102" s="90"/>
      <c r="C102" s="90"/>
      <c r="D102" s="88"/>
      <c r="E102" s="92"/>
      <c r="F102" s="92"/>
      <c r="G102" s="86"/>
      <c r="H102" s="86"/>
      <c r="I102" s="86"/>
      <c r="J102" s="86"/>
      <c r="K102" s="86"/>
      <c r="L102" s="86"/>
      <c r="M102" s="86"/>
      <c r="N102" s="1" t="s">
        <v>371</v>
      </c>
      <c r="O102" s="5" t="s">
        <v>471</v>
      </c>
      <c r="P102" s="5">
        <v>300000</v>
      </c>
      <c r="Q102" s="76"/>
      <c r="R102" s="86"/>
      <c r="S102" s="117"/>
    </row>
    <row r="103" spans="1:20">
      <c r="A103" s="7">
        <v>53</v>
      </c>
      <c r="B103" s="8" t="s">
        <v>59</v>
      </c>
      <c r="C103" s="8" t="s">
        <v>331</v>
      </c>
      <c r="D103" s="7" t="s">
        <v>30</v>
      </c>
      <c r="E103" s="10" t="s">
        <v>60</v>
      </c>
      <c r="F103" s="10" t="s">
        <v>303</v>
      </c>
      <c r="G103" s="5">
        <v>2000000</v>
      </c>
      <c r="H103" s="5"/>
      <c r="I103" s="5"/>
      <c r="J103" s="5"/>
      <c r="K103" s="67"/>
      <c r="L103" s="5"/>
      <c r="M103" s="5">
        <v>2000000</v>
      </c>
      <c r="N103" s="1" t="s">
        <v>371</v>
      </c>
      <c r="O103" s="5" t="s">
        <v>472</v>
      </c>
      <c r="P103" s="5">
        <v>100000</v>
      </c>
      <c r="Q103" s="40">
        <v>1900000</v>
      </c>
      <c r="R103" s="5">
        <v>0</v>
      </c>
      <c r="S103" s="2">
        <v>1900000</v>
      </c>
    </row>
    <row r="104" spans="1:20" ht="41.25" customHeight="1">
      <c r="A104" s="7">
        <v>54</v>
      </c>
      <c r="B104" s="11" t="s">
        <v>361</v>
      </c>
      <c r="C104" s="11" t="s">
        <v>197</v>
      </c>
      <c r="D104" s="7" t="s">
        <v>4</v>
      </c>
      <c r="E104" s="10" t="s">
        <v>125</v>
      </c>
      <c r="F104" s="10" t="s">
        <v>304</v>
      </c>
      <c r="G104" s="5">
        <v>2000000</v>
      </c>
      <c r="H104" s="5"/>
      <c r="I104" s="5">
        <v>3472781</v>
      </c>
      <c r="J104" s="5">
        <v>270000</v>
      </c>
      <c r="K104" s="67"/>
      <c r="L104" s="5"/>
      <c r="M104" s="5">
        <v>5742781</v>
      </c>
      <c r="N104" s="1" t="s">
        <v>371</v>
      </c>
      <c r="O104" s="5" t="s">
        <v>473</v>
      </c>
      <c r="P104" s="5">
        <v>300000</v>
      </c>
      <c r="Q104" s="40">
        <v>5442781</v>
      </c>
      <c r="R104" s="5">
        <v>3742781</v>
      </c>
      <c r="S104" s="2">
        <v>9185562</v>
      </c>
      <c r="T104" s="25"/>
    </row>
    <row r="105" spans="1:20">
      <c r="A105" s="87">
        <v>55</v>
      </c>
      <c r="B105" s="93" t="s">
        <v>367</v>
      </c>
      <c r="C105" s="93" t="s">
        <v>332</v>
      </c>
      <c r="D105" s="87" t="s">
        <v>3</v>
      </c>
      <c r="E105" s="91" t="s">
        <v>58</v>
      </c>
      <c r="F105" s="91" t="s">
        <v>305</v>
      </c>
      <c r="G105" s="73">
        <v>2000000</v>
      </c>
      <c r="H105" s="73"/>
      <c r="I105" s="73"/>
      <c r="J105" s="73"/>
      <c r="K105" s="73">
        <v>49010</v>
      </c>
      <c r="L105" s="73"/>
      <c r="M105" s="73">
        <v>2049010</v>
      </c>
      <c r="N105" s="1" t="s">
        <v>385</v>
      </c>
      <c r="O105" s="5" t="s">
        <v>474</v>
      </c>
      <c r="P105" s="5">
        <v>49010</v>
      </c>
      <c r="Q105" s="80" t="s">
        <v>653</v>
      </c>
      <c r="R105" s="73">
        <v>0</v>
      </c>
      <c r="S105" s="75" t="s">
        <v>390</v>
      </c>
    </row>
    <row r="106" spans="1:20" ht="188.25" customHeight="1">
      <c r="A106" s="88"/>
      <c r="B106" s="94"/>
      <c r="C106" s="94"/>
      <c r="D106" s="88"/>
      <c r="E106" s="92"/>
      <c r="F106" s="92"/>
      <c r="G106" s="86"/>
      <c r="H106" s="86"/>
      <c r="I106" s="86"/>
      <c r="J106" s="86"/>
      <c r="K106" s="86"/>
      <c r="L106" s="86"/>
      <c r="M106" s="86"/>
      <c r="N106" s="1" t="s">
        <v>371</v>
      </c>
      <c r="O106" s="5" t="s">
        <v>473</v>
      </c>
      <c r="P106" s="5">
        <v>300000</v>
      </c>
      <c r="Q106" s="81"/>
      <c r="R106" s="86"/>
      <c r="S106" s="117"/>
    </row>
    <row r="107" spans="1:20" ht="59.4">
      <c r="A107" s="7">
        <v>56</v>
      </c>
      <c r="B107" s="35" t="s">
        <v>354</v>
      </c>
      <c r="C107" s="30" t="s">
        <v>343</v>
      </c>
      <c r="D107" s="29" t="s">
        <v>4</v>
      </c>
      <c r="E107" s="31" t="s">
        <v>344</v>
      </c>
      <c r="F107" s="31" t="s">
        <v>345</v>
      </c>
      <c r="G107" s="32"/>
      <c r="H107" s="32"/>
      <c r="I107" s="32"/>
      <c r="J107" s="32"/>
      <c r="K107" s="32"/>
      <c r="L107" s="32"/>
      <c r="M107" s="32"/>
      <c r="N107" s="33"/>
      <c r="O107" s="32"/>
      <c r="P107" s="32"/>
      <c r="Q107" s="34"/>
      <c r="R107" s="32"/>
      <c r="S107" s="34"/>
    </row>
    <row r="108" spans="1:20">
      <c r="A108" s="7">
        <v>57</v>
      </c>
      <c r="B108" s="8" t="s">
        <v>62</v>
      </c>
      <c r="C108" s="8" t="s">
        <v>199</v>
      </c>
      <c r="D108" s="7" t="s">
        <v>30</v>
      </c>
      <c r="E108" s="10" t="s">
        <v>61</v>
      </c>
      <c r="F108" s="10" t="s">
        <v>306</v>
      </c>
      <c r="G108" s="5">
        <v>2000000</v>
      </c>
      <c r="H108" s="5"/>
      <c r="I108" s="5">
        <v>972953</v>
      </c>
      <c r="J108" s="5">
        <v>90000</v>
      </c>
      <c r="K108" s="67"/>
      <c r="L108" s="5"/>
      <c r="M108" s="5">
        <v>3062953</v>
      </c>
      <c r="N108" s="1" t="s">
        <v>371</v>
      </c>
      <c r="O108" s="5" t="s">
        <v>475</v>
      </c>
      <c r="P108" s="5">
        <v>300000</v>
      </c>
      <c r="Q108" s="40">
        <v>2762953</v>
      </c>
      <c r="R108" s="5">
        <v>1062953</v>
      </c>
      <c r="S108" s="2">
        <v>3825906</v>
      </c>
      <c r="T108" s="25"/>
    </row>
    <row r="109" spans="1:20">
      <c r="A109" s="87">
        <v>58</v>
      </c>
      <c r="B109" s="89" t="s">
        <v>63</v>
      </c>
      <c r="C109" s="89" t="s">
        <v>200</v>
      </c>
      <c r="D109" s="87" t="s">
        <v>3</v>
      </c>
      <c r="E109" s="91" t="s">
        <v>61</v>
      </c>
      <c r="F109" s="91" t="s">
        <v>306</v>
      </c>
      <c r="G109" s="73">
        <v>2000000</v>
      </c>
      <c r="H109" s="73"/>
      <c r="I109" s="73"/>
      <c r="J109" s="73"/>
      <c r="K109" s="73">
        <v>562107</v>
      </c>
      <c r="L109" s="73"/>
      <c r="M109" s="73">
        <v>2562107</v>
      </c>
      <c r="N109" s="1" t="s">
        <v>385</v>
      </c>
      <c r="O109" s="5" t="s">
        <v>476</v>
      </c>
      <c r="P109" s="5">
        <v>325911</v>
      </c>
      <c r="Q109" s="75">
        <v>1936196</v>
      </c>
      <c r="R109" s="73">
        <v>0</v>
      </c>
      <c r="S109" s="75">
        <v>1936196</v>
      </c>
    </row>
    <row r="110" spans="1:20" ht="62.25" customHeight="1">
      <c r="A110" s="88"/>
      <c r="B110" s="90"/>
      <c r="C110" s="90"/>
      <c r="D110" s="88"/>
      <c r="E110" s="92"/>
      <c r="F110" s="92"/>
      <c r="G110" s="86"/>
      <c r="H110" s="86"/>
      <c r="I110" s="86"/>
      <c r="J110" s="86"/>
      <c r="K110" s="86"/>
      <c r="L110" s="86"/>
      <c r="M110" s="86"/>
      <c r="N110" s="1" t="s">
        <v>371</v>
      </c>
      <c r="O110" s="5" t="s">
        <v>477</v>
      </c>
      <c r="P110" s="5">
        <v>300000</v>
      </c>
      <c r="Q110" s="76"/>
      <c r="R110" s="86"/>
      <c r="S110" s="117"/>
    </row>
    <row r="111" spans="1:20" ht="34.5" customHeight="1">
      <c r="A111" s="87">
        <v>59</v>
      </c>
      <c r="B111" s="89" t="s">
        <v>583</v>
      </c>
      <c r="C111" s="89" t="s">
        <v>264</v>
      </c>
      <c r="D111" s="87" t="s">
        <v>146</v>
      </c>
      <c r="E111" s="98" t="s">
        <v>584</v>
      </c>
      <c r="F111" s="91" t="s">
        <v>307</v>
      </c>
      <c r="G111" s="73">
        <v>2000000</v>
      </c>
      <c r="H111" s="73">
        <v>500000</v>
      </c>
      <c r="I111" s="73">
        <v>2999845</v>
      </c>
      <c r="J111" s="73">
        <v>270000</v>
      </c>
      <c r="K111" s="73">
        <v>0</v>
      </c>
      <c r="L111" s="73"/>
      <c r="M111" s="73">
        <v>5769845</v>
      </c>
      <c r="N111" s="1" t="s">
        <v>370</v>
      </c>
      <c r="O111" s="5" t="s">
        <v>478</v>
      </c>
      <c r="P111" s="5"/>
      <c r="Q111" s="75">
        <v>5469845</v>
      </c>
      <c r="R111" s="73">
        <v>3769845</v>
      </c>
      <c r="S111" s="75">
        <v>9239690</v>
      </c>
    </row>
    <row r="112" spans="1:20" ht="51.75" customHeight="1">
      <c r="A112" s="88"/>
      <c r="B112" s="90"/>
      <c r="C112" s="90"/>
      <c r="D112" s="88"/>
      <c r="E112" s="99"/>
      <c r="F112" s="92"/>
      <c r="G112" s="86"/>
      <c r="H112" s="86"/>
      <c r="I112" s="86"/>
      <c r="J112" s="86"/>
      <c r="K112" s="86"/>
      <c r="L112" s="86"/>
      <c r="M112" s="86"/>
      <c r="N112" s="1" t="s">
        <v>371</v>
      </c>
      <c r="O112" s="5" t="s">
        <v>479</v>
      </c>
      <c r="P112" s="5">
        <v>300000</v>
      </c>
      <c r="Q112" s="76"/>
      <c r="R112" s="86"/>
      <c r="S112" s="117"/>
    </row>
    <row r="113" spans="1:19" ht="35.25" customHeight="1">
      <c r="A113" s="87">
        <v>60</v>
      </c>
      <c r="B113" s="89" t="s">
        <v>582</v>
      </c>
      <c r="C113" s="89" t="s">
        <v>201</v>
      </c>
      <c r="D113" s="87" t="s">
        <v>386</v>
      </c>
      <c r="E113" s="98"/>
      <c r="F113" s="98"/>
      <c r="G113" s="98"/>
      <c r="H113" s="73">
        <v>500000</v>
      </c>
      <c r="I113" s="73"/>
      <c r="J113" s="73"/>
      <c r="K113" s="73">
        <v>1810572</v>
      </c>
      <c r="L113" s="73"/>
      <c r="M113" s="73">
        <v>4310572</v>
      </c>
      <c r="N113" s="1" t="s">
        <v>382</v>
      </c>
      <c r="O113" s="5" t="s">
        <v>480</v>
      </c>
      <c r="P113" s="5"/>
      <c r="Q113" s="75">
        <v>3860572</v>
      </c>
      <c r="R113" s="73">
        <v>500000</v>
      </c>
      <c r="S113" s="75">
        <v>4360572</v>
      </c>
    </row>
    <row r="114" spans="1:19" ht="51" customHeight="1">
      <c r="A114" s="100"/>
      <c r="B114" s="101"/>
      <c r="C114" s="101"/>
      <c r="D114" s="88"/>
      <c r="E114" s="99"/>
      <c r="F114" s="99"/>
      <c r="G114" s="99"/>
      <c r="H114" s="95"/>
      <c r="I114" s="95"/>
      <c r="J114" s="95"/>
      <c r="K114" s="95"/>
      <c r="L114" s="95"/>
      <c r="M114" s="95"/>
      <c r="N114" s="1" t="s">
        <v>371</v>
      </c>
      <c r="O114" s="5" t="s">
        <v>481</v>
      </c>
      <c r="P114" s="5">
        <v>150000</v>
      </c>
      <c r="Q114" s="79"/>
      <c r="R114" s="95"/>
      <c r="S114" s="118"/>
    </row>
    <row r="115" spans="1:19" ht="45" customHeight="1">
      <c r="A115" s="88"/>
      <c r="B115" s="90"/>
      <c r="C115" s="90"/>
      <c r="D115" s="7" t="s">
        <v>3</v>
      </c>
      <c r="E115" s="6" t="s">
        <v>584</v>
      </c>
      <c r="F115" s="6" t="s">
        <v>308</v>
      </c>
      <c r="G115" s="5">
        <v>2000000</v>
      </c>
      <c r="H115" s="86"/>
      <c r="I115" s="86"/>
      <c r="J115" s="86"/>
      <c r="K115" s="86"/>
      <c r="L115" s="86"/>
      <c r="M115" s="86"/>
      <c r="N115" s="1" t="s">
        <v>371</v>
      </c>
      <c r="O115" s="5" t="s">
        <v>482</v>
      </c>
      <c r="P115" s="5">
        <v>300000</v>
      </c>
      <c r="Q115" s="76"/>
      <c r="R115" s="86"/>
      <c r="S115" s="117"/>
    </row>
    <row r="116" spans="1:19">
      <c r="A116" s="87">
        <v>61</v>
      </c>
      <c r="B116" s="89" t="s">
        <v>64</v>
      </c>
      <c r="C116" s="89" t="s">
        <v>202</v>
      </c>
      <c r="D116" s="87" t="s">
        <v>4</v>
      </c>
      <c r="E116" s="91" t="s">
        <v>127</v>
      </c>
      <c r="F116" s="91" t="s">
        <v>126</v>
      </c>
      <c r="G116" s="73">
        <v>2000000</v>
      </c>
      <c r="H116" s="73"/>
      <c r="I116" s="73">
        <v>3457755</v>
      </c>
      <c r="J116" s="73">
        <v>270000</v>
      </c>
      <c r="K116" s="73"/>
      <c r="L116" s="111"/>
      <c r="M116" s="73">
        <v>7727755</v>
      </c>
      <c r="N116" s="1" t="s">
        <v>370</v>
      </c>
      <c r="O116" s="5" t="s">
        <v>483</v>
      </c>
      <c r="P116" s="5"/>
      <c r="Q116" s="75">
        <v>7127755</v>
      </c>
      <c r="R116" s="73">
        <v>3727755</v>
      </c>
      <c r="S116" s="75">
        <v>10855510</v>
      </c>
    </row>
    <row r="117" spans="1:19">
      <c r="A117" s="100"/>
      <c r="B117" s="101"/>
      <c r="C117" s="101"/>
      <c r="D117" s="88"/>
      <c r="E117" s="92"/>
      <c r="F117" s="92"/>
      <c r="G117" s="86"/>
      <c r="H117" s="95"/>
      <c r="I117" s="95"/>
      <c r="J117" s="95"/>
      <c r="K117" s="95"/>
      <c r="L117" s="126"/>
      <c r="M117" s="95"/>
      <c r="N117" s="1" t="s">
        <v>371</v>
      </c>
      <c r="O117" s="5" t="s">
        <v>484</v>
      </c>
      <c r="P117" s="5">
        <v>300000</v>
      </c>
      <c r="Q117" s="79"/>
      <c r="R117" s="95"/>
      <c r="S117" s="118"/>
    </row>
    <row r="118" spans="1:19">
      <c r="A118" s="100"/>
      <c r="B118" s="101"/>
      <c r="C118" s="101"/>
      <c r="D118" s="87" t="s">
        <v>4</v>
      </c>
      <c r="E118" s="91" t="s">
        <v>128</v>
      </c>
      <c r="F118" s="91" t="s">
        <v>309</v>
      </c>
      <c r="G118" s="73">
        <v>2000000</v>
      </c>
      <c r="H118" s="95"/>
      <c r="I118" s="95"/>
      <c r="J118" s="95"/>
      <c r="K118" s="95"/>
      <c r="L118" s="126"/>
      <c r="M118" s="95"/>
      <c r="N118" s="1" t="s">
        <v>370</v>
      </c>
      <c r="O118" s="5" t="s">
        <v>485</v>
      </c>
      <c r="P118" s="5"/>
      <c r="Q118" s="79"/>
      <c r="R118" s="95"/>
      <c r="S118" s="118"/>
    </row>
    <row r="119" spans="1:19">
      <c r="A119" s="88"/>
      <c r="B119" s="90"/>
      <c r="C119" s="90"/>
      <c r="D119" s="88"/>
      <c r="E119" s="92"/>
      <c r="F119" s="92"/>
      <c r="G119" s="86"/>
      <c r="H119" s="86"/>
      <c r="I119" s="86"/>
      <c r="J119" s="86"/>
      <c r="K119" s="86"/>
      <c r="L119" s="112"/>
      <c r="M119" s="86"/>
      <c r="N119" s="1" t="s">
        <v>371</v>
      </c>
      <c r="O119" s="5" t="s">
        <v>486</v>
      </c>
      <c r="P119" s="5">
        <v>300000</v>
      </c>
      <c r="Q119" s="76"/>
      <c r="R119" s="86"/>
      <c r="S119" s="117"/>
    </row>
    <row r="120" spans="1:19">
      <c r="A120" s="7">
        <v>62</v>
      </c>
      <c r="B120" s="8" t="s">
        <v>65</v>
      </c>
      <c r="C120" s="8" t="s">
        <v>203</v>
      </c>
      <c r="D120" s="7" t="s">
        <v>4</v>
      </c>
      <c r="E120" s="10" t="s">
        <v>66</v>
      </c>
      <c r="F120" s="10" t="s">
        <v>310</v>
      </c>
      <c r="G120" s="5">
        <v>2000000</v>
      </c>
      <c r="H120" s="5"/>
      <c r="I120" s="5"/>
      <c r="J120" s="5"/>
      <c r="K120" s="67"/>
      <c r="L120" s="5"/>
      <c r="M120" s="5">
        <v>2000000</v>
      </c>
      <c r="N120" s="1"/>
      <c r="O120" s="5"/>
      <c r="P120" s="5"/>
      <c r="Q120" s="40">
        <v>2000000</v>
      </c>
      <c r="R120" s="5">
        <v>0</v>
      </c>
      <c r="S120" s="2">
        <v>2000000</v>
      </c>
    </row>
    <row r="121" spans="1:19" ht="118.8">
      <c r="A121" s="7">
        <v>63</v>
      </c>
      <c r="B121" s="11" t="s">
        <v>529</v>
      </c>
      <c r="C121" s="8" t="s">
        <v>204</v>
      </c>
      <c r="D121" s="7" t="s">
        <v>30</v>
      </c>
      <c r="E121" s="10" t="s">
        <v>66</v>
      </c>
      <c r="F121" s="10" t="s">
        <v>310</v>
      </c>
      <c r="G121" s="5">
        <v>2000000</v>
      </c>
      <c r="H121" s="5"/>
      <c r="I121" s="5"/>
      <c r="J121" s="5"/>
      <c r="K121" s="67"/>
      <c r="L121" s="5"/>
      <c r="M121" s="5">
        <v>2000000</v>
      </c>
      <c r="N121" s="1"/>
      <c r="O121" s="5"/>
      <c r="P121" s="5"/>
      <c r="Q121" s="40">
        <v>2000000</v>
      </c>
      <c r="R121" s="5">
        <v>0</v>
      </c>
      <c r="S121" s="2">
        <v>2000000</v>
      </c>
    </row>
    <row r="122" spans="1:19" ht="39.6">
      <c r="A122" s="119">
        <v>64</v>
      </c>
      <c r="B122" s="120" t="s">
        <v>585</v>
      </c>
      <c r="C122" s="120" t="s">
        <v>205</v>
      </c>
      <c r="D122" s="7" t="s">
        <v>3</v>
      </c>
      <c r="E122" s="10" t="s">
        <v>586</v>
      </c>
      <c r="F122" s="10" t="s">
        <v>129</v>
      </c>
      <c r="G122" s="5">
        <v>2000000</v>
      </c>
      <c r="H122" s="116">
        <v>200000</v>
      </c>
      <c r="I122" s="116">
        <v>1541690</v>
      </c>
      <c r="J122" s="116">
        <v>135000</v>
      </c>
      <c r="K122" s="116">
        <v>1810572</v>
      </c>
      <c r="L122" s="116"/>
      <c r="M122" s="116">
        <v>7687262</v>
      </c>
      <c r="N122" s="1" t="s">
        <v>371</v>
      </c>
      <c r="O122" s="5" t="s">
        <v>504</v>
      </c>
      <c r="P122" s="5">
        <v>300000</v>
      </c>
      <c r="Q122" s="75">
        <v>7087262</v>
      </c>
      <c r="R122" s="116">
        <v>1876690</v>
      </c>
      <c r="S122" s="75">
        <v>8963952</v>
      </c>
    </row>
    <row r="123" spans="1:19" ht="39.6">
      <c r="A123" s="119"/>
      <c r="B123" s="127"/>
      <c r="C123" s="120"/>
      <c r="D123" s="7" t="s">
        <v>3</v>
      </c>
      <c r="E123" s="10" t="s">
        <v>587</v>
      </c>
      <c r="F123" s="10" t="s">
        <v>206</v>
      </c>
      <c r="G123" s="5">
        <v>2000000</v>
      </c>
      <c r="H123" s="116"/>
      <c r="I123" s="116"/>
      <c r="J123" s="116"/>
      <c r="K123" s="116"/>
      <c r="L123" s="116"/>
      <c r="M123" s="116"/>
      <c r="N123" s="1" t="s">
        <v>371</v>
      </c>
      <c r="O123" s="5" t="s">
        <v>504</v>
      </c>
      <c r="P123" s="5">
        <v>300000</v>
      </c>
      <c r="Q123" s="76"/>
      <c r="R123" s="116"/>
      <c r="S123" s="117"/>
    </row>
    <row r="124" spans="1:19">
      <c r="A124" s="7">
        <v>65</v>
      </c>
      <c r="B124" s="8" t="s">
        <v>67</v>
      </c>
      <c r="C124" s="8" t="s">
        <v>207</v>
      </c>
      <c r="D124" s="7" t="s">
        <v>4</v>
      </c>
      <c r="E124" s="10" t="s">
        <v>144</v>
      </c>
      <c r="F124" s="10" t="s">
        <v>333</v>
      </c>
      <c r="G124" s="5">
        <v>2000000</v>
      </c>
      <c r="H124" s="5">
        <v>30000</v>
      </c>
      <c r="I124" s="5">
        <v>864439</v>
      </c>
      <c r="J124" s="5">
        <v>67500</v>
      </c>
      <c r="K124" s="67"/>
      <c r="L124" s="5"/>
      <c r="M124" s="5">
        <v>2961939</v>
      </c>
      <c r="N124" s="1" t="s">
        <v>371</v>
      </c>
      <c r="O124" s="5" t="s">
        <v>505</v>
      </c>
      <c r="P124" s="5">
        <v>300000</v>
      </c>
      <c r="Q124" s="40">
        <v>2661939</v>
      </c>
      <c r="R124" s="5">
        <v>961939</v>
      </c>
      <c r="S124" s="2">
        <v>3623878</v>
      </c>
    </row>
    <row r="125" spans="1:19">
      <c r="A125" s="87">
        <v>66</v>
      </c>
      <c r="B125" s="89" t="s">
        <v>68</v>
      </c>
      <c r="C125" s="89" t="s">
        <v>208</v>
      </c>
      <c r="D125" s="87" t="s">
        <v>4</v>
      </c>
      <c r="E125" s="91" t="s">
        <v>69</v>
      </c>
      <c r="F125" s="91" t="s">
        <v>311</v>
      </c>
      <c r="G125" s="73">
        <v>2000000</v>
      </c>
      <c r="H125" s="73"/>
      <c r="I125" s="73"/>
      <c r="J125" s="73"/>
      <c r="K125" s="73"/>
      <c r="L125" s="73"/>
      <c r="M125" s="73">
        <v>2000000</v>
      </c>
      <c r="N125" s="1" t="s">
        <v>370</v>
      </c>
      <c r="O125" s="5" t="s">
        <v>506</v>
      </c>
      <c r="P125" s="5"/>
      <c r="Q125" s="75">
        <v>1700000</v>
      </c>
      <c r="R125" s="73">
        <v>0</v>
      </c>
      <c r="S125" s="75">
        <v>1700000</v>
      </c>
    </row>
    <row r="126" spans="1:19">
      <c r="A126" s="88"/>
      <c r="B126" s="90"/>
      <c r="C126" s="90"/>
      <c r="D126" s="88"/>
      <c r="E126" s="92"/>
      <c r="F126" s="92"/>
      <c r="G126" s="86"/>
      <c r="H126" s="86"/>
      <c r="I126" s="86"/>
      <c r="J126" s="86"/>
      <c r="K126" s="86"/>
      <c r="L126" s="86"/>
      <c r="M126" s="86"/>
      <c r="N126" s="1" t="s">
        <v>371</v>
      </c>
      <c r="O126" s="5" t="s">
        <v>507</v>
      </c>
      <c r="P126" s="5">
        <v>300000</v>
      </c>
      <c r="Q126" s="76"/>
      <c r="R126" s="86"/>
      <c r="S126" s="117"/>
    </row>
    <row r="127" spans="1:19">
      <c r="A127" s="7">
        <v>67</v>
      </c>
      <c r="B127" s="8" t="s">
        <v>70</v>
      </c>
      <c r="C127" s="8" t="s">
        <v>209</v>
      </c>
      <c r="D127" s="7" t="s">
        <v>4</v>
      </c>
      <c r="E127" s="10" t="s">
        <v>69</v>
      </c>
      <c r="F127" s="10" t="s">
        <v>311</v>
      </c>
      <c r="G127" s="5">
        <v>2000000</v>
      </c>
      <c r="H127" s="5"/>
      <c r="I127" s="5"/>
      <c r="J127" s="5"/>
      <c r="K127" s="67"/>
      <c r="L127" s="5"/>
      <c r="M127" s="5">
        <v>2000000</v>
      </c>
      <c r="N127" s="1" t="s">
        <v>371</v>
      </c>
      <c r="O127" s="5" t="s">
        <v>507</v>
      </c>
      <c r="P127" s="5">
        <v>300000</v>
      </c>
      <c r="Q127" s="40">
        <v>1700000</v>
      </c>
      <c r="R127" s="5">
        <v>0</v>
      </c>
      <c r="S127" s="2">
        <v>1700000</v>
      </c>
    </row>
    <row r="128" spans="1:19">
      <c r="A128" s="7">
        <v>68</v>
      </c>
      <c r="B128" s="8" t="s">
        <v>588</v>
      </c>
      <c r="C128" s="8" t="s">
        <v>210</v>
      </c>
      <c r="D128" s="7" t="s">
        <v>3</v>
      </c>
      <c r="E128" s="10" t="s">
        <v>589</v>
      </c>
      <c r="F128" s="10" t="s">
        <v>71</v>
      </c>
      <c r="G128" s="5">
        <v>2000000</v>
      </c>
      <c r="H128" s="5"/>
      <c r="I128" s="5"/>
      <c r="J128" s="5"/>
      <c r="K128" s="67">
        <v>1207048</v>
      </c>
      <c r="L128" s="5"/>
      <c r="M128" s="5">
        <v>3207048</v>
      </c>
      <c r="N128" s="1" t="s">
        <v>371</v>
      </c>
      <c r="O128" s="5" t="s">
        <v>508</v>
      </c>
      <c r="P128" s="5">
        <v>300000</v>
      </c>
      <c r="Q128" s="40">
        <v>2907048</v>
      </c>
      <c r="R128" s="5">
        <v>0</v>
      </c>
      <c r="S128" s="2">
        <v>2907048</v>
      </c>
    </row>
    <row r="129" spans="1:19">
      <c r="A129" s="119">
        <v>69</v>
      </c>
      <c r="B129" s="120" t="s">
        <v>590</v>
      </c>
      <c r="C129" s="120" t="s">
        <v>211</v>
      </c>
      <c r="D129" s="7" t="s">
        <v>2</v>
      </c>
      <c r="E129" s="10" t="s">
        <v>596</v>
      </c>
      <c r="F129" s="10" t="s">
        <v>267</v>
      </c>
      <c r="G129" s="5">
        <v>2000000</v>
      </c>
      <c r="H129" s="116"/>
      <c r="I129" s="116">
        <v>3500000</v>
      </c>
      <c r="J129" s="116">
        <v>270000</v>
      </c>
      <c r="K129" s="70">
        <v>1064202</v>
      </c>
      <c r="L129" s="116"/>
      <c r="M129" s="116">
        <v>8834202</v>
      </c>
      <c r="N129" s="1" t="s">
        <v>371</v>
      </c>
      <c r="O129" s="5" t="s">
        <v>509</v>
      </c>
      <c r="P129" s="5">
        <v>300000</v>
      </c>
      <c r="Q129" s="75">
        <v>8234202</v>
      </c>
      <c r="R129" s="116">
        <v>3770000</v>
      </c>
      <c r="S129" s="75">
        <v>12004202</v>
      </c>
    </row>
    <row r="130" spans="1:19">
      <c r="A130" s="119"/>
      <c r="B130" s="120"/>
      <c r="C130" s="120"/>
      <c r="D130" s="7" t="s">
        <v>4</v>
      </c>
      <c r="E130" s="10" t="s">
        <v>619</v>
      </c>
      <c r="F130" s="10" t="s">
        <v>72</v>
      </c>
      <c r="G130" s="5">
        <v>2000000</v>
      </c>
      <c r="H130" s="116"/>
      <c r="I130" s="116"/>
      <c r="J130" s="116"/>
      <c r="K130" s="69"/>
      <c r="L130" s="116"/>
      <c r="M130" s="116"/>
      <c r="N130" s="1" t="s">
        <v>371</v>
      </c>
      <c r="O130" s="5" t="s">
        <v>510</v>
      </c>
      <c r="P130" s="5">
        <v>300000</v>
      </c>
      <c r="Q130" s="76"/>
      <c r="R130" s="116"/>
      <c r="S130" s="117"/>
    </row>
    <row r="131" spans="1:19">
      <c r="A131" s="87">
        <v>70</v>
      </c>
      <c r="B131" s="89" t="s">
        <v>622</v>
      </c>
      <c r="C131" s="89" t="s">
        <v>212</v>
      </c>
      <c r="D131" s="87" t="s">
        <v>4</v>
      </c>
      <c r="E131" s="91" t="s">
        <v>621</v>
      </c>
      <c r="F131" s="91" t="s">
        <v>268</v>
      </c>
      <c r="G131" s="73">
        <v>2000000</v>
      </c>
      <c r="H131" s="73"/>
      <c r="I131" s="73"/>
      <c r="J131" s="73"/>
      <c r="K131" s="73"/>
      <c r="L131" s="73"/>
      <c r="M131" s="73">
        <v>2000000</v>
      </c>
      <c r="N131" s="1" t="s">
        <v>370</v>
      </c>
      <c r="O131" s="5" t="s">
        <v>511</v>
      </c>
      <c r="P131" s="5"/>
      <c r="Q131" s="75">
        <v>1700000</v>
      </c>
      <c r="R131" s="73">
        <v>0</v>
      </c>
      <c r="S131" s="75">
        <v>1700000</v>
      </c>
    </row>
    <row r="132" spans="1:19">
      <c r="A132" s="88"/>
      <c r="B132" s="90"/>
      <c r="C132" s="90"/>
      <c r="D132" s="88"/>
      <c r="E132" s="92"/>
      <c r="F132" s="92"/>
      <c r="G132" s="86"/>
      <c r="H132" s="86"/>
      <c r="I132" s="86"/>
      <c r="J132" s="86"/>
      <c r="K132" s="86"/>
      <c r="L132" s="86"/>
      <c r="M132" s="86"/>
      <c r="N132" s="1" t="s">
        <v>371</v>
      </c>
      <c r="O132" s="5" t="s">
        <v>512</v>
      </c>
      <c r="P132" s="5">
        <v>300000</v>
      </c>
      <c r="Q132" s="76"/>
      <c r="R132" s="86"/>
      <c r="S132" s="117"/>
    </row>
    <row r="133" spans="1:19">
      <c r="A133" s="119">
        <v>71</v>
      </c>
      <c r="B133" s="120" t="s">
        <v>600</v>
      </c>
      <c r="C133" s="120" t="s">
        <v>213</v>
      </c>
      <c r="D133" s="7" t="s">
        <v>4</v>
      </c>
      <c r="E133" s="10" t="s">
        <v>620</v>
      </c>
      <c r="F133" s="10" t="s">
        <v>268</v>
      </c>
      <c r="G133" s="5">
        <v>2000000</v>
      </c>
      <c r="H133" s="116"/>
      <c r="I133" s="116"/>
      <c r="J133" s="116"/>
      <c r="K133" s="18"/>
      <c r="L133" s="116"/>
      <c r="M133" s="116">
        <v>5596304</v>
      </c>
      <c r="N133" s="1" t="s">
        <v>371</v>
      </c>
      <c r="O133" s="5" t="s">
        <v>510</v>
      </c>
      <c r="P133" s="5">
        <v>300000</v>
      </c>
      <c r="Q133" s="75">
        <v>4996304</v>
      </c>
      <c r="R133" s="116">
        <v>0</v>
      </c>
      <c r="S133" s="75">
        <v>4996304</v>
      </c>
    </row>
    <row r="134" spans="1:19">
      <c r="A134" s="119"/>
      <c r="B134" s="120"/>
      <c r="C134" s="120"/>
      <c r="D134" s="7" t="s">
        <v>2</v>
      </c>
      <c r="E134" s="10" t="s">
        <v>595</v>
      </c>
      <c r="F134" s="10" t="s">
        <v>73</v>
      </c>
      <c r="G134" s="5">
        <v>2000000</v>
      </c>
      <c r="H134" s="116"/>
      <c r="I134" s="116"/>
      <c r="J134" s="116"/>
      <c r="K134" s="70">
        <v>1596304</v>
      </c>
      <c r="L134" s="116"/>
      <c r="M134" s="116"/>
      <c r="N134" s="1" t="s">
        <v>371</v>
      </c>
      <c r="O134" s="5" t="s">
        <v>513</v>
      </c>
      <c r="P134" s="5">
        <v>300000</v>
      </c>
      <c r="Q134" s="76"/>
      <c r="R134" s="116"/>
      <c r="S134" s="117"/>
    </row>
    <row r="135" spans="1:19">
      <c r="A135" s="7">
        <v>72</v>
      </c>
      <c r="B135" s="8" t="s">
        <v>591</v>
      </c>
      <c r="C135" s="8" t="s">
        <v>214</v>
      </c>
      <c r="D135" s="7" t="s">
        <v>3</v>
      </c>
      <c r="E135" s="10" t="s">
        <v>595</v>
      </c>
      <c r="F135" s="10" t="s">
        <v>269</v>
      </c>
      <c r="G135" s="5">
        <v>2000000</v>
      </c>
      <c r="H135" s="5"/>
      <c r="I135" s="5"/>
      <c r="J135" s="5"/>
      <c r="K135" s="67">
        <v>1207048</v>
      </c>
      <c r="L135" s="5"/>
      <c r="M135" s="5">
        <v>3207048</v>
      </c>
      <c r="N135" s="1" t="s">
        <v>371</v>
      </c>
      <c r="O135" s="5" t="s">
        <v>513</v>
      </c>
      <c r="P135" s="5">
        <v>300000</v>
      </c>
      <c r="Q135" s="40">
        <v>2907048</v>
      </c>
      <c r="R135" s="5">
        <v>0</v>
      </c>
      <c r="S135" s="2">
        <v>2907048</v>
      </c>
    </row>
    <row r="136" spans="1:19">
      <c r="A136" s="7">
        <v>73</v>
      </c>
      <c r="B136" s="8" t="s">
        <v>74</v>
      </c>
      <c r="C136" s="8" t="s">
        <v>215</v>
      </c>
      <c r="D136" s="7" t="s">
        <v>30</v>
      </c>
      <c r="E136" s="10" t="s">
        <v>75</v>
      </c>
      <c r="F136" s="10" t="s">
        <v>76</v>
      </c>
      <c r="G136" s="5">
        <v>2000000</v>
      </c>
      <c r="H136" s="5"/>
      <c r="I136" s="5"/>
      <c r="J136" s="5"/>
      <c r="K136" s="67"/>
      <c r="L136" s="5"/>
      <c r="M136" s="5">
        <v>2000000</v>
      </c>
      <c r="N136" s="1" t="s">
        <v>371</v>
      </c>
      <c r="O136" s="5" t="s">
        <v>514</v>
      </c>
      <c r="P136" s="5">
        <v>300000</v>
      </c>
      <c r="Q136" s="40">
        <v>1700000</v>
      </c>
      <c r="R136" s="5">
        <v>0</v>
      </c>
      <c r="S136" s="2">
        <v>1700000</v>
      </c>
    </row>
    <row r="137" spans="1:19" s="49" customFormat="1" ht="39.6">
      <c r="A137" s="147">
        <v>74</v>
      </c>
      <c r="B137" s="151" t="s">
        <v>635</v>
      </c>
      <c r="C137" s="151" t="s">
        <v>216</v>
      </c>
      <c r="D137" s="43" t="s">
        <v>52</v>
      </c>
      <c r="E137" s="45" t="s">
        <v>618</v>
      </c>
      <c r="F137" s="45" t="s">
        <v>77</v>
      </c>
      <c r="G137" s="46">
        <v>2000000</v>
      </c>
      <c r="H137" s="142">
        <v>1000000</v>
      </c>
      <c r="I137" s="46">
        <v>1538634</v>
      </c>
      <c r="J137" s="46">
        <v>135000</v>
      </c>
      <c r="K137" s="50"/>
      <c r="L137" s="142">
        <v>13551424</v>
      </c>
      <c r="M137" s="142">
        <v>22035630</v>
      </c>
      <c r="N137" s="47" t="s">
        <v>371</v>
      </c>
      <c r="O137" s="46" t="s">
        <v>515</v>
      </c>
      <c r="P137" s="46">
        <v>300000</v>
      </c>
      <c r="Q137" s="80">
        <v>20285630</v>
      </c>
      <c r="R137" s="142">
        <v>16225058</v>
      </c>
      <c r="S137" s="80">
        <v>36510688</v>
      </c>
    </row>
    <row r="138" spans="1:19" s="49" customFormat="1" ht="39.75" customHeight="1">
      <c r="A138" s="148"/>
      <c r="B138" s="152"/>
      <c r="C138" s="152"/>
      <c r="D138" s="43" t="s">
        <v>3</v>
      </c>
      <c r="E138" s="45" t="s">
        <v>594</v>
      </c>
      <c r="F138" s="45" t="s">
        <v>78</v>
      </c>
      <c r="G138" s="46">
        <v>2000000</v>
      </c>
      <c r="H138" s="143"/>
      <c r="I138" s="46"/>
      <c r="J138" s="46"/>
      <c r="K138" s="51">
        <v>1810572</v>
      </c>
      <c r="L138" s="143"/>
      <c r="M138" s="143"/>
      <c r="N138" s="47" t="s">
        <v>371</v>
      </c>
      <c r="O138" s="46" t="s">
        <v>515</v>
      </c>
      <c r="P138" s="46">
        <v>300000</v>
      </c>
      <c r="Q138" s="146"/>
      <c r="R138" s="143"/>
      <c r="S138" s="136"/>
    </row>
    <row r="139" spans="1:19" s="49" customFormat="1" ht="39.75" customHeight="1">
      <c r="A139" s="149"/>
      <c r="B139" s="153"/>
      <c r="C139" s="153"/>
      <c r="D139" s="147" t="s">
        <v>639</v>
      </c>
      <c r="E139" s="155"/>
      <c r="F139" s="155"/>
      <c r="G139" s="142"/>
      <c r="H139" s="144"/>
      <c r="I139" s="142"/>
      <c r="J139" s="142"/>
      <c r="K139" s="140"/>
      <c r="L139" s="144"/>
      <c r="M139" s="144"/>
      <c r="N139" s="47" t="s">
        <v>636</v>
      </c>
      <c r="O139" s="46" t="s">
        <v>637</v>
      </c>
      <c r="P139" s="46">
        <v>1000000</v>
      </c>
      <c r="Q139" s="79"/>
      <c r="R139" s="137"/>
      <c r="S139" s="137"/>
    </row>
    <row r="140" spans="1:19" s="49" customFormat="1" ht="39.75" customHeight="1">
      <c r="A140" s="150"/>
      <c r="B140" s="154"/>
      <c r="C140" s="154"/>
      <c r="D140" s="150"/>
      <c r="E140" s="156"/>
      <c r="F140" s="156"/>
      <c r="G140" s="145"/>
      <c r="H140" s="145"/>
      <c r="I140" s="145"/>
      <c r="J140" s="145"/>
      <c r="K140" s="141"/>
      <c r="L140" s="145"/>
      <c r="M140" s="145"/>
      <c r="N140" s="47" t="s">
        <v>632</v>
      </c>
      <c r="O140" s="46" t="s">
        <v>638</v>
      </c>
      <c r="P140" s="46">
        <v>150000</v>
      </c>
      <c r="Q140" s="76"/>
      <c r="R140" s="74"/>
      <c r="S140" s="74"/>
    </row>
    <row r="141" spans="1:19" ht="19.5" customHeight="1">
      <c r="A141" s="87">
        <v>75</v>
      </c>
      <c r="B141" s="93" t="s">
        <v>79</v>
      </c>
      <c r="C141" s="93" t="s">
        <v>217</v>
      </c>
      <c r="D141" s="87" t="s">
        <v>52</v>
      </c>
      <c r="E141" s="91" t="s">
        <v>80</v>
      </c>
      <c r="F141" s="91" t="s">
        <v>312</v>
      </c>
      <c r="G141" s="73">
        <v>2000000</v>
      </c>
      <c r="H141" s="73">
        <v>100000</v>
      </c>
      <c r="I141" s="73">
        <v>2995770</v>
      </c>
      <c r="J141" s="73">
        <v>270000</v>
      </c>
      <c r="K141" s="96"/>
      <c r="L141" s="96"/>
      <c r="M141" s="96">
        <v>5365770</v>
      </c>
      <c r="N141" s="1" t="s">
        <v>370</v>
      </c>
      <c r="O141" s="5" t="s">
        <v>516</v>
      </c>
      <c r="P141" s="5"/>
      <c r="Q141" s="75">
        <v>5065770</v>
      </c>
      <c r="R141" s="73">
        <v>3365770</v>
      </c>
      <c r="S141" s="75">
        <v>8431540</v>
      </c>
    </row>
    <row r="142" spans="1:19">
      <c r="A142" s="88"/>
      <c r="B142" s="94"/>
      <c r="C142" s="94"/>
      <c r="D142" s="88"/>
      <c r="E142" s="92"/>
      <c r="F142" s="92"/>
      <c r="G142" s="86"/>
      <c r="H142" s="86"/>
      <c r="I142" s="86"/>
      <c r="J142" s="86"/>
      <c r="K142" s="97"/>
      <c r="L142" s="97"/>
      <c r="M142" s="97"/>
      <c r="N142" s="1" t="s">
        <v>371</v>
      </c>
      <c r="O142" s="5" t="s">
        <v>517</v>
      </c>
      <c r="P142" s="5">
        <v>300000</v>
      </c>
      <c r="Q142" s="76"/>
      <c r="R142" s="86"/>
      <c r="S142" s="117"/>
    </row>
    <row r="143" spans="1:19" ht="60" customHeight="1">
      <c r="A143" s="87">
        <v>76</v>
      </c>
      <c r="B143" s="93" t="s">
        <v>365</v>
      </c>
      <c r="C143" s="93" t="s">
        <v>218</v>
      </c>
      <c r="D143" s="87" t="s">
        <v>2</v>
      </c>
      <c r="E143" s="91" t="s">
        <v>80</v>
      </c>
      <c r="F143" s="91" t="s">
        <v>312</v>
      </c>
      <c r="G143" s="73">
        <v>2000000</v>
      </c>
      <c r="H143" s="73"/>
      <c r="I143" s="73"/>
      <c r="J143" s="73"/>
      <c r="K143" s="73">
        <v>0</v>
      </c>
      <c r="L143" s="73"/>
      <c r="M143" s="73">
        <v>2000000</v>
      </c>
      <c r="N143" s="1" t="s">
        <v>385</v>
      </c>
      <c r="O143" s="5" t="s">
        <v>518</v>
      </c>
      <c r="P143" s="5"/>
      <c r="Q143" s="80" t="s">
        <v>652</v>
      </c>
      <c r="R143" s="73">
        <v>0</v>
      </c>
      <c r="S143" s="75" t="s">
        <v>391</v>
      </c>
    </row>
    <row r="144" spans="1:19">
      <c r="A144" s="88"/>
      <c r="B144" s="94"/>
      <c r="C144" s="94"/>
      <c r="D144" s="88"/>
      <c r="E144" s="92"/>
      <c r="F144" s="92"/>
      <c r="G144" s="86"/>
      <c r="H144" s="86"/>
      <c r="I144" s="86"/>
      <c r="J144" s="86"/>
      <c r="K144" s="86"/>
      <c r="L144" s="86"/>
      <c r="M144" s="86"/>
      <c r="N144" s="1" t="s">
        <v>371</v>
      </c>
      <c r="O144" s="5" t="s">
        <v>519</v>
      </c>
      <c r="P144" s="5">
        <v>300000</v>
      </c>
      <c r="Q144" s="81"/>
      <c r="R144" s="86"/>
      <c r="S144" s="117"/>
    </row>
    <row r="145" spans="1:19">
      <c r="A145" s="7">
        <v>77</v>
      </c>
      <c r="B145" s="8" t="s">
        <v>364</v>
      </c>
      <c r="C145" s="8" t="s">
        <v>219</v>
      </c>
      <c r="D145" s="7" t="s">
        <v>2</v>
      </c>
      <c r="E145" s="10" t="s">
        <v>81</v>
      </c>
      <c r="F145" s="10" t="s">
        <v>313</v>
      </c>
      <c r="G145" s="5">
        <v>2000000</v>
      </c>
      <c r="H145" s="5"/>
      <c r="I145" s="5"/>
      <c r="J145" s="5"/>
      <c r="K145" s="67">
        <v>0</v>
      </c>
      <c r="L145" s="5"/>
      <c r="M145" s="5">
        <v>2000000</v>
      </c>
      <c r="N145" s="1" t="s">
        <v>371</v>
      </c>
      <c r="O145" s="5" t="s">
        <v>520</v>
      </c>
      <c r="P145" s="5">
        <v>300000</v>
      </c>
      <c r="Q145" s="40">
        <v>1700000</v>
      </c>
      <c r="R145" s="5">
        <v>0</v>
      </c>
      <c r="S145" s="2">
        <v>1700000</v>
      </c>
    </row>
    <row r="146" spans="1:19">
      <c r="A146" s="7">
        <v>78</v>
      </c>
      <c r="B146" s="8" t="s">
        <v>82</v>
      </c>
      <c r="C146" s="8" t="s">
        <v>220</v>
      </c>
      <c r="D146" s="7" t="s">
        <v>3</v>
      </c>
      <c r="E146" s="10" t="s">
        <v>81</v>
      </c>
      <c r="F146" s="10" t="s">
        <v>313</v>
      </c>
      <c r="G146" s="5">
        <v>2000000</v>
      </c>
      <c r="H146" s="5"/>
      <c r="I146" s="5"/>
      <c r="J146" s="5"/>
      <c r="K146" s="67">
        <v>905286</v>
      </c>
      <c r="L146" s="5"/>
      <c r="M146" s="5">
        <v>2905286</v>
      </c>
      <c r="N146" s="1" t="s">
        <v>371</v>
      </c>
      <c r="O146" s="5" t="s">
        <v>521</v>
      </c>
      <c r="P146" s="5">
        <v>300000</v>
      </c>
      <c r="Q146" s="40">
        <v>2605286</v>
      </c>
      <c r="R146" s="5">
        <v>0</v>
      </c>
      <c r="S146" s="2">
        <v>2605286</v>
      </c>
    </row>
    <row r="147" spans="1:19">
      <c r="A147" s="87">
        <v>79</v>
      </c>
      <c r="B147" s="89" t="s">
        <v>83</v>
      </c>
      <c r="C147" s="89" t="s">
        <v>221</v>
      </c>
      <c r="D147" s="87" t="s">
        <v>2</v>
      </c>
      <c r="E147" s="91" t="s">
        <v>84</v>
      </c>
      <c r="F147" s="91" t="s">
        <v>314</v>
      </c>
      <c r="G147" s="73">
        <v>2000000</v>
      </c>
      <c r="H147" s="73"/>
      <c r="I147" s="73"/>
      <c r="J147" s="73"/>
      <c r="K147" s="73">
        <v>0</v>
      </c>
      <c r="L147" s="73"/>
      <c r="M147" s="73">
        <v>2000000</v>
      </c>
      <c r="N147" s="1" t="s">
        <v>370</v>
      </c>
      <c r="O147" s="5" t="s">
        <v>522</v>
      </c>
      <c r="P147" s="5"/>
      <c r="Q147" s="75">
        <v>1700000</v>
      </c>
      <c r="R147" s="73">
        <v>0</v>
      </c>
      <c r="S147" s="75">
        <v>1700000</v>
      </c>
    </row>
    <row r="148" spans="1:19">
      <c r="A148" s="88"/>
      <c r="B148" s="90"/>
      <c r="C148" s="90"/>
      <c r="D148" s="88"/>
      <c r="E148" s="92"/>
      <c r="F148" s="92"/>
      <c r="G148" s="86"/>
      <c r="H148" s="86"/>
      <c r="I148" s="86"/>
      <c r="J148" s="86"/>
      <c r="K148" s="86"/>
      <c r="L148" s="86"/>
      <c r="M148" s="86"/>
      <c r="N148" s="1" t="s">
        <v>371</v>
      </c>
      <c r="O148" s="5" t="s">
        <v>523</v>
      </c>
      <c r="P148" s="5">
        <v>300000</v>
      </c>
      <c r="Q148" s="76"/>
      <c r="R148" s="86"/>
      <c r="S148" s="117"/>
    </row>
    <row r="149" spans="1:19">
      <c r="A149" s="7">
        <v>80</v>
      </c>
      <c r="B149" s="8" t="s">
        <v>85</v>
      </c>
      <c r="C149" s="8" t="s">
        <v>334</v>
      </c>
      <c r="D149" s="7" t="s">
        <v>3</v>
      </c>
      <c r="E149" s="10" t="s">
        <v>84</v>
      </c>
      <c r="F149" s="10" t="s">
        <v>314</v>
      </c>
      <c r="G149" s="5">
        <v>2000000</v>
      </c>
      <c r="H149" s="5"/>
      <c r="I149" s="5"/>
      <c r="J149" s="5"/>
      <c r="K149" s="67">
        <v>724229</v>
      </c>
      <c r="L149" s="5"/>
      <c r="M149" s="5">
        <v>2724229</v>
      </c>
      <c r="N149" s="1" t="s">
        <v>371</v>
      </c>
      <c r="O149" s="5" t="s">
        <v>524</v>
      </c>
      <c r="P149" s="5">
        <v>300000</v>
      </c>
      <c r="Q149" s="40">
        <v>2424229</v>
      </c>
      <c r="R149" s="5">
        <v>0</v>
      </c>
      <c r="S149" s="2">
        <v>2424229</v>
      </c>
    </row>
    <row r="150" spans="1:19">
      <c r="A150" s="87">
        <v>81</v>
      </c>
      <c r="B150" s="89" t="s">
        <v>86</v>
      </c>
      <c r="C150" s="89" t="s">
        <v>222</v>
      </c>
      <c r="D150" s="87" t="s">
        <v>30</v>
      </c>
      <c r="E150" s="91" t="s">
        <v>25</v>
      </c>
      <c r="F150" s="91" t="s">
        <v>87</v>
      </c>
      <c r="G150" s="73">
        <v>2000000</v>
      </c>
      <c r="H150" s="73"/>
      <c r="I150" s="73">
        <v>3084143</v>
      </c>
      <c r="J150" s="73">
        <v>270000</v>
      </c>
      <c r="K150" s="73"/>
      <c r="L150" s="73"/>
      <c r="M150" s="73">
        <v>5354143</v>
      </c>
      <c r="N150" s="1" t="s">
        <v>370</v>
      </c>
      <c r="O150" s="5" t="s">
        <v>525</v>
      </c>
      <c r="P150" s="5"/>
      <c r="Q150" s="75">
        <v>5054143</v>
      </c>
      <c r="R150" s="73">
        <v>3354143</v>
      </c>
      <c r="S150" s="75">
        <v>8408286</v>
      </c>
    </row>
    <row r="151" spans="1:19">
      <c r="A151" s="88"/>
      <c r="B151" s="90"/>
      <c r="C151" s="90"/>
      <c r="D151" s="88"/>
      <c r="E151" s="92"/>
      <c r="F151" s="92"/>
      <c r="G151" s="86"/>
      <c r="H151" s="86"/>
      <c r="I151" s="86"/>
      <c r="J151" s="86"/>
      <c r="K151" s="86"/>
      <c r="L151" s="86"/>
      <c r="M151" s="86"/>
      <c r="N151" s="1" t="s">
        <v>371</v>
      </c>
      <c r="O151" s="5" t="s">
        <v>526</v>
      </c>
      <c r="P151" s="5">
        <v>300000</v>
      </c>
      <c r="Q151" s="76"/>
      <c r="R151" s="86"/>
      <c r="S151" s="117"/>
    </row>
    <row r="152" spans="1:19" s="49" customFormat="1" ht="39.6">
      <c r="A152" s="43">
        <v>82</v>
      </c>
      <c r="B152" s="44" t="s">
        <v>601</v>
      </c>
      <c r="C152" s="44" t="s">
        <v>224</v>
      </c>
      <c r="D152" s="43" t="s">
        <v>2</v>
      </c>
      <c r="E152" s="45" t="s">
        <v>603</v>
      </c>
      <c r="F152" s="45" t="s">
        <v>315</v>
      </c>
      <c r="G152" s="46">
        <v>2000000</v>
      </c>
      <c r="H152" s="46"/>
      <c r="I152" s="46"/>
      <c r="J152" s="46"/>
      <c r="K152" s="46">
        <v>1596304</v>
      </c>
      <c r="L152" s="46"/>
      <c r="M152" s="46">
        <v>3596304</v>
      </c>
      <c r="N152" s="47" t="s">
        <v>632</v>
      </c>
      <c r="O152" s="46" t="s">
        <v>649</v>
      </c>
      <c r="P152" s="46">
        <v>300000</v>
      </c>
      <c r="Q152" s="48">
        <v>3296304</v>
      </c>
      <c r="R152" s="46">
        <v>0</v>
      </c>
      <c r="S152" s="48">
        <v>3296304</v>
      </c>
    </row>
    <row r="153" spans="1:19" s="49" customFormat="1" ht="39.6">
      <c r="A153" s="43">
        <v>83</v>
      </c>
      <c r="B153" s="44" t="s">
        <v>602</v>
      </c>
      <c r="C153" s="44" t="s">
        <v>225</v>
      </c>
      <c r="D153" s="43" t="s">
        <v>3</v>
      </c>
      <c r="E153" s="45" t="s">
        <v>604</v>
      </c>
      <c r="F153" s="45" t="s">
        <v>315</v>
      </c>
      <c r="G153" s="46">
        <v>2000000</v>
      </c>
      <c r="H153" s="46"/>
      <c r="I153" s="46"/>
      <c r="J153" s="46"/>
      <c r="K153" s="46">
        <v>1810572</v>
      </c>
      <c r="L153" s="46"/>
      <c r="M153" s="46">
        <v>3810572</v>
      </c>
      <c r="N153" s="47" t="s">
        <v>643</v>
      </c>
      <c r="O153" s="46" t="s">
        <v>650</v>
      </c>
      <c r="P153" s="46">
        <v>300000</v>
      </c>
      <c r="Q153" s="48">
        <v>3510572</v>
      </c>
      <c r="R153" s="46">
        <v>0</v>
      </c>
      <c r="S153" s="48">
        <v>3510572</v>
      </c>
    </row>
    <row r="154" spans="1:19" s="49" customFormat="1" ht="59.4">
      <c r="A154" s="43">
        <v>84</v>
      </c>
      <c r="B154" s="52" t="s">
        <v>547</v>
      </c>
      <c r="C154" s="44" t="s">
        <v>223</v>
      </c>
      <c r="D154" s="43" t="s">
        <v>30</v>
      </c>
      <c r="E154" s="45" t="s">
        <v>548</v>
      </c>
      <c r="F154" s="45" t="s">
        <v>315</v>
      </c>
      <c r="G154" s="46">
        <v>2000000</v>
      </c>
      <c r="H154" s="46">
        <v>200000</v>
      </c>
      <c r="I154" s="46"/>
      <c r="J154" s="46"/>
      <c r="K154" s="46">
        <v>559254</v>
      </c>
      <c r="L154" s="46"/>
      <c r="M154" s="46">
        <v>2759254</v>
      </c>
      <c r="N154" s="47" t="s">
        <v>643</v>
      </c>
      <c r="O154" s="46" t="s">
        <v>649</v>
      </c>
      <c r="P154" s="46">
        <v>300000</v>
      </c>
      <c r="Q154" s="48">
        <v>2459254</v>
      </c>
      <c r="R154" s="46">
        <v>200000</v>
      </c>
      <c r="S154" s="48">
        <v>2659254</v>
      </c>
    </row>
    <row r="155" spans="1:19">
      <c r="A155" s="87">
        <v>85</v>
      </c>
      <c r="B155" s="93" t="s">
        <v>88</v>
      </c>
      <c r="C155" s="93" t="s">
        <v>226</v>
      </c>
      <c r="D155" s="87" t="s">
        <v>4</v>
      </c>
      <c r="E155" s="98" t="s">
        <v>335</v>
      </c>
      <c r="F155" s="98" t="s">
        <v>135</v>
      </c>
      <c r="G155" s="73">
        <v>2000000</v>
      </c>
      <c r="H155" s="73"/>
      <c r="I155" s="73"/>
      <c r="J155" s="73">
        <v>270000</v>
      </c>
      <c r="K155" s="73"/>
      <c r="L155" s="73"/>
      <c r="M155" s="73">
        <v>2270000</v>
      </c>
      <c r="N155" s="1" t="s">
        <v>370</v>
      </c>
      <c r="O155" s="5" t="s">
        <v>527</v>
      </c>
      <c r="P155" s="5"/>
      <c r="Q155" s="75">
        <v>1970000</v>
      </c>
      <c r="R155" s="73">
        <v>270000</v>
      </c>
      <c r="S155" s="75">
        <v>2240000</v>
      </c>
    </row>
    <row r="156" spans="1:19">
      <c r="A156" s="88"/>
      <c r="B156" s="94"/>
      <c r="C156" s="94"/>
      <c r="D156" s="88"/>
      <c r="E156" s="99"/>
      <c r="F156" s="99"/>
      <c r="G156" s="86"/>
      <c r="H156" s="86"/>
      <c r="I156" s="86"/>
      <c r="J156" s="86"/>
      <c r="K156" s="86"/>
      <c r="L156" s="86"/>
      <c r="M156" s="86"/>
      <c r="N156" s="1" t="s">
        <v>371</v>
      </c>
      <c r="O156" s="5" t="s">
        <v>528</v>
      </c>
      <c r="P156" s="5">
        <v>300000</v>
      </c>
      <c r="Q156" s="76"/>
      <c r="R156" s="86"/>
      <c r="S156" s="117"/>
    </row>
    <row r="157" spans="1:19" ht="41.25" customHeight="1">
      <c r="A157" s="7">
        <v>86</v>
      </c>
      <c r="B157" s="11" t="s">
        <v>89</v>
      </c>
      <c r="C157" s="11" t="s">
        <v>227</v>
      </c>
      <c r="D157" s="7" t="s">
        <v>3</v>
      </c>
      <c r="E157" s="10" t="s">
        <v>137</v>
      </c>
      <c r="F157" s="10" t="s">
        <v>136</v>
      </c>
      <c r="G157" s="5">
        <v>2000000</v>
      </c>
      <c r="H157" s="5"/>
      <c r="I157" s="5"/>
      <c r="J157" s="5"/>
      <c r="K157" s="67">
        <v>1810572</v>
      </c>
      <c r="L157" s="5"/>
      <c r="M157" s="5">
        <v>3810572</v>
      </c>
      <c r="N157" s="1" t="s">
        <v>371</v>
      </c>
      <c r="O157" s="5" t="s">
        <v>503</v>
      </c>
      <c r="P157" s="5">
        <v>300000</v>
      </c>
      <c r="Q157" s="40">
        <v>3510572</v>
      </c>
      <c r="R157" s="5">
        <v>0</v>
      </c>
      <c r="S157" s="2">
        <v>3510572</v>
      </c>
    </row>
    <row r="158" spans="1:19">
      <c r="A158" s="87">
        <v>87</v>
      </c>
      <c r="B158" s="89" t="s">
        <v>145</v>
      </c>
      <c r="C158" s="89" t="s">
        <v>228</v>
      </c>
      <c r="D158" s="87" t="s">
        <v>2</v>
      </c>
      <c r="E158" s="91" t="s">
        <v>139</v>
      </c>
      <c r="F158" s="91" t="s">
        <v>138</v>
      </c>
      <c r="G158" s="73">
        <v>2000000</v>
      </c>
      <c r="H158" s="73"/>
      <c r="I158" s="73"/>
      <c r="J158" s="73"/>
      <c r="K158" s="73">
        <v>840352</v>
      </c>
      <c r="L158" s="73"/>
      <c r="M158" s="73">
        <v>2840352</v>
      </c>
      <c r="N158" s="1" t="s">
        <v>385</v>
      </c>
      <c r="O158" s="5" t="s">
        <v>502</v>
      </c>
      <c r="P158" s="5">
        <v>482479</v>
      </c>
      <c r="Q158" s="75">
        <v>2057873</v>
      </c>
      <c r="R158" s="73">
        <v>0</v>
      </c>
      <c r="S158" s="75">
        <v>2057873</v>
      </c>
    </row>
    <row r="159" spans="1:19" ht="54.75" customHeight="1">
      <c r="A159" s="88"/>
      <c r="B159" s="90"/>
      <c r="C159" s="90"/>
      <c r="D159" s="88"/>
      <c r="E159" s="92"/>
      <c r="F159" s="92"/>
      <c r="G159" s="86"/>
      <c r="H159" s="86"/>
      <c r="I159" s="86"/>
      <c r="J159" s="86"/>
      <c r="K159" s="86"/>
      <c r="L159" s="86"/>
      <c r="M159" s="86"/>
      <c r="N159" s="1" t="s">
        <v>371</v>
      </c>
      <c r="O159" s="5" t="s">
        <v>501</v>
      </c>
      <c r="P159" s="5">
        <v>300000</v>
      </c>
      <c r="Q159" s="76"/>
      <c r="R159" s="86"/>
      <c r="S159" s="117"/>
    </row>
    <row r="160" spans="1:19" s="49" customFormat="1" ht="39.6">
      <c r="A160" s="147">
        <v>88</v>
      </c>
      <c r="B160" s="151" t="s">
        <v>90</v>
      </c>
      <c r="C160" s="151" t="s">
        <v>229</v>
      </c>
      <c r="D160" s="147" t="s">
        <v>2</v>
      </c>
      <c r="E160" s="155" t="s">
        <v>133</v>
      </c>
      <c r="F160" s="155" t="s">
        <v>316</v>
      </c>
      <c r="G160" s="142">
        <v>2000000</v>
      </c>
      <c r="H160" s="142"/>
      <c r="I160" s="142"/>
      <c r="J160" s="142"/>
      <c r="K160" s="142">
        <v>798152</v>
      </c>
      <c r="L160" s="142"/>
      <c r="M160" s="142">
        <v>2798152</v>
      </c>
      <c r="N160" s="47" t="s">
        <v>645</v>
      </c>
      <c r="O160" s="46" t="s">
        <v>646</v>
      </c>
      <c r="P160" s="46">
        <v>581473</v>
      </c>
      <c r="Q160" s="80">
        <v>1916679</v>
      </c>
      <c r="R160" s="142">
        <v>0</v>
      </c>
      <c r="S160" s="80">
        <v>1916679</v>
      </c>
    </row>
    <row r="161" spans="1:19" s="49" customFormat="1" ht="54" customHeight="1">
      <c r="A161" s="158"/>
      <c r="B161" s="157"/>
      <c r="C161" s="157"/>
      <c r="D161" s="158"/>
      <c r="E161" s="161"/>
      <c r="F161" s="161"/>
      <c r="G161" s="74"/>
      <c r="H161" s="74"/>
      <c r="I161" s="74"/>
      <c r="J161" s="74"/>
      <c r="K161" s="145"/>
      <c r="L161" s="74"/>
      <c r="M161" s="74"/>
      <c r="N161" s="47" t="s">
        <v>643</v>
      </c>
      <c r="O161" s="46" t="s">
        <v>647</v>
      </c>
      <c r="P161" s="46">
        <v>300000</v>
      </c>
      <c r="Q161" s="76"/>
      <c r="R161" s="74"/>
      <c r="S161" s="74"/>
    </row>
    <row r="162" spans="1:19" s="49" customFormat="1" ht="32.25" customHeight="1">
      <c r="A162" s="43">
        <v>89</v>
      </c>
      <c r="B162" s="44" t="s">
        <v>91</v>
      </c>
      <c r="C162" s="44" t="s">
        <v>230</v>
      </c>
      <c r="D162" s="43" t="s">
        <v>3</v>
      </c>
      <c r="E162" s="45" t="s">
        <v>92</v>
      </c>
      <c r="F162" s="45" t="s">
        <v>317</v>
      </c>
      <c r="G162" s="46">
        <v>2000000</v>
      </c>
      <c r="H162" s="46"/>
      <c r="I162" s="46"/>
      <c r="J162" s="46"/>
      <c r="K162" s="46">
        <v>905286</v>
      </c>
      <c r="L162" s="46"/>
      <c r="M162" s="46">
        <v>2905286</v>
      </c>
      <c r="N162" s="47" t="s">
        <v>643</v>
      </c>
      <c r="O162" s="46" t="s">
        <v>648</v>
      </c>
      <c r="P162" s="46">
        <v>300000</v>
      </c>
      <c r="Q162" s="48">
        <v>2605286</v>
      </c>
      <c r="R162" s="46">
        <v>0</v>
      </c>
      <c r="S162" s="48">
        <v>2605286</v>
      </c>
    </row>
    <row r="163" spans="1:19">
      <c r="A163" s="119">
        <v>90</v>
      </c>
      <c r="B163" s="120" t="s">
        <v>592</v>
      </c>
      <c r="C163" s="120" t="s">
        <v>231</v>
      </c>
      <c r="D163" s="7" t="s">
        <v>273</v>
      </c>
      <c r="E163" s="10" t="s">
        <v>593</v>
      </c>
      <c r="F163" s="10" t="s">
        <v>134</v>
      </c>
      <c r="G163" s="5">
        <v>2000000</v>
      </c>
      <c r="H163" s="116">
        <v>500000</v>
      </c>
      <c r="I163" s="5"/>
      <c r="J163" s="5"/>
      <c r="K163" s="70">
        <v>603524</v>
      </c>
      <c r="L163" s="123">
        <v>38000</v>
      </c>
      <c r="M163" s="116">
        <v>8351775</v>
      </c>
      <c r="N163" s="1" t="s">
        <v>371</v>
      </c>
      <c r="O163" s="5" t="s">
        <v>500</v>
      </c>
      <c r="P163" s="5">
        <v>300000</v>
      </c>
      <c r="Q163" s="75">
        <v>7751775</v>
      </c>
      <c r="R163" s="116">
        <v>3748251</v>
      </c>
      <c r="S163" s="75">
        <v>11500026</v>
      </c>
    </row>
    <row r="164" spans="1:19">
      <c r="A164" s="119"/>
      <c r="B164" s="120"/>
      <c r="C164" s="120"/>
      <c r="D164" s="7" t="s">
        <v>27</v>
      </c>
      <c r="E164" s="10" t="s">
        <v>610</v>
      </c>
      <c r="F164" s="10" t="s">
        <v>318</v>
      </c>
      <c r="G164" s="5">
        <v>2000000</v>
      </c>
      <c r="H164" s="116"/>
      <c r="I164" s="5">
        <v>2940251</v>
      </c>
      <c r="J164" s="5">
        <v>270000</v>
      </c>
      <c r="K164" s="70"/>
      <c r="L164" s="123"/>
      <c r="M164" s="116"/>
      <c r="N164" s="1" t="s">
        <v>371</v>
      </c>
      <c r="O164" s="5" t="s">
        <v>499</v>
      </c>
      <c r="P164" s="5">
        <v>300000</v>
      </c>
      <c r="Q164" s="76"/>
      <c r="R164" s="116"/>
      <c r="S164" s="117"/>
    </row>
    <row r="165" spans="1:19">
      <c r="A165" s="7">
        <v>91</v>
      </c>
      <c r="B165" s="8" t="s">
        <v>609</v>
      </c>
      <c r="C165" s="8" t="s">
        <v>232</v>
      </c>
      <c r="D165" s="7" t="s">
        <v>3</v>
      </c>
      <c r="E165" s="10" t="s">
        <v>610</v>
      </c>
      <c r="F165" s="10" t="s">
        <v>319</v>
      </c>
      <c r="G165" s="5">
        <v>2000000</v>
      </c>
      <c r="H165" s="5"/>
      <c r="I165" s="5"/>
      <c r="J165" s="5">
        <v>0</v>
      </c>
      <c r="K165" s="67">
        <v>1207048</v>
      </c>
      <c r="L165" s="5"/>
      <c r="M165" s="5">
        <v>3207048</v>
      </c>
      <c r="N165" s="1" t="s">
        <v>371</v>
      </c>
      <c r="O165" s="5" t="s">
        <v>498</v>
      </c>
      <c r="P165" s="5">
        <v>300000</v>
      </c>
      <c r="Q165" s="40">
        <v>2907048</v>
      </c>
      <c r="R165" s="5">
        <v>0</v>
      </c>
      <c r="S165" s="2">
        <v>2907048</v>
      </c>
    </row>
    <row r="166" spans="1:19">
      <c r="A166" s="7">
        <v>92</v>
      </c>
      <c r="B166" s="8" t="s">
        <v>611</v>
      </c>
      <c r="C166" s="8" t="s">
        <v>233</v>
      </c>
      <c r="D166" s="7" t="s">
        <v>2</v>
      </c>
      <c r="E166" s="10" t="s">
        <v>613</v>
      </c>
      <c r="F166" s="10" t="s">
        <v>320</v>
      </c>
      <c r="G166" s="5">
        <v>2000000</v>
      </c>
      <c r="H166" s="5"/>
      <c r="I166" s="5"/>
      <c r="J166" s="5"/>
      <c r="K166" s="67">
        <v>746996</v>
      </c>
      <c r="L166" s="5"/>
      <c r="M166" s="5">
        <v>2746996</v>
      </c>
      <c r="N166" s="1" t="s">
        <v>371</v>
      </c>
      <c r="O166" s="5" t="s">
        <v>497</v>
      </c>
      <c r="P166" s="5">
        <v>300000</v>
      </c>
      <c r="Q166" s="40">
        <v>2446996</v>
      </c>
      <c r="R166" s="5">
        <v>0</v>
      </c>
      <c r="S166" s="2">
        <v>2446996</v>
      </c>
    </row>
    <row r="167" spans="1:19">
      <c r="A167" s="7">
        <v>93</v>
      </c>
      <c r="B167" s="8" t="s">
        <v>612</v>
      </c>
      <c r="C167" s="8" t="s">
        <v>234</v>
      </c>
      <c r="D167" s="7" t="s">
        <v>4</v>
      </c>
      <c r="E167" s="10" t="s">
        <v>614</v>
      </c>
      <c r="F167" s="10" t="s">
        <v>321</v>
      </c>
      <c r="G167" s="5">
        <v>2000000</v>
      </c>
      <c r="H167" s="5"/>
      <c r="I167" s="5"/>
      <c r="J167" s="5"/>
      <c r="K167" s="67"/>
      <c r="L167" s="5"/>
      <c r="M167" s="5">
        <v>2000000</v>
      </c>
      <c r="N167" s="1" t="s">
        <v>371</v>
      </c>
      <c r="O167" s="5" t="s">
        <v>497</v>
      </c>
      <c r="P167" s="5">
        <v>300000</v>
      </c>
      <c r="Q167" s="40">
        <v>1700000</v>
      </c>
      <c r="R167" s="5">
        <v>0</v>
      </c>
      <c r="S167" s="2">
        <v>1700000</v>
      </c>
    </row>
    <row r="168" spans="1:19">
      <c r="A168" s="87">
        <v>94</v>
      </c>
      <c r="B168" s="89" t="s">
        <v>615</v>
      </c>
      <c r="C168" s="89" t="s">
        <v>235</v>
      </c>
      <c r="D168" s="87" t="s">
        <v>30</v>
      </c>
      <c r="E168" s="91" t="s">
        <v>614</v>
      </c>
      <c r="F168" s="91" t="s">
        <v>321</v>
      </c>
      <c r="G168" s="73">
        <v>2000000</v>
      </c>
      <c r="H168" s="73">
        <v>50000</v>
      </c>
      <c r="I168" s="73"/>
      <c r="J168" s="73"/>
      <c r="K168" s="73"/>
      <c r="L168" s="73"/>
      <c r="M168" s="73">
        <v>2050000</v>
      </c>
      <c r="N168" s="1" t="s">
        <v>370</v>
      </c>
      <c r="O168" s="5" t="s">
        <v>496</v>
      </c>
      <c r="P168" s="5"/>
      <c r="Q168" s="75">
        <v>1750000</v>
      </c>
      <c r="R168" s="73">
        <v>50000</v>
      </c>
      <c r="S168" s="75">
        <v>1800000</v>
      </c>
    </row>
    <row r="169" spans="1:19">
      <c r="A169" s="88"/>
      <c r="B169" s="90"/>
      <c r="C169" s="90"/>
      <c r="D169" s="88"/>
      <c r="E169" s="92"/>
      <c r="F169" s="92"/>
      <c r="G169" s="86"/>
      <c r="H169" s="86"/>
      <c r="I169" s="86"/>
      <c r="J169" s="86"/>
      <c r="K169" s="86"/>
      <c r="L169" s="86"/>
      <c r="M169" s="86"/>
      <c r="N169" s="1" t="s">
        <v>371</v>
      </c>
      <c r="O169" s="5" t="s">
        <v>495</v>
      </c>
      <c r="P169" s="5">
        <v>300000</v>
      </c>
      <c r="Q169" s="76"/>
      <c r="R169" s="86"/>
      <c r="S169" s="117"/>
    </row>
    <row r="170" spans="1:19">
      <c r="A170" s="7">
        <v>95</v>
      </c>
      <c r="B170" s="30" t="s">
        <v>355</v>
      </c>
      <c r="C170" s="30" t="s">
        <v>346</v>
      </c>
      <c r="D170" s="29" t="s">
        <v>2</v>
      </c>
      <c r="E170" s="31" t="s">
        <v>347</v>
      </c>
      <c r="F170" s="31" t="s">
        <v>348</v>
      </c>
      <c r="G170" s="32"/>
      <c r="H170" s="32"/>
      <c r="I170" s="32"/>
      <c r="J170" s="32"/>
      <c r="K170" s="32"/>
      <c r="L170" s="32"/>
      <c r="M170" s="32"/>
      <c r="N170" s="33"/>
      <c r="O170" s="32"/>
      <c r="P170" s="32"/>
      <c r="Q170" s="34"/>
      <c r="R170" s="32"/>
      <c r="S170" s="34"/>
    </row>
    <row r="171" spans="1:19">
      <c r="A171" s="7">
        <v>96</v>
      </c>
      <c r="B171" s="30" t="s">
        <v>356</v>
      </c>
      <c r="C171" s="30" t="s">
        <v>341</v>
      </c>
      <c r="D171" s="29" t="s">
        <v>3</v>
      </c>
      <c r="E171" s="31" t="s">
        <v>93</v>
      </c>
      <c r="F171" s="31" t="s">
        <v>342</v>
      </c>
      <c r="G171" s="32"/>
      <c r="H171" s="32"/>
      <c r="I171" s="32"/>
      <c r="J171" s="32"/>
      <c r="K171" s="32"/>
      <c r="L171" s="32"/>
      <c r="M171" s="32"/>
      <c r="N171" s="33"/>
      <c r="O171" s="32"/>
      <c r="P171" s="32"/>
      <c r="Q171" s="34"/>
      <c r="R171" s="32"/>
      <c r="S171" s="34"/>
    </row>
    <row r="172" spans="1:19" ht="99">
      <c r="A172" s="7">
        <v>97</v>
      </c>
      <c r="B172" s="11" t="s">
        <v>366</v>
      </c>
      <c r="C172" s="8" t="s">
        <v>238</v>
      </c>
      <c r="D172" s="7" t="s">
        <v>2</v>
      </c>
      <c r="E172" s="6" t="s">
        <v>132</v>
      </c>
      <c r="F172" s="6" t="s">
        <v>131</v>
      </c>
      <c r="G172" s="5">
        <v>2000000</v>
      </c>
      <c r="H172" s="5"/>
      <c r="I172" s="5"/>
      <c r="J172" s="5"/>
      <c r="K172" s="67">
        <v>0</v>
      </c>
      <c r="L172" s="5"/>
      <c r="M172" s="5">
        <v>2000000</v>
      </c>
      <c r="N172" s="1" t="s">
        <v>371</v>
      </c>
      <c r="O172" s="5" t="s">
        <v>494</v>
      </c>
      <c r="P172" s="5">
        <v>300000</v>
      </c>
      <c r="Q172" s="48" t="s">
        <v>652</v>
      </c>
      <c r="R172" s="5">
        <v>0</v>
      </c>
      <c r="S172" s="2" t="s">
        <v>391</v>
      </c>
    </row>
    <row r="173" spans="1:19">
      <c r="A173" s="7">
        <v>98</v>
      </c>
      <c r="B173" s="8" t="s">
        <v>94</v>
      </c>
      <c r="C173" s="8" t="s">
        <v>239</v>
      </c>
      <c r="D173" s="7" t="s">
        <v>2</v>
      </c>
      <c r="E173" s="10" t="s">
        <v>130</v>
      </c>
      <c r="F173" s="10" t="s">
        <v>322</v>
      </c>
      <c r="G173" s="5">
        <v>2000000</v>
      </c>
      <c r="H173" s="5"/>
      <c r="I173" s="5"/>
      <c r="J173" s="5"/>
      <c r="K173" s="67">
        <v>0</v>
      </c>
      <c r="L173" s="5"/>
      <c r="M173" s="5">
        <v>2000000</v>
      </c>
      <c r="N173" s="1" t="s">
        <v>371</v>
      </c>
      <c r="O173" s="5" t="s">
        <v>493</v>
      </c>
      <c r="P173" s="5">
        <v>300000</v>
      </c>
      <c r="Q173" s="40">
        <v>1700000</v>
      </c>
      <c r="R173" s="5">
        <v>0</v>
      </c>
      <c r="S173" s="2">
        <v>1700000</v>
      </c>
    </row>
    <row r="174" spans="1:19">
      <c r="A174" s="87">
        <v>99</v>
      </c>
      <c r="B174" s="89" t="s">
        <v>95</v>
      </c>
      <c r="C174" s="89" t="s">
        <v>240</v>
      </c>
      <c r="D174" s="87" t="s">
        <v>3</v>
      </c>
      <c r="E174" s="91" t="s">
        <v>272</v>
      </c>
      <c r="F174" s="91" t="s">
        <v>323</v>
      </c>
      <c r="G174" s="73">
        <v>2000000</v>
      </c>
      <c r="H174" s="73"/>
      <c r="I174" s="73"/>
      <c r="J174" s="73"/>
      <c r="K174" s="73">
        <v>0</v>
      </c>
      <c r="L174" s="73"/>
      <c r="M174" s="73">
        <v>2000000</v>
      </c>
      <c r="N174" s="1" t="s">
        <v>370</v>
      </c>
      <c r="O174" s="5" t="s">
        <v>492</v>
      </c>
      <c r="P174" s="5"/>
      <c r="Q174" s="75">
        <v>1700000</v>
      </c>
      <c r="R174" s="73">
        <v>0</v>
      </c>
      <c r="S174" s="75">
        <v>1700000</v>
      </c>
    </row>
    <row r="175" spans="1:19">
      <c r="A175" s="88"/>
      <c r="B175" s="90"/>
      <c r="C175" s="90"/>
      <c r="D175" s="88"/>
      <c r="E175" s="92"/>
      <c r="F175" s="92"/>
      <c r="G175" s="86"/>
      <c r="H175" s="86"/>
      <c r="I175" s="86"/>
      <c r="J175" s="86"/>
      <c r="K175" s="86"/>
      <c r="L175" s="86"/>
      <c r="M175" s="86"/>
      <c r="N175" s="1" t="s">
        <v>371</v>
      </c>
      <c r="O175" s="5" t="s">
        <v>491</v>
      </c>
      <c r="P175" s="5">
        <v>300000</v>
      </c>
      <c r="Q175" s="76"/>
      <c r="R175" s="86"/>
      <c r="S175" s="117"/>
    </row>
    <row r="176" spans="1:19">
      <c r="A176" s="87">
        <v>100</v>
      </c>
      <c r="B176" s="93" t="s">
        <v>96</v>
      </c>
      <c r="C176" s="93" t="s">
        <v>241</v>
      </c>
      <c r="D176" s="87" t="s">
        <v>3</v>
      </c>
      <c r="E176" s="91" t="s">
        <v>143</v>
      </c>
      <c r="F176" s="91" t="s">
        <v>142</v>
      </c>
      <c r="G176" s="73">
        <v>2000000</v>
      </c>
      <c r="H176" s="73"/>
      <c r="I176" s="73"/>
      <c r="J176" s="73"/>
      <c r="K176" s="73">
        <v>1207048</v>
      </c>
      <c r="L176" s="73"/>
      <c r="M176" s="73">
        <v>3207048</v>
      </c>
      <c r="N176" s="1" t="s">
        <v>370</v>
      </c>
      <c r="O176" s="5" t="s">
        <v>490</v>
      </c>
      <c r="P176" s="5"/>
      <c r="Q176" s="75">
        <v>2907048</v>
      </c>
      <c r="R176" s="73">
        <v>0</v>
      </c>
      <c r="S176" s="75">
        <v>2907048</v>
      </c>
    </row>
    <row r="177" spans="1:19" ht="38.25" customHeight="1">
      <c r="A177" s="88"/>
      <c r="B177" s="94"/>
      <c r="C177" s="94"/>
      <c r="D177" s="88"/>
      <c r="E177" s="92"/>
      <c r="F177" s="92"/>
      <c r="G177" s="86"/>
      <c r="H177" s="86"/>
      <c r="I177" s="86"/>
      <c r="J177" s="86"/>
      <c r="K177" s="86"/>
      <c r="L177" s="86"/>
      <c r="M177" s="86"/>
      <c r="N177" s="1" t="s">
        <v>371</v>
      </c>
      <c r="O177" s="5" t="s">
        <v>489</v>
      </c>
      <c r="P177" s="5">
        <v>300000</v>
      </c>
      <c r="Q177" s="76"/>
      <c r="R177" s="86"/>
      <c r="S177" s="117"/>
    </row>
    <row r="178" spans="1:19">
      <c r="A178" s="87">
        <v>101</v>
      </c>
      <c r="B178" s="89" t="s">
        <v>97</v>
      </c>
      <c r="C178" s="89" t="s">
        <v>242</v>
      </c>
      <c r="D178" s="87" t="s">
        <v>98</v>
      </c>
      <c r="E178" s="91" t="s">
        <v>141</v>
      </c>
      <c r="F178" s="91" t="s">
        <v>140</v>
      </c>
      <c r="G178" s="73"/>
      <c r="H178" s="73"/>
      <c r="I178" s="73"/>
      <c r="J178" s="73">
        <v>135000</v>
      </c>
      <c r="K178" s="73"/>
      <c r="L178" s="73">
        <v>119000</v>
      </c>
      <c r="M178" s="73">
        <v>254000</v>
      </c>
      <c r="N178" s="1" t="s">
        <v>370</v>
      </c>
      <c r="O178" s="5" t="s">
        <v>488</v>
      </c>
      <c r="P178" s="5">
        <v>119000</v>
      </c>
      <c r="Q178" s="75">
        <v>135000</v>
      </c>
      <c r="R178" s="73">
        <v>254000</v>
      </c>
      <c r="S178" s="75">
        <v>389000</v>
      </c>
    </row>
    <row r="179" spans="1:19" ht="21" customHeight="1">
      <c r="A179" s="88"/>
      <c r="B179" s="90"/>
      <c r="C179" s="90"/>
      <c r="D179" s="88"/>
      <c r="E179" s="92"/>
      <c r="F179" s="92"/>
      <c r="G179" s="86"/>
      <c r="H179" s="86"/>
      <c r="I179" s="86"/>
      <c r="J179" s="86"/>
      <c r="K179" s="86"/>
      <c r="L179" s="86"/>
      <c r="M179" s="86"/>
      <c r="N179" s="1" t="s">
        <v>371</v>
      </c>
      <c r="O179" s="5" t="s">
        <v>487</v>
      </c>
      <c r="P179" s="5"/>
      <c r="Q179" s="76"/>
      <c r="R179" s="86"/>
      <c r="S179" s="117"/>
    </row>
    <row r="180" spans="1:19">
      <c r="A180" s="7">
        <v>102</v>
      </c>
      <c r="B180" s="30" t="s">
        <v>357</v>
      </c>
      <c r="C180" s="30" t="s">
        <v>349</v>
      </c>
      <c r="D180" s="29" t="s">
        <v>99</v>
      </c>
      <c r="E180" s="31"/>
      <c r="F180" s="31"/>
      <c r="G180" s="32"/>
      <c r="H180" s="32"/>
      <c r="I180" s="32"/>
      <c r="J180" s="32"/>
      <c r="K180" s="32"/>
      <c r="L180" s="32"/>
      <c r="M180" s="32"/>
      <c r="N180" s="33"/>
      <c r="O180" s="32"/>
      <c r="P180" s="32"/>
      <c r="Q180" s="34"/>
      <c r="R180" s="32"/>
      <c r="S180" s="34"/>
    </row>
    <row r="181" spans="1:19">
      <c r="A181" s="7">
        <v>103</v>
      </c>
      <c r="B181" s="30" t="s">
        <v>358</v>
      </c>
      <c r="C181" s="30" t="s">
        <v>350</v>
      </c>
      <c r="D181" s="29" t="s">
        <v>99</v>
      </c>
      <c r="E181" s="29"/>
      <c r="F181" s="29"/>
      <c r="G181" s="36"/>
      <c r="H181" s="32"/>
      <c r="I181" s="32"/>
      <c r="J181" s="32"/>
      <c r="K181" s="32"/>
      <c r="L181" s="32"/>
      <c r="M181" s="32"/>
      <c r="N181" s="33"/>
      <c r="O181" s="32"/>
      <c r="P181" s="32"/>
      <c r="Q181" s="34"/>
      <c r="R181" s="32"/>
      <c r="S181" s="34"/>
    </row>
    <row r="182" spans="1:19">
      <c r="A182" s="7">
        <v>104</v>
      </c>
      <c r="B182" s="30" t="s">
        <v>359</v>
      </c>
      <c r="C182" s="30" t="s">
        <v>351</v>
      </c>
      <c r="D182" s="29" t="s">
        <v>99</v>
      </c>
      <c r="E182" s="29"/>
      <c r="F182" s="29"/>
      <c r="G182" s="36"/>
      <c r="H182" s="32"/>
      <c r="I182" s="32"/>
      <c r="J182" s="32"/>
      <c r="K182" s="32"/>
      <c r="L182" s="32"/>
      <c r="M182" s="32"/>
      <c r="N182" s="33"/>
      <c r="O182" s="32"/>
      <c r="P182" s="32"/>
      <c r="Q182" s="34"/>
      <c r="R182" s="32"/>
      <c r="S182" s="34"/>
    </row>
    <row r="183" spans="1:19">
      <c r="A183" s="7">
        <v>105</v>
      </c>
      <c r="B183" s="8" t="s">
        <v>100</v>
      </c>
      <c r="C183" s="8" t="s">
        <v>243</v>
      </c>
      <c r="D183" s="7" t="s">
        <v>99</v>
      </c>
      <c r="E183" s="7"/>
      <c r="F183" s="7"/>
      <c r="G183" s="9"/>
      <c r="H183" s="5">
        <v>100000</v>
      </c>
      <c r="I183" s="5">
        <v>3317937</v>
      </c>
      <c r="J183" s="5">
        <v>270000</v>
      </c>
      <c r="K183" s="67"/>
      <c r="L183" s="2">
        <v>17500</v>
      </c>
      <c r="M183" s="5">
        <v>3705437</v>
      </c>
      <c r="N183" s="1"/>
      <c r="O183" s="5"/>
      <c r="P183" s="5"/>
      <c r="Q183" s="40">
        <v>3705437</v>
      </c>
      <c r="R183" s="5">
        <v>3705437</v>
      </c>
      <c r="S183" s="2">
        <v>7410874</v>
      </c>
    </row>
    <row r="184" spans="1:19" s="49" customFormat="1" ht="39.6">
      <c r="A184" s="147">
        <v>106</v>
      </c>
      <c r="B184" s="151" t="s">
        <v>150</v>
      </c>
      <c r="C184" s="151" t="s">
        <v>244</v>
      </c>
      <c r="D184" s="147" t="s">
        <v>99</v>
      </c>
      <c r="E184" s="147"/>
      <c r="F184" s="147"/>
      <c r="G184" s="159"/>
      <c r="H184" s="142">
        <v>500000</v>
      </c>
      <c r="I184" s="159"/>
      <c r="J184" s="159"/>
      <c r="K184" s="142"/>
      <c r="L184" s="80">
        <v>2174353</v>
      </c>
      <c r="M184" s="142">
        <v>2674353</v>
      </c>
      <c r="N184" s="47" t="s">
        <v>641</v>
      </c>
      <c r="O184" s="46" t="s">
        <v>642</v>
      </c>
      <c r="P184" s="46">
        <v>1000000</v>
      </c>
      <c r="Q184" s="80">
        <v>1524353</v>
      </c>
      <c r="R184" s="142">
        <v>2674353</v>
      </c>
      <c r="S184" s="80">
        <v>4198706</v>
      </c>
    </row>
    <row r="185" spans="1:19" s="49" customFormat="1" ht="39.6">
      <c r="A185" s="158"/>
      <c r="B185" s="157"/>
      <c r="C185" s="157"/>
      <c r="D185" s="158"/>
      <c r="E185" s="158"/>
      <c r="F185" s="158"/>
      <c r="G185" s="160"/>
      <c r="H185" s="74"/>
      <c r="I185" s="160"/>
      <c r="J185" s="160"/>
      <c r="K185" s="145"/>
      <c r="L185" s="74"/>
      <c r="M185" s="74"/>
      <c r="N185" s="47" t="s">
        <v>643</v>
      </c>
      <c r="O185" s="46" t="s">
        <v>644</v>
      </c>
      <c r="P185" s="46">
        <v>150000</v>
      </c>
      <c r="Q185" s="76"/>
      <c r="R185" s="74"/>
      <c r="S185" s="74"/>
    </row>
    <row r="186" spans="1:19">
      <c r="A186" s="7">
        <v>107</v>
      </c>
      <c r="B186" s="8" t="s">
        <v>336</v>
      </c>
      <c r="C186" s="8" t="s">
        <v>245</v>
      </c>
      <c r="D186" s="7" t="s">
        <v>99</v>
      </c>
      <c r="E186" s="7"/>
      <c r="F186" s="7"/>
      <c r="G186" s="9"/>
      <c r="H186" s="5">
        <v>30000</v>
      </c>
      <c r="I186" s="9"/>
      <c r="J186" s="9"/>
      <c r="K186" s="67"/>
      <c r="L186" s="9"/>
      <c r="M186" s="5">
        <v>30000</v>
      </c>
      <c r="N186" s="1"/>
      <c r="O186" s="5"/>
      <c r="P186" s="5"/>
      <c r="Q186" s="40">
        <v>30000</v>
      </c>
      <c r="R186" s="5">
        <v>30000</v>
      </c>
      <c r="S186" s="2">
        <v>60000</v>
      </c>
    </row>
    <row r="187" spans="1:19">
      <c r="A187" s="7">
        <v>108</v>
      </c>
      <c r="B187" s="8" t="s">
        <v>101</v>
      </c>
      <c r="C187" s="8" t="s">
        <v>246</v>
      </c>
      <c r="D187" s="7" t="s">
        <v>99</v>
      </c>
      <c r="E187" s="7"/>
      <c r="F187" s="7"/>
      <c r="G187" s="9"/>
      <c r="H187" s="5">
        <v>30000</v>
      </c>
      <c r="I187" s="9"/>
      <c r="J187" s="9"/>
      <c r="K187" s="67"/>
      <c r="L187" s="9"/>
      <c r="M187" s="5">
        <v>30000</v>
      </c>
      <c r="N187" s="1"/>
      <c r="O187" s="5"/>
      <c r="P187" s="5"/>
      <c r="Q187" s="40">
        <v>30000</v>
      </c>
      <c r="R187" s="5">
        <v>30000</v>
      </c>
      <c r="S187" s="2">
        <v>60000</v>
      </c>
    </row>
    <row r="188" spans="1:19">
      <c r="A188" s="7">
        <v>109</v>
      </c>
      <c r="B188" s="30" t="s">
        <v>605</v>
      </c>
      <c r="C188" s="30" t="s">
        <v>352</v>
      </c>
      <c r="D188" s="29" t="s">
        <v>99</v>
      </c>
      <c r="E188" s="29"/>
      <c r="F188" s="29"/>
      <c r="G188" s="36"/>
      <c r="H188" s="32"/>
      <c r="I188" s="32"/>
      <c r="J188" s="32"/>
      <c r="K188" s="32"/>
      <c r="L188" s="36"/>
      <c r="M188" s="32"/>
      <c r="N188" s="33"/>
      <c r="O188" s="32"/>
      <c r="P188" s="32"/>
      <c r="Q188" s="34"/>
      <c r="R188" s="32"/>
      <c r="S188" s="34"/>
    </row>
    <row r="189" spans="1:19">
      <c r="A189" s="7">
        <v>110</v>
      </c>
      <c r="B189" s="8" t="s">
        <v>549</v>
      </c>
      <c r="C189" s="8" t="s">
        <v>247</v>
      </c>
      <c r="D189" s="7" t="s">
        <v>99</v>
      </c>
      <c r="E189" s="7"/>
      <c r="F189" s="7"/>
      <c r="G189" s="9"/>
      <c r="H189" s="5">
        <v>100000</v>
      </c>
      <c r="I189" s="9"/>
      <c r="J189" s="9"/>
      <c r="K189" s="67"/>
      <c r="L189" s="9"/>
      <c r="M189" s="5">
        <v>100000</v>
      </c>
      <c r="N189" s="1"/>
      <c r="O189" s="5"/>
      <c r="P189" s="5"/>
      <c r="Q189" s="40">
        <v>100000</v>
      </c>
      <c r="R189" s="5">
        <v>100000</v>
      </c>
      <c r="S189" s="2">
        <v>200000</v>
      </c>
    </row>
    <row r="190" spans="1:19" ht="79.2">
      <c r="A190" s="7">
        <v>111</v>
      </c>
      <c r="B190" s="11" t="s">
        <v>550</v>
      </c>
      <c r="C190" s="8" t="s">
        <v>249</v>
      </c>
      <c r="D190" s="7" t="s">
        <v>99</v>
      </c>
      <c r="E190" s="7"/>
      <c r="F190" s="7"/>
      <c r="G190" s="9"/>
      <c r="H190" s="5">
        <v>100000</v>
      </c>
      <c r="I190" s="9"/>
      <c r="J190" s="9"/>
      <c r="K190" s="67"/>
      <c r="L190" s="9"/>
      <c r="M190" s="5">
        <v>100000</v>
      </c>
      <c r="N190" s="1"/>
      <c r="O190" s="5"/>
      <c r="P190" s="5"/>
      <c r="Q190" s="40">
        <v>100000</v>
      </c>
      <c r="R190" s="5">
        <v>100000</v>
      </c>
      <c r="S190" s="2">
        <v>200000</v>
      </c>
    </row>
    <row r="191" spans="1:19" ht="79.2">
      <c r="A191" s="7">
        <v>112</v>
      </c>
      <c r="B191" s="11" t="s">
        <v>551</v>
      </c>
      <c r="C191" s="8" t="s">
        <v>248</v>
      </c>
      <c r="D191" s="7" t="s">
        <v>99</v>
      </c>
      <c r="E191" s="7"/>
      <c r="F191" s="7"/>
      <c r="G191" s="9"/>
      <c r="H191" s="5">
        <v>100000</v>
      </c>
      <c r="I191" s="9"/>
      <c r="J191" s="9"/>
      <c r="K191" s="67"/>
      <c r="L191" s="5">
        <v>0</v>
      </c>
      <c r="M191" s="5">
        <v>100000</v>
      </c>
      <c r="N191" s="1"/>
      <c r="O191" s="5"/>
      <c r="P191" s="5"/>
      <c r="Q191" s="40">
        <v>100000</v>
      </c>
      <c r="R191" s="5">
        <v>100000</v>
      </c>
      <c r="S191" s="2">
        <v>200000</v>
      </c>
    </row>
    <row r="192" spans="1:19">
      <c r="A192" s="7">
        <v>113</v>
      </c>
      <c r="B192" s="8" t="s">
        <v>552</v>
      </c>
      <c r="C192" s="8" t="s">
        <v>236</v>
      </c>
      <c r="D192" s="7" t="s">
        <v>99</v>
      </c>
      <c r="E192" s="7"/>
      <c r="F192" s="7"/>
      <c r="G192" s="9"/>
      <c r="H192" s="5">
        <v>100000</v>
      </c>
      <c r="I192" s="9"/>
      <c r="J192" s="5">
        <v>270000</v>
      </c>
      <c r="K192" s="67"/>
      <c r="L192" s="9"/>
      <c r="M192" s="5">
        <v>370000</v>
      </c>
      <c r="N192" s="1"/>
      <c r="O192" s="5"/>
      <c r="P192" s="5"/>
      <c r="Q192" s="40">
        <v>370000</v>
      </c>
      <c r="R192" s="5">
        <v>370000</v>
      </c>
      <c r="S192" s="2">
        <v>740000</v>
      </c>
    </row>
    <row r="193" spans="1:20" ht="79.2">
      <c r="A193" s="7">
        <v>114</v>
      </c>
      <c r="B193" s="11" t="s">
        <v>553</v>
      </c>
      <c r="C193" s="8" t="s">
        <v>237</v>
      </c>
      <c r="D193" s="7" t="s">
        <v>99</v>
      </c>
      <c r="E193" s="7"/>
      <c r="F193" s="7"/>
      <c r="G193" s="9"/>
      <c r="H193" s="5">
        <v>200000</v>
      </c>
      <c r="I193" s="9"/>
      <c r="J193" s="9"/>
      <c r="K193" s="67"/>
      <c r="L193" s="9"/>
      <c r="M193" s="5">
        <v>200000</v>
      </c>
      <c r="N193" s="1"/>
      <c r="O193" s="5"/>
      <c r="P193" s="5"/>
      <c r="Q193" s="40">
        <v>200000</v>
      </c>
      <c r="R193" s="5">
        <v>200000</v>
      </c>
      <c r="S193" s="2">
        <v>400000</v>
      </c>
    </row>
    <row r="194" spans="1:20">
      <c r="A194" s="7">
        <v>115</v>
      </c>
      <c r="B194" s="8" t="s">
        <v>102</v>
      </c>
      <c r="C194" s="8" t="s">
        <v>263</v>
      </c>
      <c r="D194" s="7" t="s">
        <v>99</v>
      </c>
      <c r="E194" s="7"/>
      <c r="F194" s="7"/>
      <c r="G194" s="9"/>
      <c r="H194" s="5">
        <v>30000</v>
      </c>
      <c r="I194" s="9"/>
      <c r="J194" s="9"/>
      <c r="K194" s="67"/>
      <c r="L194" s="9"/>
      <c r="M194" s="5">
        <v>30000</v>
      </c>
      <c r="N194" s="1"/>
      <c r="O194" s="5"/>
      <c r="P194" s="5"/>
      <c r="Q194" s="40">
        <v>30000</v>
      </c>
      <c r="R194" s="5">
        <v>30000</v>
      </c>
      <c r="S194" s="2">
        <v>60000</v>
      </c>
    </row>
    <row r="195" spans="1:20">
      <c r="A195" s="7">
        <v>116</v>
      </c>
      <c r="B195" s="8" t="s">
        <v>103</v>
      </c>
      <c r="C195" s="8" t="s">
        <v>250</v>
      </c>
      <c r="D195" s="7" t="s">
        <v>99</v>
      </c>
      <c r="E195" s="7"/>
      <c r="F195" s="7"/>
      <c r="G195" s="9"/>
      <c r="H195" s="5">
        <v>200000</v>
      </c>
      <c r="I195" s="9"/>
      <c r="J195" s="5">
        <v>270000</v>
      </c>
      <c r="K195" s="67"/>
      <c r="L195" s="9">
        <v>0</v>
      </c>
      <c r="M195" s="5">
        <v>470000</v>
      </c>
      <c r="N195" s="1"/>
      <c r="O195" s="5"/>
      <c r="P195" s="5"/>
      <c r="Q195" s="40">
        <v>470000</v>
      </c>
      <c r="R195" s="5">
        <v>470000</v>
      </c>
      <c r="S195" s="2">
        <v>940000</v>
      </c>
    </row>
    <row r="196" spans="1:20">
      <c r="A196" s="7">
        <v>117</v>
      </c>
      <c r="B196" s="8" t="s">
        <v>104</v>
      </c>
      <c r="C196" s="8" t="s">
        <v>251</v>
      </c>
      <c r="D196" s="7" t="s">
        <v>99</v>
      </c>
      <c r="E196" s="7"/>
      <c r="F196" s="7"/>
      <c r="G196" s="9"/>
      <c r="H196" s="5">
        <v>30000</v>
      </c>
      <c r="I196" s="5">
        <v>3064788</v>
      </c>
      <c r="J196" s="5">
        <v>270000</v>
      </c>
      <c r="K196" s="67"/>
      <c r="L196" s="9"/>
      <c r="M196" s="5">
        <v>3364788</v>
      </c>
      <c r="N196" s="1"/>
      <c r="O196" s="5"/>
      <c r="P196" s="5"/>
      <c r="Q196" s="40">
        <v>3364788</v>
      </c>
      <c r="R196" s="5">
        <v>3364788</v>
      </c>
      <c r="S196" s="2">
        <v>6729576</v>
      </c>
    </row>
    <row r="197" spans="1:20">
      <c r="A197" s="7">
        <v>118</v>
      </c>
      <c r="B197" s="8" t="s">
        <v>105</v>
      </c>
      <c r="C197" s="8" t="s">
        <v>252</v>
      </c>
      <c r="D197" s="7" t="s">
        <v>99</v>
      </c>
      <c r="E197" s="7"/>
      <c r="F197" s="7"/>
      <c r="G197" s="9"/>
      <c r="H197" s="5">
        <v>500000</v>
      </c>
      <c r="I197" s="5">
        <v>2889570</v>
      </c>
      <c r="J197" s="5">
        <v>270000</v>
      </c>
      <c r="K197" s="67"/>
      <c r="L197" s="9"/>
      <c r="M197" s="5">
        <v>3659570</v>
      </c>
      <c r="N197" s="1"/>
      <c r="O197" s="5"/>
      <c r="P197" s="5"/>
      <c r="Q197" s="40">
        <v>3659570</v>
      </c>
      <c r="R197" s="5">
        <v>3659570</v>
      </c>
      <c r="S197" s="2">
        <v>7319140</v>
      </c>
    </row>
    <row r="198" spans="1:20">
      <c r="A198" s="7">
        <v>119</v>
      </c>
      <c r="B198" s="8" t="s">
        <v>106</v>
      </c>
      <c r="C198" s="8" t="s">
        <v>253</v>
      </c>
      <c r="D198" s="7" t="s">
        <v>99</v>
      </c>
      <c r="E198" s="7"/>
      <c r="F198" s="7"/>
      <c r="G198" s="9"/>
      <c r="H198" s="5">
        <v>200000</v>
      </c>
      <c r="I198" s="9"/>
      <c r="J198" s="9"/>
      <c r="K198" s="67"/>
      <c r="L198" s="9"/>
      <c r="M198" s="5">
        <v>200000</v>
      </c>
      <c r="N198" s="1"/>
      <c r="O198" s="5"/>
      <c r="P198" s="5"/>
      <c r="Q198" s="40">
        <v>200000</v>
      </c>
      <c r="R198" s="5">
        <v>200000</v>
      </c>
      <c r="S198" s="2">
        <v>400000</v>
      </c>
    </row>
    <row r="199" spans="1:20">
      <c r="A199" s="7">
        <v>120</v>
      </c>
      <c r="B199" s="8" t="s">
        <v>107</v>
      </c>
      <c r="C199" s="8" t="s">
        <v>254</v>
      </c>
      <c r="D199" s="7" t="s">
        <v>99</v>
      </c>
      <c r="E199" s="7"/>
      <c r="F199" s="7"/>
      <c r="G199" s="9"/>
      <c r="H199" s="5">
        <v>200000</v>
      </c>
      <c r="I199" s="9"/>
      <c r="J199" s="9"/>
      <c r="K199" s="67"/>
      <c r="L199" s="9"/>
      <c r="M199" s="5">
        <v>200000</v>
      </c>
      <c r="N199" s="1"/>
      <c r="O199" s="5"/>
      <c r="P199" s="5"/>
      <c r="Q199" s="40">
        <v>200000</v>
      </c>
      <c r="R199" s="5">
        <v>200000</v>
      </c>
      <c r="S199" s="2">
        <v>400000</v>
      </c>
    </row>
    <row r="200" spans="1:20">
      <c r="A200" s="7">
        <v>121</v>
      </c>
      <c r="B200" s="8" t="s">
        <v>108</v>
      </c>
      <c r="C200" s="8" t="s">
        <v>255</v>
      </c>
      <c r="D200" s="7" t="s">
        <v>99</v>
      </c>
      <c r="E200" s="7"/>
      <c r="F200" s="7"/>
      <c r="G200" s="9"/>
      <c r="H200" s="5">
        <v>200000</v>
      </c>
      <c r="I200" s="9"/>
      <c r="J200" s="9"/>
      <c r="K200" s="67"/>
      <c r="L200" s="9"/>
      <c r="M200" s="5">
        <v>200000</v>
      </c>
      <c r="N200" s="1"/>
      <c r="O200" s="5"/>
      <c r="P200" s="5"/>
      <c r="Q200" s="40">
        <v>200000</v>
      </c>
      <c r="R200" s="5">
        <v>200000</v>
      </c>
      <c r="S200" s="2">
        <v>400000</v>
      </c>
    </row>
    <row r="201" spans="1:20" ht="79.2">
      <c r="A201" s="7">
        <v>122</v>
      </c>
      <c r="B201" s="35" t="s">
        <v>360</v>
      </c>
      <c r="C201" s="30" t="s">
        <v>353</v>
      </c>
      <c r="D201" s="29" t="s">
        <v>99</v>
      </c>
      <c r="E201" s="29"/>
      <c r="F201" s="29"/>
      <c r="G201" s="36"/>
      <c r="H201" s="32"/>
      <c r="I201" s="36"/>
      <c r="J201" s="36"/>
      <c r="K201" s="32"/>
      <c r="L201" s="36"/>
      <c r="M201" s="32"/>
      <c r="N201" s="33"/>
      <c r="O201" s="32"/>
      <c r="P201" s="32"/>
      <c r="Q201" s="34"/>
      <c r="R201" s="32"/>
      <c r="S201" s="34"/>
    </row>
    <row r="202" spans="1:20">
      <c r="A202" s="7">
        <v>123</v>
      </c>
      <c r="B202" s="8" t="s">
        <v>265</v>
      </c>
      <c r="C202" s="8" t="s">
        <v>256</v>
      </c>
      <c r="D202" s="7" t="s">
        <v>99</v>
      </c>
      <c r="E202" s="6"/>
      <c r="F202" s="6"/>
      <c r="G202" s="5"/>
      <c r="H202" s="5">
        <v>50000</v>
      </c>
      <c r="I202" s="5"/>
      <c r="J202" s="5"/>
      <c r="K202" s="67"/>
      <c r="L202" s="5"/>
      <c r="M202" s="5">
        <v>50000</v>
      </c>
      <c r="N202" s="1"/>
      <c r="O202" s="5"/>
      <c r="P202" s="5"/>
      <c r="Q202" s="40">
        <v>50000</v>
      </c>
      <c r="R202" s="5">
        <v>50000</v>
      </c>
      <c r="S202" s="2">
        <v>100000</v>
      </c>
    </row>
    <row r="203" spans="1:20" s="66" customFormat="1" ht="31.5" customHeight="1">
      <c r="A203" s="61" t="s">
        <v>363</v>
      </c>
      <c r="B203" s="62"/>
      <c r="C203" s="62"/>
      <c r="D203" s="61"/>
      <c r="E203" s="61"/>
      <c r="F203" s="61"/>
      <c r="G203" s="63">
        <f>SUM(G4:G202)</f>
        <v>228000000</v>
      </c>
      <c r="H203" s="63">
        <f t="shared" ref="H203:M203" si="0">SUM(H4:H202)</f>
        <v>8320000</v>
      </c>
      <c r="I203" s="63">
        <f t="shared" si="0"/>
        <v>67435098</v>
      </c>
      <c r="J203" s="63">
        <f t="shared" si="0"/>
        <v>6772500</v>
      </c>
      <c r="K203" s="63">
        <f t="shared" si="0"/>
        <v>70338943</v>
      </c>
      <c r="L203" s="63">
        <f t="shared" si="0"/>
        <v>18541576</v>
      </c>
      <c r="M203" s="64">
        <f t="shared" si="0"/>
        <v>399408117</v>
      </c>
      <c r="N203" s="64"/>
      <c r="O203" s="27">
        <v>48424114</v>
      </c>
      <c r="P203" s="64">
        <f>SUM(P4:P202)</f>
        <v>41742729</v>
      </c>
      <c r="Q203" s="65">
        <v>357665388</v>
      </c>
      <c r="R203" s="64">
        <v>101069174</v>
      </c>
      <c r="S203" s="65">
        <v>458734562</v>
      </c>
    </row>
    <row r="204" spans="1:20" ht="19.5" customHeight="1">
      <c r="I204" s="84" t="s">
        <v>629</v>
      </c>
      <c r="J204" s="85"/>
      <c r="K204" s="85"/>
      <c r="L204" s="85"/>
      <c r="M204" s="85"/>
      <c r="N204" s="85"/>
      <c r="O204" s="85"/>
      <c r="P204" s="85"/>
      <c r="Q204" s="85"/>
      <c r="R204" s="85"/>
      <c r="S204" s="85"/>
      <c r="T204" s="24"/>
    </row>
    <row r="205" spans="1:20" ht="16.2">
      <c r="I205" s="85"/>
      <c r="J205" s="85"/>
      <c r="K205" s="85"/>
      <c r="L205" s="85"/>
      <c r="M205" s="85"/>
      <c r="N205" s="85"/>
      <c r="O205" s="85"/>
      <c r="P205" s="85"/>
      <c r="Q205" s="85"/>
      <c r="R205" s="85"/>
      <c r="S205" s="85"/>
    </row>
    <row r="206" spans="1:20" ht="19.5" customHeight="1">
      <c r="I206" s="77" t="s">
        <v>651</v>
      </c>
      <c r="J206" s="78"/>
      <c r="K206" s="78"/>
      <c r="L206" s="78"/>
      <c r="M206" s="78"/>
      <c r="N206" s="78"/>
      <c r="O206" s="78"/>
      <c r="P206" s="78"/>
      <c r="Q206" s="78"/>
      <c r="R206" s="78"/>
      <c r="S206" s="78"/>
    </row>
    <row r="207" spans="1:20" ht="19.5" customHeight="1"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</row>
    <row r="208" spans="1:20" ht="16.2">
      <c r="I208" s="77" t="s">
        <v>640</v>
      </c>
      <c r="J208" s="78"/>
      <c r="K208" s="78"/>
      <c r="L208" s="78"/>
      <c r="M208" s="78"/>
      <c r="N208" s="78"/>
      <c r="O208" s="78"/>
      <c r="P208" s="78"/>
      <c r="Q208" s="78"/>
      <c r="R208" s="78"/>
      <c r="S208" s="78"/>
    </row>
    <row r="209" spans="7:19" ht="16.2"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</row>
    <row r="214" spans="7:19">
      <c r="Q214" s="59"/>
      <c r="R214" s="25"/>
    </row>
    <row r="216" spans="7:19">
      <c r="L216" s="25"/>
      <c r="M216" s="25"/>
    </row>
    <row r="217" spans="7:19">
      <c r="K217" s="72"/>
      <c r="R217" s="25"/>
    </row>
    <row r="218" spans="7:19">
      <c r="I218" s="25"/>
      <c r="J218" s="25"/>
    </row>
    <row r="219" spans="7:19">
      <c r="G219" s="25"/>
      <c r="H219" s="25"/>
    </row>
    <row r="221" spans="7:19">
      <c r="R221" s="25"/>
    </row>
  </sheetData>
  <autoFilter ref="A3:S203"/>
  <mergeCells count="835">
    <mergeCell ref="K184:K185"/>
    <mergeCell ref="L184:L185"/>
    <mergeCell ref="M184:M185"/>
    <mergeCell ref="Q184:Q185"/>
    <mergeCell ref="R184:R185"/>
    <mergeCell ref="S184:S185"/>
    <mergeCell ref="A160:A161"/>
    <mergeCell ref="B160:B161"/>
    <mergeCell ref="C160:C161"/>
    <mergeCell ref="D160:D161"/>
    <mergeCell ref="E160:E161"/>
    <mergeCell ref="F160:F161"/>
    <mergeCell ref="G160:G161"/>
    <mergeCell ref="H160:H161"/>
    <mergeCell ref="I160:I161"/>
    <mergeCell ref="J160:J161"/>
    <mergeCell ref="K160:K161"/>
    <mergeCell ref="L160:L161"/>
    <mergeCell ref="M160:M161"/>
    <mergeCell ref="Q160:Q161"/>
    <mergeCell ref="R160:R161"/>
    <mergeCell ref="S160:S161"/>
    <mergeCell ref="A184:A185"/>
    <mergeCell ref="B184:B185"/>
    <mergeCell ref="C184:C185"/>
    <mergeCell ref="D184:D185"/>
    <mergeCell ref="E184:E185"/>
    <mergeCell ref="F184:F185"/>
    <mergeCell ref="G184:G185"/>
    <mergeCell ref="H184:H185"/>
    <mergeCell ref="I184:I185"/>
    <mergeCell ref="J139:J140"/>
    <mergeCell ref="F141:F142"/>
    <mergeCell ref="G141:G142"/>
    <mergeCell ref="H141:H142"/>
    <mergeCell ref="I141:I142"/>
    <mergeCell ref="H147:H148"/>
    <mergeCell ref="I147:I148"/>
    <mergeCell ref="J141:J142"/>
    <mergeCell ref="J147:J148"/>
    <mergeCell ref="H163:H164"/>
    <mergeCell ref="F176:F177"/>
    <mergeCell ref="G176:G177"/>
    <mergeCell ref="H176:H177"/>
    <mergeCell ref="I176:I177"/>
    <mergeCell ref="J168:J169"/>
    <mergeCell ref="J184:J185"/>
    <mergeCell ref="D141:D142"/>
    <mergeCell ref="H137:H140"/>
    <mergeCell ref="L137:L140"/>
    <mergeCell ref="M137:M140"/>
    <mergeCell ref="Q137:Q140"/>
    <mergeCell ref="R137:R140"/>
    <mergeCell ref="A137:A140"/>
    <mergeCell ref="B137:B140"/>
    <mergeCell ref="C137:C140"/>
    <mergeCell ref="D139:D140"/>
    <mergeCell ref="E139:E140"/>
    <mergeCell ref="F139:F140"/>
    <mergeCell ref="G139:G140"/>
    <mergeCell ref="I139:I140"/>
    <mergeCell ref="R2:R3"/>
    <mergeCell ref="S2:S3"/>
    <mergeCell ref="S71:S72"/>
    <mergeCell ref="S73:S75"/>
    <mergeCell ref="S113:S115"/>
    <mergeCell ref="R116:R119"/>
    <mergeCell ref="S116:S119"/>
    <mergeCell ref="R125:R126"/>
    <mergeCell ref="S125:S126"/>
    <mergeCell ref="S122:S123"/>
    <mergeCell ref="R122:R123"/>
    <mergeCell ref="R46:R48"/>
    <mergeCell ref="S101:S102"/>
    <mergeCell ref="R105:R106"/>
    <mergeCell ref="S105:S106"/>
    <mergeCell ref="S111:S112"/>
    <mergeCell ref="S109:S110"/>
    <mergeCell ref="R61:R62"/>
    <mergeCell ref="S61:S62"/>
    <mergeCell ref="R68:R69"/>
    <mergeCell ref="S68:S69"/>
    <mergeCell ref="R77:R78"/>
    <mergeCell ref="S77:S78"/>
    <mergeCell ref="R24:R31"/>
    <mergeCell ref="R93:R95"/>
    <mergeCell ref="S93:S95"/>
    <mergeCell ref="R97:R98"/>
    <mergeCell ref="R178:R179"/>
    <mergeCell ref="S178:S179"/>
    <mergeCell ref="R155:R156"/>
    <mergeCell ref="S155:S156"/>
    <mergeCell ref="R158:R159"/>
    <mergeCell ref="S158:S159"/>
    <mergeCell ref="R168:R169"/>
    <mergeCell ref="S168:S169"/>
    <mergeCell ref="R174:R175"/>
    <mergeCell ref="S174:S175"/>
    <mergeCell ref="R176:R177"/>
    <mergeCell ref="S176:S177"/>
    <mergeCell ref="R163:R164"/>
    <mergeCell ref="S163:S164"/>
    <mergeCell ref="R133:R134"/>
    <mergeCell ref="S133:S134"/>
    <mergeCell ref="R129:R130"/>
    <mergeCell ref="S129:S130"/>
    <mergeCell ref="S137:S140"/>
    <mergeCell ref="S24:S31"/>
    <mergeCell ref="R35:R38"/>
    <mergeCell ref="S35:S38"/>
    <mergeCell ref="S97:S98"/>
    <mergeCell ref="R99:R100"/>
    <mergeCell ref="S99:S100"/>
    <mergeCell ref="S19:S20"/>
    <mergeCell ref="M39:M40"/>
    <mergeCell ref="M41:M43"/>
    <mergeCell ref="R22:R23"/>
    <mergeCell ref="S22:S23"/>
    <mergeCell ref="S46:S48"/>
    <mergeCell ref="M89:M90"/>
    <mergeCell ref="S80:S81"/>
    <mergeCell ref="R82:R83"/>
    <mergeCell ref="S82:S83"/>
    <mergeCell ref="R85:R88"/>
    <mergeCell ref="S85:S88"/>
    <mergeCell ref="S49:S52"/>
    <mergeCell ref="S53:S57"/>
    <mergeCell ref="M85:M88"/>
    <mergeCell ref="M19:M20"/>
    <mergeCell ref="R89:R90"/>
    <mergeCell ref="S89:S90"/>
    <mergeCell ref="S5:S6"/>
    <mergeCell ref="R12:R13"/>
    <mergeCell ref="S12:S13"/>
    <mergeCell ref="R14:R15"/>
    <mergeCell ref="S14:S15"/>
    <mergeCell ref="S7:S8"/>
    <mergeCell ref="R7:R8"/>
    <mergeCell ref="J5:J6"/>
    <mergeCell ref="K5:K6"/>
    <mergeCell ref="L5:L6"/>
    <mergeCell ref="M5:M6"/>
    <mergeCell ref="M12:M13"/>
    <mergeCell ref="M14:M15"/>
    <mergeCell ref="R5:R6"/>
    <mergeCell ref="M7:M8"/>
    <mergeCell ref="L14:L15"/>
    <mergeCell ref="L7:L8"/>
    <mergeCell ref="J7:J8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P2"/>
    <mergeCell ref="M33:M34"/>
    <mergeCell ref="L33:L34"/>
    <mergeCell ref="K7:K8"/>
    <mergeCell ref="J39:J40"/>
    <mergeCell ref="J12:J13"/>
    <mergeCell ref="K12:K13"/>
    <mergeCell ref="L12:L13"/>
    <mergeCell ref="J14:J15"/>
    <mergeCell ref="K14:K15"/>
    <mergeCell ref="J19:J20"/>
    <mergeCell ref="M24:M31"/>
    <mergeCell ref="R80:R81"/>
    <mergeCell ref="K33:K34"/>
    <mergeCell ref="M22:M23"/>
    <mergeCell ref="K22:K23"/>
    <mergeCell ref="M35:M38"/>
    <mergeCell ref="R49:R52"/>
    <mergeCell ref="R53:R57"/>
    <mergeCell ref="R19:R20"/>
    <mergeCell ref="J71:J72"/>
    <mergeCell ref="K71:K72"/>
    <mergeCell ref="L71:L72"/>
    <mergeCell ref="M71:M72"/>
    <mergeCell ref="J73:J75"/>
    <mergeCell ref="K73:K75"/>
    <mergeCell ref="L73:L75"/>
    <mergeCell ref="M73:M75"/>
    <mergeCell ref="M80:M81"/>
    <mergeCell ref="K19:K20"/>
    <mergeCell ref="L19:L20"/>
    <mergeCell ref="Q35:Q38"/>
    <mergeCell ref="Q39:Q40"/>
    <mergeCell ref="Q41:Q43"/>
    <mergeCell ref="Q44:Q45"/>
    <mergeCell ref="Q46:Q48"/>
    <mergeCell ref="H22:H23"/>
    <mergeCell ref="I22:I23"/>
    <mergeCell ref="J22:J23"/>
    <mergeCell ref="L22:L23"/>
    <mergeCell ref="F37:F38"/>
    <mergeCell ref="G37:G38"/>
    <mergeCell ref="H35:H38"/>
    <mergeCell ref="I133:I134"/>
    <mergeCell ref="J46:J48"/>
    <mergeCell ref="K41:K43"/>
    <mergeCell ref="I129:I130"/>
    <mergeCell ref="H41:H43"/>
    <mergeCell ref="I41:I43"/>
    <mergeCell ref="L41:L43"/>
    <mergeCell ref="J129:J130"/>
    <mergeCell ref="H39:H40"/>
    <mergeCell ref="I39:I40"/>
    <mergeCell ref="K39:K40"/>
    <mergeCell ref="H122:H123"/>
    <mergeCell ref="I122:I123"/>
    <mergeCell ref="H129:H130"/>
    <mergeCell ref="L129:L130"/>
    <mergeCell ref="H133:H134"/>
    <mergeCell ref="F30:F31"/>
    <mergeCell ref="A33:A34"/>
    <mergeCell ref="B33:B34"/>
    <mergeCell ref="D33:D34"/>
    <mergeCell ref="H33:H34"/>
    <mergeCell ref="I33:I34"/>
    <mergeCell ref="C33:C34"/>
    <mergeCell ref="A24:A31"/>
    <mergeCell ref="B24:B31"/>
    <mergeCell ref="C24:C31"/>
    <mergeCell ref="D24:D25"/>
    <mergeCell ref="E24:E25"/>
    <mergeCell ref="F24:F25"/>
    <mergeCell ref="G24:G25"/>
    <mergeCell ref="H24:H31"/>
    <mergeCell ref="D26:D27"/>
    <mergeCell ref="E26:E27"/>
    <mergeCell ref="F26:F27"/>
    <mergeCell ref="G26:G27"/>
    <mergeCell ref="D28:D29"/>
    <mergeCell ref="E28:E29"/>
    <mergeCell ref="F28:F29"/>
    <mergeCell ref="G28:G29"/>
    <mergeCell ref="D30:D31"/>
    <mergeCell ref="E30:E31"/>
    <mergeCell ref="A35:A38"/>
    <mergeCell ref="B35:B38"/>
    <mergeCell ref="C35:C38"/>
    <mergeCell ref="D35:D38"/>
    <mergeCell ref="E35:E36"/>
    <mergeCell ref="F35:F36"/>
    <mergeCell ref="G35:G36"/>
    <mergeCell ref="E37:E38"/>
    <mergeCell ref="A163:A164"/>
    <mergeCell ref="C133:C134"/>
    <mergeCell ref="A44:A45"/>
    <mergeCell ref="A49:A52"/>
    <mergeCell ref="B49:B52"/>
    <mergeCell ref="C49:C52"/>
    <mergeCell ref="F61:F62"/>
    <mergeCell ref="G61:G62"/>
    <mergeCell ref="C82:C83"/>
    <mergeCell ref="D82:D83"/>
    <mergeCell ref="E82:E83"/>
    <mergeCell ref="F82:F83"/>
    <mergeCell ref="G82:G83"/>
    <mergeCell ref="E93:E95"/>
    <mergeCell ref="F93:F95"/>
    <mergeCell ref="G93:G95"/>
    <mergeCell ref="A46:A48"/>
    <mergeCell ref="C163:C164"/>
    <mergeCell ref="L163:L164"/>
    <mergeCell ref="B163:B164"/>
    <mergeCell ref="A133:A134"/>
    <mergeCell ref="B133:B134"/>
    <mergeCell ref="J122:J123"/>
    <mergeCell ref="A122:A123"/>
    <mergeCell ref="B122:B123"/>
    <mergeCell ref="C122:C123"/>
    <mergeCell ref="A129:A130"/>
    <mergeCell ref="B129:B130"/>
    <mergeCell ref="K46:K48"/>
    <mergeCell ref="J133:J134"/>
    <mergeCell ref="L133:L134"/>
    <mergeCell ref="J89:J90"/>
    <mergeCell ref="K89:K90"/>
    <mergeCell ref="L89:L90"/>
    <mergeCell ref="C129:C130"/>
    <mergeCell ref="K105:K106"/>
    <mergeCell ref="L105:L106"/>
    <mergeCell ref="A61:A62"/>
    <mergeCell ref="B61:B62"/>
    <mergeCell ref="C61:C62"/>
    <mergeCell ref="M105:M106"/>
    <mergeCell ref="J109:J110"/>
    <mergeCell ref="K109:K110"/>
    <mergeCell ref="L109:L110"/>
    <mergeCell ref="M109:M110"/>
    <mergeCell ref="R101:R102"/>
    <mergeCell ref="L122:L123"/>
    <mergeCell ref="R111:R112"/>
    <mergeCell ref="R113:R115"/>
    <mergeCell ref="K122:K123"/>
    <mergeCell ref="R109:R110"/>
    <mergeCell ref="M122:M123"/>
    <mergeCell ref="J105:J106"/>
    <mergeCell ref="M116:M119"/>
    <mergeCell ref="J111:J112"/>
    <mergeCell ref="K111:K112"/>
    <mergeCell ref="L111:L112"/>
    <mergeCell ref="M111:M112"/>
    <mergeCell ref="J116:J119"/>
    <mergeCell ref="K116:K119"/>
    <mergeCell ref="L116:L119"/>
    <mergeCell ref="M113:M115"/>
    <mergeCell ref="J113:J115"/>
    <mergeCell ref="K113:K115"/>
    <mergeCell ref="M163:M164"/>
    <mergeCell ref="M129:M130"/>
    <mergeCell ref="M133:M134"/>
    <mergeCell ref="R131:R132"/>
    <mergeCell ref="S131:S132"/>
    <mergeCell ref="R141:R142"/>
    <mergeCell ref="S141:S142"/>
    <mergeCell ref="R143:R144"/>
    <mergeCell ref="S143:S144"/>
    <mergeCell ref="R147:R148"/>
    <mergeCell ref="S147:S148"/>
    <mergeCell ref="R150:R151"/>
    <mergeCell ref="S150:S151"/>
    <mergeCell ref="Q143:Q144"/>
    <mergeCell ref="Q147:Q148"/>
    <mergeCell ref="Q150:Q151"/>
    <mergeCell ref="Q155:Q156"/>
    <mergeCell ref="Q158:Q159"/>
    <mergeCell ref="Q163:Q164"/>
    <mergeCell ref="B41:B43"/>
    <mergeCell ref="B46:B48"/>
    <mergeCell ref="H46:H48"/>
    <mergeCell ref="I46:I48"/>
    <mergeCell ref="C46:C48"/>
    <mergeCell ref="C41:C43"/>
    <mergeCell ref="B44:B45"/>
    <mergeCell ref="D41:D43"/>
    <mergeCell ref="M46:M48"/>
    <mergeCell ref="E42:E43"/>
    <mergeCell ref="F42:F43"/>
    <mergeCell ref="G42:G43"/>
    <mergeCell ref="J44:J45"/>
    <mergeCell ref="K44:K45"/>
    <mergeCell ref="L44:L45"/>
    <mergeCell ref="M44:M45"/>
    <mergeCell ref="C44:C45"/>
    <mergeCell ref="L46:L48"/>
    <mergeCell ref="J41:J43"/>
    <mergeCell ref="D44:D45"/>
    <mergeCell ref="E44:E45"/>
    <mergeCell ref="F44:F45"/>
    <mergeCell ref="G44:G45"/>
    <mergeCell ref="H44:H45"/>
    <mergeCell ref="A1:S1"/>
    <mergeCell ref="R39:R40"/>
    <mergeCell ref="S39:S40"/>
    <mergeCell ref="R41:R43"/>
    <mergeCell ref="S41:S43"/>
    <mergeCell ref="R33:R34"/>
    <mergeCell ref="S33:S34"/>
    <mergeCell ref="A22:A23"/>
    <mergeCell ref="B22:B23"/>
    <mergeCell ref="A41:A43"/>
    <mergeCell ref="A7:A8"/>
    <mergeCell ref="B7:B8"/>
    <mergeCell ref="H7:H8"/>
    <mergeCell ref="I7:I8"/>
    <mergeCell ref="C22:C23"/>
    <mergeCell ref="C7:C8"/>
    <mergeCell ref="A39:A40"/>
    <mergeCell ref="B39:B40"/>
    <mergeCell ref="D39:D40"/>
    <mergeCell ref="L39:L40"/>
    <mergeCell ref="C39:C40"/>
    <mergeCell ref="J33:J3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G30:G31"/>
    <mergeCell ref="I35:I38"/>
    <mergeCell ref="J35:J38"/>
    <mergeCell ref="L35:L38"/>
    <mergeCell ref="K35:K38"/>
    <mergeCell ref="I24:I31"/>
    <mergeCell ref="J24:J31"/>
    <mergeCell ref="K24:K31"/>
    <mergeCell ref="L24:L31"/>
    <mergeCell ref="I44:I45"/>
    <mergeCell ref="D49:D50"/>
    <mergeCell ref="E49:E50"/>
    <mergeCell ref="F49:F50"/>
    <mergeCell ref="G49:G50"/>
    <mergeCell ref="L49:L52"/>
    <mergeCell ref="M49:M52"/>
    <mergeCell ref="E55:E57"/>
    <mergeCell ref="E51:E52"/>
    <mergeCell ref="F51:F52"/>
    <mergeCell ref="G51:G52"/>
    <mergeCell ref="H49:H52"/>
    <mergeCell ref="I49:I52"/>
    <mergeCell ref="D55:D57"/>
    <mergeCell ref="F55:F57"/>
    <mergeCell ref="G55:G57"/>
    <mergeCell ref="I53:I57"/>
    <mergeCell ref="J53:J57"/>
    <mergeCell ref="K53:K57"/>
    <mergeCell ref="L53:L57"/>
    <mergeCell ref="M53:M57"/>
    <mergeCell ref="D51:D52"/>
    <mergeCell ref="D61:D62"/>
    <mergeCell ref="E61:E62"/>
    <mergeCell ref="H61:H62"/>
    <mergeCell ref="I61:I62"/>
    <mergeCell ref="J49:J52"/>
    <mergeCell ref="K49:K52"/>
    <mergeCell ref="A68:A69"/>
    <mergeCell ref="B68:B69"/>
    <mergeCell ref="C68:C69"/>
    <mergeCell ref="D68:D69"/>
    <mergeCell ref="E68:E69"/>
    <mergeCell ref="F68:F69"/>
    <mergeCell ref="G68:G69"/>
    <mergeCell ref="H68:H69"/>
    <mergeCell ref="I68:I69"/>
    <mergeCell ref="G73:G75"/>
    <mergeCell ref="H73:H75"/>
    <mergeCell ref="I73:I75"/>
    <mergeCell ref="H71:H72"/>
    <mergeCell ref="I71:I72"/>
    <mergeCell ref="J61:J62"/>
    <mergeCell ref="K61:K62"/>
    <mergeCell ref="L61:L62"/>
    <mergeCell ref="M61:M62"/>
    <mergeCell ref="J68:J69"/>
    <mergeCell ref="K68:K69"/>
    <mergeCell ref="L68:L69"/>
    <mergeCell ref="M68:M69"/>
    <mergeCell ref="A71:A72"/>
    <mergeCell ref="B71:B72"/>
    <mergeCell ref="C71:C72"/>
    <mergeCell ref="D71:D72"/>
    <mergeCell ref="E71:E72"/>
    <mergeCell ref="F71:F72"/>
    <mergeCell ref="G71:G72"/>
    <mergeCell ref="K80:K81"/>
    <mergeCell ref="L80:L81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A73:A75"/>
    <mergeCell ref="B73:B75"/>
    <mergeCell ref="C73:C75"/>
    <mergeCell ref="D73:D75"/>
    <mergeCell ref="E73:E75"/>
    <mergeCell ref="F73:F75"/>
    <mergeCell ref="I89:I90"/>
    <mergeCell ref="J82:J83"/>
    <mergeCell ref="K82:K83"/>
    <mergeCell ref="A89:A90"/>
    <mergeCell ref="B89:B90"/>
    <mergeCell ref="C89:C90"/>
    <mergeCell ref="D89:D90"/>
    <mergeCell ref="E89:E90"/>
    <mergeCell ref="F89:F90"/>
    <mergeCell ref="G89:G90"/>
    <mergeCell ref="H89:H90"/>
    <mergeCell ref="A85:A88"/>
    <mergeCell ref="B85:B88"/>
    <mergeCell ref="C85:C88"/>
    <mergeCell ref="D85:D86"/>
    <mergeCell ref="E85:E86"/>
    <mergeCell ref="F85:F86"/>
    <mergeCell ref="G85:G86"/>
    <mergeCell ref="D87:D88"/>
    <mergeCell ref="E87:E88"/>
    <mergeCell ref="F87:F88"/>
    <mergeCell ref="G87:G88"/>
    <mergeCell ref="H85:H88"/>
    <mergeCell ref="J85:J88"/>
    <mergeCell ref="L82:L83"/>
    <mergeCell ref="L77:L78"/>
    <mergeCell ref="M77:M78"/>
    <mergeCell ref="A80:A81"/>
    <mergeCell ref="B80:B81"/>
    <mergeCell ref="C80:C81"/>
    <mergeCell ref="D80:D81"/>
    <mergeCell ref="E80:E81"/>
    <mergeCell ref="F80:F81"/>
    <mergeCell ref="G80:G81"/>
    <mergeCell ref="H80:H81"/>
    <mergeCell ref="I80:I81"/>
    <mergeCell ref="J80:J81"/>
    <mergeCell ref="M82:M83"/>
    <mergeCell ref="A82:A83"/>
    <mergeCell ref="B82:B83"/>
    <mergeCell ref="H82:H83"/>
    <mergeCell ref="I82:I83"/>
    <mergeCell ref="J77:J78"/>
    <mergeCell ref="K77:K78"/>
    <mergeCell ref="K85:K88"/>
    <mergeCell ref="L85:L88"/>
    <mergeCell ref="I85:I88"/>
    <mergeCell ref="K93:K95"/>
    <mergeCell ref="L93:L95"/>
    <mergeCell ref="M93:M95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97:J98"/>
    <mergeCell ref="K97:K98"/>
    <mergeCell ref="L97:L98"/>
    <mergeCell ref="M97:M98"/>
    <mergeCell ref="A93:A95"/>
    <mergeCell ref="B93:B95"/>
    <mergeCell ref="C93:C95"/>
    <mergeCell ref="D93:D95"/>
    <mergeCell ref="H93:H95"/>
    <mergeCell ref="I93:I95"/>
    <mergeCell ref="J93:J95"/>
    <mergeCell ref="J99:J100"/>
    <mergeCell ref="I99:I100"/>
    <mergeCell ref="K99:K100"/>
    <mergeCell ref="L99:L100"/>
    <mergeCell ref="M99:M100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1:J102"/>
    <mergeCell ref="K101:K102"/>
    <mergeCell ref="L101:L102"/>
    <mergeCell ref="M101:M102"/>
    <mergeCell ref="A99:A100"/>
    <mergeCell ref="B99:B100"/>
    <mergeCell ref="C99:C100"/>
    <mergeCell ref="D99:D100"/>
    <mergeCell ref="G99:G100"/>
    <mergeCell ref="H99:H100"/>
    <mergeCell ref="D109:D110"/>
    <mergeCell ref="E109:E110"/>
    <mergeCell ref="F109:F110"/>
    <mergeCell ref="G109:G110"/>
    <mergeCell ref="H109:H110"/>
    <mergeCell ref="I109:I110"/>
    <mergeCell ref="I105:I106"/>
    <mergeCell ref="E99:E100"/>
    <mergeCell ref="F99:F100"/>
    <mergeCell ref="B105:B106"/>
    <mergeCell ref="A105:A106"/>
    <mergeCell ref="C105:C106"/>
    <mergeCell ref="D105:D106"/>
    <mergeCell ref="E105:E106"/>
    <mergeCell ref="F105:F106"/>
    <mergeCell ref="G105:G106"/>
    <mergeCell ref="H105:H106"/>
    <mergeCell ref="B113:B115"/>
    <mergeCell ref="C113:C115"/>
    <mergeCell ref="A111:A112"/>
    <mergeCell ref="B111:B112"/>
    <mergeCell ref="C111:C112"/>
    <mergeCell ref="D111:D112"/>
    <mergeCell ref="E111:E112"/>
    <mergeCell ref="F111:F112"/>
    <mergeCell ref="D113:D114"/>
    <mergeCell ref="E113:E114"/>
    <mergeCell ref="F113:F114"/>
    <mergeCell ref="G111:G112"/>
    <mergeCell ref="H111:H112"/>
    <mergeCell ref="A109:A110"/>
    <mergeCell ref="D125:D126"/>
    <mergeCell ref="E125:E126"/>
    <mergeCell ref="B109:B110"/>
    <mergeCell ref="C109:C110"/>
    <mergeCell ref="F125:F126"/>
    <mergeCell ref="G125:G126"/>
    <mergeCell ref="H125:H126"/>
    <mergeCell ref="I125:I126"/>
    <mergeCell ref="A116:A119"/>
    <mergeCell ref="B116:B119"/>
    <mergeCell ref="C116:C119"/>
    <mergeCell ref="D116:D117"/>
    <mergeCell ref="E116:E117"/>
    <mergeCell ref="F116:F117"/>
    <mergeCell ref="G116:G117"/>
    <mergeCell ref="D118:D119"/>
    <mergeCell ref="E118:E119"/>
    <mergeCell ref="F118:F119"/>
    <mergeCell ref="G118:G119"/>
    <mergeCell ref="H116:H119"/>
    <mergeCell ref="I116:I119"/>
    <mergeCell ref="A113:A115"/>
    <mergeCell ref="I113:I115"/>
    <mergeCell ref="I111:I112"/>
    <mergeCell ref="A141:A142"/>
    <mergeCell ref="B141:B142"/>
    <mergeCell ref="C141:C142"/>
    <mergeCell ref="E141:E142"/>
    <mergeCell ref="J125:J126"/>
    <mergeCell ref="K125:K126"/>
    <mergeCell ref="L125:L126"/>
    <mergeCell ref="M125:M126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J131:J132"/>
    <mergeCell ref="K131:K132"/>
    <mergeCell ref="L131:L132"/>
    <mergeCell ref="M131:M132"/>
    <mergeCell ref="A125:A126"/>
    <mergeCell ref="B125:B126"/>
    <mergeCell ref="C125:C126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C150:C151"/>
    <mergeCell ref="D150:D151"/>
    <mergeCell ref="E150:E151"/>
    <mergeCell ref="F150:F151"/>
    <mergeCell ref="G150:G151"/>
    <mergeCell ref="H150:H151"/>
    <mergeCell ref="I150:I151"/>
    <mergeCell ref="A147:A148"/>
    <mergeCell ref="B147:B148"/>
    <mergeCell ref="C147:C148"/>
    <mergeCell ref="D147:D148"/>
    <mergeCell ref="E147:E148"/>
    <mergeCell ref="F147:F148"/>
    <mergeCell ref="G147:G148"/>
    <mergeCell ref="G113:G114"/>
    <mergeCell ref="H113:H115"/>
    <mergeCell ref="M168:M169"/>
    <mergeCell ref="A158:A159"/>
    <mergeCell ref="B158:B159"/>
    <mergeCell ref="C158:C159"/>
    <mergeCell ref="D158:D159"/>
    <mergeCell ref="E158:E159"/>
    <mergeCell ref="F158:F159"/>
    <mergeCell ref="G158:G159"/>
    <mergeCell ref="H158:H159"/>
    <mergeCell ref="I158:I159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L155:L156"/>
    <mergeCell ref="I155:I156"/>
    <mergeCell ref="A150:A151"/>
    <mergeCell ref="B150:B151"/>
    <mergeCell ref="J155:J156"/>
    <mergeCell ref="K155:K156"/>
    <mergeCell ref="L113:L115"/>
    <mergeCell ref="M155:M156"/>
    <mergeCell ref="J158:J159"/>
    <mergeCell ref="K158:K159"/>
    <mergeCell ref="L158:L159"/>
    <mergeCell ref="M158:M159"/>
    <mergeCell ref="K147:K148"/>
    <mergeCell ref="L147:L148"/>
    <mergeCell ref="M147:M148"/>
    <mergeCell ref="J150:J151"/>
    <mergeCell ref="K150:K151"/>
    <mergeCell ref="L150:L151"/>
    <mergeCell ref="M150:M151"/>
    <mergeCell ref="M141:M142"/>
    <mergeCell ref="M143:M144"/>
    <mergeCell ref="K141:K142"/>
    <mergeCell ref="L141:L142"/>
    <mergeCell ref="J143:J144"/>
    <mergeCell ref="K143:K144"/>
    <mergeCell ref="L143:L144"/>
    <mergeCell ref="K139:K140"/>
    <mergeCell ref="J174:J175"/>
    <mergeCell ref="K174:K175"/>
    <mergeCell ref="L174:L175"/>
    <mergeCell ref="M174:M175"/>
    <mergeCell ref="A168:A169"/>
    <mergeCell ref="B168:B169"/>
    <mergeCell ref="C168:C169"/>
    <mergeCell ref="D168:D169"/>
    <mergeCell ref="E168:E169"/>
    <mergeCell ref="K168:K169"/>
    <mergeCell ref="L168:L169"/>
    <mergeCell ref="A174:A175"/>
    <mergeCell ref="B174:B175"/>
    <mergeCell ref="C174:C175"/>
    <mergeCell ref="D174:D175"/>
    <mergeCell ref="E174:E175"/>
    <mergeCell ref="F174:F175"/>
    <mergeCell ref="G174:G175"/>
    <mergeCell ref="H174:H175"/>
    <mergeCell ref="I174:I175"/>
    <mergeCell ref="F168:F169"/>
    <mergeCell ref="G168:G169"/>
    <mergeCell ref="H168:H169"/>
    <mergeCell ref="I168:I169"/>
    <mergeCell ref="I206:S207"/>
    <mergeCell ref="I204:S205"/>
    <mergeCell ref="J176:J177"/>
    <mergeCell ref="K176:K177"/>
    <mergeCell ref="L176:L177"/>
    <mergeCell ref="M176:M177"/>
    <mergeCell ref="A178:A179"/>
    <mergeCell ref="B178:B179"/>
    <mergeCell ref="C178:C179"/>
    <mergeCell ref="D178:D179"/>
    <mergeCell ref="E178:E179"/>
    <mergeCell ref="F178:F179"/>
    <mergeCell ref="G178:G179"/>
    <mergeCell ref="H178:H179"/>
    <mergeCell ref="I178:I179"/>
    <mergeCell ref="J178:J179"/>
    <mergeCell ref="K178:K179"/>
    <mergeCell ref="L178:L179"/>
    <mergeCell ref="M178:M179"/>
    <mergeCell ref="A176:A177"/>
    <mergeCell ref="B176:B177"/>
    <mergeCell ref="C176:C177"/>
    <mergeCell ref="D176:D177"/>
    <mergeCell ref="E176:E177"/>
    <mergeCell ref="Q2:Q3"/>
    <mergeCell ref="Q5:Q6"/>
    <mergeCell ref="Q7:Q8"/>
    <mergeCell ref="Q12:Q13"/>
    <mergeCell ref="Q14:Q15"/>
    <mergeCell ref="Q19:Q20"/>
    <mergeCell ref="Q22:Q23"/>
    <mergeCell ref="Q24:Q31"/>
    <mergeCell ref="Q33:Q34"/>
    <mergeCell ref="Q49:Q52"/>
    <mergeCell ref="Q53:Q57"/>
    <mergeCell ref="Q61:Q62"/>
    <mergeCell ref="Q68:Q69"/>
    <mergeCell ref="Q71:Q72"/>
    <mergeCell ref="Q73:Q75"/>
    <mergeCell ref="Q77:Q78"/>
    <mergeCell ref="Q80:Q81"/>
    <mergeCell ref="Q82:Q83"/>
    <mergeCell ref="R44:R45"/>
    <mergeCell ref="S44:S45"/>
    <mergeCell ref="Q168:Q169"/>
    <mergeCell ref="Q174:Q175"/>
    <mergeCell ref="Q176:Q177"/>
    <mergeCell ref="Q178:Q179"/>
    <mergeCell ref="I208:S209"/>
    <mergeCell ref="Q113:Q115"/>
    <mergeCell ref="Q116:Q119"/>
    <mergeCell ref="Q122:Q123"/>
    <mergeCell ref="Q125:Q126"/>
    <mergeCell ref="Q129:Q130"/>
    <mergeCell ref="Q131:Q132"/>
    <mergeCell ref="Q133:Q134"/>
    <mergeCell ref="Q141:Q142"/>
    <mergeCell ref="Q85:Q88"/>
    <mergeCell ref="Q89:Q90"/>
    <mergeCell ref="Q93:Q95"/>
    <mergeCell ref="Q97:Q98"/>
    <mergeCell ref="Q99:Q100"/>
    <mergeCell ref="Q101:Q102"/>
    <mergeCell ref="Q105:Q106"/>
    <mergeCell ref="Q109:Q110"/>
    <mergeCell ref="Q111:Q112"/>
  </mergeCells>
  <phoneticPr fontId="3" type="noConversion"/>
  <pageMargins left="0.70866141732283472" right="0.70866141732283472" top="0.47244094488188981" bottom="0.74803149606299213" header="0.39370078740157483" footer="0.31496062992125984"/>
  <pageSetup paperSize="9" scale="35" fitToHeight="0" orientation="landscape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9"/>
  <sheetViews>
    <sheetView workbookViewId="0">
      <selection activeCell="H203" sqref="H203"/>
    </sheetView>
  </sheetViews>
  <sheetFormatPr defaultColWidth="9" defaultRowHeight="22.2"/>
  <cols>
    <col min="1" max="1" width="20.109375" style="16" customWidth="1"/>
    <col min="2" max="2" width="19.6640625" style="16" customWidth="1"/>
    <col min="3" max="3" width="19.44140625" style="16" customWidth="1"/>
    <col min="4" max="4" width="23.6640625" style="55" customWidth="1"/>
    <col min="5" max="5" width="19.44140625" style="16" customWidth="1"/>
    <col min="6" max="6" width="22.21875" style="26" customWidth="1"/>
    <col min="7" max="7" width="17.6640625" style="57" customWidth="1"/>
    <col min="8" max="8" width="37.33203125" style="28" customWidth="1"/>
    <col min="9" max="9" width="9" style="16"/>
    <col min="10" max="11" width="22" style="16" customWidth="1"/>
    <col min="12" max="15" width="9" style="16"/>
    <col min="16" max="16" width="9" style="26"/>
    <col min="17" max="17" width="9" style="16"/>
    <col min="18" max="16384" width="9" style="41"/>
  </cols>
  <sheetData>
    <row r="1" spans="1:11">
      <c r="B1" s="41"/>
      <c r="C1" s="41"/>
      <c r="D1" s="53"/>
      <c r="F1" s="16"/>
      <c r="H1" s="16"/>
      <c r="J1" s="26"/>
      <c r="K1" s="41"/>
    </row>
    <row r="2" spans="1:11">
      <c r="B2" s="129" t="s">
        <v>535</v>
      </c>
      <c r="C2" s="82" t="s">
        <v>626</v>
      </c>
      <c r="D2" s="53"/>
      <c r="E2" s="82" t="s">
        <v>626</v>
      </c>
      <c r="F2" s="129" t="s">
        <v>628</v>
      </c>
      <c r="H2" s="16"/>
      <c r="J2" s="129" t="s">
        <v>627</v>
      </c>
      <c r="K2" s="129" t="s">
        <v>627</v>
      </c>
    </row>
    <row r="3" spans="1:11">
      <c r="A3" s="38" t="s">
        <v>536</v>
      </c>
      <c r="B3" s="130"/>
      <c r="C3" s="162"/>
      <c r="D3" s="53"/>
      <c r="E3" s="162"/>
      <c r="F3" s="130"/>
      <c r="H3" s="68" t="s">
        <v>387</v>
      </c>
      <c r="J3" s="130"/>
      <c r="K3" s="130"/>
    </row>
    <row r="4" spans="1:11">
      <c r="A4" s="39">
        <v>300000</v>
      </c>
      <c r="B4" s="39">
        <v>2000000</v>
      </c>
      <c r="C4" s="39">
        <v>1700000</v>
      </c>
      <c r="D4" s="54">
        <f>SUM(B4-A4)</f>
        <v>1700000</v>
      </c>
      <c r="E4" s="39">
        <v>1700000</v>
      </c>
      <c r="F4" s="40">
        <v>1700000</v>
      </c>
      <c r="G4" s="58">
        <f>SUM(+J4)</f>
        <v>0</v>
      </c>
      <c r="H4" s="67">
        <v>300000</v>
      </c>
      <c r="J4" s="39">
        <v>0</v>
      </c>
      <c r="K4" s="39">
        <v>0</v>
      </c>
    </row>
    <row r="5" spans="1:11">
      <c r="A5" s="39">
        <v>444216</v>
      </c>
      <c r="B5" s="73">
        <v>2724229</v>
      </c>
      <c r="C5" s="73">
        <v>1980013</v>
      </c>
      <c r="D5" s="54">
        <f>SUM(B5-A5-A6)</f>
        <v>1980013</v>
      </c>
      <c r="E5" s="73">
        <v>1980013</v>
      </c>
      <c r="F5" s="75">
        <v>1980013</v>
      </c>
      <c r="G5" s="58">
        <f>SUM(F5+J5)</f>
        <v>1980013</v>
      </c>
      <c r="H5" s="67">
        <v>444216</v>
      </c>
      <c r="J5" s="73">
        <v>0</v>
      </c>
      <c r="K5" s="73">
        <v>0</v>
      </c>
    </row>
    <row r="6" spans="1:11">
      <c r="A6" s="39">
        <v>300000</v>
      </c>
      <c r="B6" s="86"/>
      <c r="C6" s="74"/>
      <c r="D6" s="53"/>
      <c r="E6" s="74"/>
      <c r="F6" s="117"/>
      <c r="H6" s="67">
        <v>300000</v>
      </c>
      <c r="J6" s="86"/>
      <c r="K6" s="86"/>
    </row>
    <row r="7" spans="1:11">
      <c r="A7" s="39">
        <v>300000</v>
      </c>
      <c r="B7" s="116">
        <v>10437852</v>
      </c>
      <c r="C7" s="73">
        <v>9837852</v>
      </c>
      <c r="D7" s="53"/>
      <c r="E7" s="73">
        <v>9837852</v>
      </c>
      <c r="F7" s="75">
        <v>13339776</v>
      </c>
      <c r="H7" s="67">
        <v>300000</v>
      </c>
      <c r="J7" s="116">
        <v>3501924</v>
      </c>
      <c r="K7" s="116">
        <v>3501924</v>
      </c>
    </row>
    <row r="8" spans="1:11">
      <c r="A8" s="39">
        <v>300000</v>
      </c>
      <c r="B8" s="116"/>
      <c r="C8" s="74"/>
      <c r="D8" s="54">
        <f>SUM(B7-A7-A8)</f>
        <v>9837852</v>
      </c>
      <c r="E8" s="74"/>
      <c r="F8" s="117"/>
      <c r="G8" s="58">
        <f>SUM(E7+J7)</f>
        <v>13339776</v>
      </c>
      <c r="H8" s="67">
        <v>300000</v>
      </c>
      <c r="J8" s="116"/>
      <c r="K8" s="116"/>
    </row>
    <row r="9" spans="1:11">
      <c r="A9" s="39">
        <v>300000</v>
      </c>
      <c r="B9" s="39">
        <v>2000000</v>
      </c>
      <c r="C9" s="39">
        <v>1700000</v>
      </c>
      <c r="D9" s="54">
        <f>SUM(B9-A9)</f>
        <v>1700000</v>
      </c>
      <c r="E9" s="39">
        <v>1700000</v>
      </c>
      <c r="F9" s="40">
        <v>1700000</v>
      </c>
      <c r="G9" s="58">
        <f>SUM(E9+J9)</f>
        <v>1700000</v>
      </c>
      <c r="H9" s="67">
        <v>300000</v>
      </c>
      <c r="J9" s="39">
        <v>0</v>
      </c>
      <c r="K9" s="39">
        <v>0</v>
      </c>
    </row>
    <row r="10" spans="1:11">
      <c r="A10" s="39">
        <v>300000</v>
      </c>
      <c r="B10" s="39">
        <v>2905286</v>
      </c>
      <c r="C10" s="39">
        <v>2605286</v>
      </c>
      <c r="D10" s="54">
        <f>SUM(B10-A10)</f>
        <v>2605286</v>
      </c>
      <c r="E10" s="39">
        <v>2605286</v>
      </c>
      <c r="F10" s="40">
        <v>2605286</v>
      </c>
      <c r="G10" s="58">
        <f>SUM(E10)</f>
        <v>2605286</v>
      </c>
      <c r="H10" s="67">
        <v>300000</v>
      </c>
      <c r="J10" s="39">
        <v>0</v>
      </c>
      <c r="K10" s="39">
        <v>0</v>
      </c>
    </row>
    <row r="11" spans="1:11">
      <c r="A11" s="39">
        <v>300000</v>
      </c>
      <c r="B11" s="39">
        <v>2798152</v>
      </c>
      <c r="C11" s="39">
        <v>2498152</v>
      </c>
      <c r="D11" s="54">
        <f>SUM(B11-A11)</f>
        <v>2498152</v>
      </c>
      <c r="E11" s="39">
        <v>2498152</v>
      </c>
      <c r="F11" s="40">
        <v>2498152</v>
      </c>
      <c r="G11" s="58">
        <f t="shared" ref="G11:G23" si="0">SUM(E11)</f>
        <v>2498152</v>
      </c>
      <c r="H11" s="67">
        <v>300000</v>
      </c>
      <c r="J11" s="39">
        <v>0</v>
      </c>
      <c r="K11" s="39">
        <v>0</v>
      </c>
    </row>
    <row r="12" spans="1:11">
      <c r="A12" s="39">
        <v>300000</v>
      </c>
      <c r="B12" s="73">
        <v>2905286</v>
      </c>
      <c r="C12" s="73">
        <v>2605286</v>
      </c>
      <c r="D12" s="53"/>
      <c r="E12" s="73">
        <v>2605286</v>
      </c>
      <c r="F12" s="75">
        <v>2605286</v>
      </c>
      <c r="G12" s="58">
        <f t="shared" si="0"/>
        <v>2605286</v>
      </c>
      <c r="H12" s="67">
        <v>300000</v>
      </c>
      <c r="J12" s="73">
        <v>0</v>
      </c>
      <c r="K12" s="73">
        <v>0</v>
      </c>
    </row>
    <row r="13" spans="1:11">
      <c r="A13" s="39"/>
      <c r="B13" s="86"/>
      <c r="C13" s="74"/>
      <c r="D13" s="54">
        <f>SUM(B12-A12)</f>
        <v>2605286</v>
      </c>
      <c r="E13" s="74"/>
      <c r="F13" s="117"/>
      <c r="G13" s="58">
        <f t="shared" si="0"/>
        <v>0</v>
      </c>
      <c r="H13" s="67">
        <v>200000</v>
      </c>
      <c r="J13" s="86"/>
      <c r="K13" s="86"/>
    </row>
    <row r="14" spans="1:11">
      <c r="A14" s="39"/>
      <c r="B14" s="73">
        <v>3810572</v>
      </c>
      <c r="C14" s="73">
        <v>3510572</v>
      </c>
      <c r="D14" s="53"/>
      <c r="E14" s="73">
        <v>3510572</v>
      </c>
      <c r="F14" s="75">
        <v>3510572</v>
      </c>
      <c r="G14" s="58">
        <f t="shared" si="0"/>
        <v>3510572</v>
      </c>
      <c r="H14" s="67">
        <v>200000</v>
      </c>
      <c r="J14" s="73">
        <v>0</v>
      </c>
      <c r="K14" s="73">
        <v>0</v>
      </c>
    </row>
    <row r="15" spans="1:11">
      <c r="A15" s="39">
        <v>300000</v>
      </c>
      <c r="B15" s="86"/>
      <c r="C15" s="74"/>
      <c r="D15" s="54">
        <f>SUM(B14-A15)</f>
        <v>3510572</v>
      </c>
      <c r="E15" s="74"/>
      <c r="F15" s="117"/>
      <c r="G15" s="58">
        <f t="shared" si="0"/>
        <v>0</v>
      </c>
      <c r="H15" s="67">
        <v>300000</v>
      </c>
      <c r="J15" s="86"/>
      <c r="K15" s="86"/>
    </row>
    <row r="16" spans="1:11">
      <c r="A16" s="39">
        <v>100000</v>
      </c>
      <c r="B16" s="39">
        <v>3064202</v>
      </c>
      <c r="C16" s="39">
        <v>2964202</v>
      </c>
      <c r="D16" s="54">
        <f>SUM(B16-A16)</f>
        <v>2964202</v>
      </c>
      <c r="E16" s="39">
        <v>2964202</v>
      </c>
      <c r="F16" s="40">
        <v>2964202</v>
      </c>
      <c r="G16" s="58">
        <f t="shared" si="0"/>
        <v>2964202</v>
      </c>
      <c r="H16" s="67">
        <v>100000</v>
      </c>
      <c r="J16" s="39">
        <v>0</v>
      </c>
      <c r="K16" s="39">
        <v>0</v>
      </c>
    </row>
    <row r="17" spans="1:11">
      <c r="A17" s="39">
        <v>300000</v>
      </c>
      <c r="B17" s="39">
        <v>2000000</v>
      </c>
      <c r="C17" s="39">
        <v>1700000</v>
      </c>
      <c r="D17" s="54">
        <f>SUM(B17-A17)</f>
        <v>1700000</v>
      </c>
      <c r="E17" s="39">
        <v>1700000</v>
      </c>
      <c r="F17" s="40">
        <v>1700000</v>
      </c>
      <c r="G17" s="58">
        <f t="shared" si="0"/>
        <v>1700000</v>
      </c>
      <c r="H17" s="67">
        <v>300000</v>
      </c>
      <c r="J17" s="39">
        <v>0</v>
      </c>
      <c r="K17" s="39">
        <v>0</v>
      </c>
    </row>
    <row r="18" spans="1:11">
      <c r="A18" s="39">
        <v>300000</v>
      </c>
      <c r="B18" s="39">
        <v>2798152</v>
      </c>
      <c r="C18" s="39">
        <v>2498152</v>
      </c>
      <c r="D18" s="54">
        <f>SUM(B18-A18)</f>
        <v>2498152</v>
      </c>
      <c r="E18" s="39">
        <v>2498152</v>
      </c>
      <c r="F18" s="40">
        <v>2498152</v>
      </c>
      <c r="G18" s="58">
        <f t="shared" si="0"/>
        <v>2498152</v>
      </c>
      <c r="H18" s="67">
        <v>300000</v>
      </c>
      <c r="J18" s="39">
        <v>0</v>
      </c>
      <c r="K18" s="39">
        <v>0</v>
      </c>
    </row>
    <row r="19" spans="1:11">
      <c r="A19" s="39"/>
      <c r="B19" s="73">
        <v>2000000</v>
      </c>
      <c r="C19" s="73">
        <v>1700000</v>
      </c>
      <c r="D19" s="53"/>
      <c r="E19" s="73">
        <v>1700000</v>
      </c>
      <c r="F19" s="75">
        <v>1700000</v>
      </c>
      <c r="G19" s="58">
        <f t="shared" si="0"/>
        <v>1700000</v>
      </c>
      <c r="H19" s="67">
        <v>200000</v>
      </c>
      <c r="J19" s="73">
        <v>0</v>
      </c>
      <c r="K19" s="73">
        <v>0</v>
      </c>
    </row>
    <row r="20" spans="1:11">
      <c r="A20" s="39">
        <v>300000</v>
      </c>
      <c r="B20" s="86"/>
      <c r="C20" s="74"/>
      <c r="D20" s="54">
        <f>SUM(B19-A20)</f>
        <v>1700000</v>
      </c>
      <c r="E20" s="74"/>
      <c r="F20" s="117"/>
      <c r="G20" s="58">
        <f t="shared" si="0"/>
        <v>0</v>
      </c>
      <c r="H20" s="67">
        <v>300000</v>
      </c>
      <c r="J20" s="86"/>
      <c r="K20" s="86"/>
    </row>
    <row r="21" spans="1:11">
      <c r="A21" s="39">
        <v>300000</v>
      </c>
      <c r="B21" s="39">
        <v>2628883</v>
      </c>
      <c r="C21" s="39">
        <v>2328883</v>
      </c>
      <c r="D21" s="54">
        <f>SUM(B21-A21)</f>
        <v>2328883</v>
      </c>
      <c r="E21" s="39">
        <v>2328883</v>
      </c>
      <c r="F21" s="40">
        <v>2328883</v>
      </c>
      <c r="G21" s="58">
        <f t="shared" si="0"/>
        <v>2328883</v>
      </c>
      <c r="H21" s="67">
        <v>300000</v>
      </c>
      <c r="J21" s="39">
        <v>0</v>
      </c>
      <c r="K21" s="39">
        <v>0</v>
      </c>
    </row>
    <row r="22" spans="1:11">
      <c r="A22" s="39">
        <v>300000</v>
      </c>
      <c r="B22" s="116">
        <v>7192607</v>
      </c>
      <c r="C22" s="73">
        <v>6592607</v>
      </c>
      <c r="D22" s="53"/>
      <c r="E22" s="73">
        <v>6592607</v>
      </c>
      <c r="F22" s="75">
        <v>6592607</v>
      </c>
      <c r="G22" s="58">
        <f t="shared" si="0"/>
        <v>6592607</v>
      </c>
      <c r="H22" s="67">
        <v>300000</v>
      </c>
      <c r="J22" s="116">
        <v>0</v>
      </c>
      <c r="K22" s="116">
        <v>0</v>
      </c>
    </row>
    <row r="23" spans="1:11">
      <c r="A23" s="39">
        <v>300000</v>
      </c>
      <c r="B23" s="116"/>
      <c r="C23" s="74"/>
      <c r="D23" s="54">
        <f>SUM(B22-A22-A23)</f>
        <v>6592607</v>
      </c>
      <c r="E23" s="74"/>
      <c r="F23" s="117"/>
      <c r="G23" s="58">
        <f t="shared" si="0"/>
        <v>0</v>
      </c>
      <c r="H23" s="67">
        <v>300000</v>
      </c>
      <c r="J23" s="116"/>
      <c r="K23" s="116"/>
    </row>
    <row r="24" spans="1:11">
      <c r="A24" s="39"/>
      <c r="B24" s="73">
        <v>15223068</v>
      </c>
      <c r="C24" s="73">
        <v>14023068</v>
      </c>
      <c r="D24" s="53"/>
      <c r="E24" s="73">
        <v>14023068</v>
      </c>
      <c r="F24" s="75">
        <v>17624992</v>
      </c>
      <c r="H24" s="67">
        <v>8250</v>
      </c>
      <c r="J24" s="73">
        <v>3601924</v>
      </c>
      <c r="K24" s="73">
        <v>3601924</v>
      </c>
    </row>
    <row r="25" spans="1:11">
      <c r="A25" s="39">
        <v>300000</v>
      </c>
      <c r="B25" s="95"/>
      <c r="C25" s="137"/>
      <c r="D25" s="53"/>
      <c r="E25" s="137"/>
      <c r="F25" s="118"/>
      <c r="H25" s="67">
        <v>300000</v>
      </c>
      <c r="J25" s="95"/>
      <c r="K25" s="95"/>
    </row>
    <row r="26" spans="1:11">
      <c r="A26" s="39"/>
      <c r="B26" s="95"/>
      <c r="C26" s="137"/>
      <c r="D26" s="53"/>
      <c r="E26" s="137"/>
      <c r="F26" s="118"/>
      <c r="H26" s="67">
        <v>8250</v>
      </c>
      <c r="J26" s="95"/>
      <c r="K26" s="95"/>
    </row>
    <row r="27" spans="1:11">
      <c r="A27" s="39">
        <v>300000</v>
      </c>
      <c r="B27" s="95"/>
      <c r="C27" s="137"/>
      <c r="D27" s="53"/>
      <c r="E27" s="137"/>
      <c r="F27" s="118"/>
      <c r="H27" s="67">
        <v>300000</v>
      </c>
      <c r="J27" s="95"/>
      <c r="K27" s="95"/>
    </row>
    <row r="28" spans="1:11">
      <c r="A28" s="39"/>
      <c r="B28" s="95"/>
      <c r="C28" s="137"/>
      <c r="D28" s="53"/>
      <c r="E28" s="137"/>
      <c r="F28" s="118"/>
      <c r="H28" s="67">
        <v>8250</v>
      </c>
      <c r="J28" s="95"/>
      <c r="K28" s="95"/>
    </row>
    <row r="29" spans="1:11">
      <c r="A29" s="39">
        <v>300000</v>
      </c>
      <c r="B29" s="95"/>
      <c r="C29" s="137"/>
      <c r="D29" s="53"/>
      <c r="E29" s="137"/>
      <c r="F29" s="118"/>
      <c r="H29" s="67">
        <v>300000</v>
      </c>
      <c r="J29" s="95"/>
      <c r="K29" s="95"/>
    </row>
    <row r="30" spans="1:11">
      <c r="A30" s="39"/>
      <c r="B30" s="95"/>
      <c r="C30" s="137"/>
      <c r="D30" s="53"/>
      <c r="E30" s="137"/>
      <c r="F30" s="118"/>
      <c r="H30" s="67">
        <v>151400</v>
      </c>
      <c r="J30" s="95"/>
      <c r="K30" s="95"/>
    </row>
    <row r="31" spans="1:11">
      <c r="A31" s="39">
        <v>300000</v>
      </c>
      <c r="B31" s="86"/>
      <c r="C31" s="74"/>
      <c r="D31" s="54">
        <f>SUM(B24-A25-A27-A29-A31)</f>
        <v>14023068</v>
      </c>
      <c r="E31" s="74"/>
      <c r="F31" s="117"/>
      <c r="G31" s="58">
        <f>SUM(E24+J24)</f>
        <v>17624992</v>
      </c>
      <c r="H31" s="67">
        <v>300000</v>
      </c>
      <c r="J31" s="86"/>
      <c r="K31" s="86"/>
    </row>
    <row r="32" spans="1:11">
      <c r="A32" s="46">
        <v>300000</v>
      </c>
      <c r="B32" s="46">
        <v>3810572</v>
      </c>
      <c r="C32" s="46">
        <v>3510572</v>
      </c>
      <c r="D32" s="54">
        <f>SUM(B32-A32)</f>
        <v>3510572</v>
      </c>
      <c r="E32" s="46">
        <v>3510572</v>
      </c>
      <c r="F32" s="48">
        <v>3510572</v>
      </c>
      <c r="G32" s="58">
        <f>SUM(E32+J32)</f>
        <v>3510572</v>
      </c>
      <c r="H32" s="46">
        <v>300000</v>
      </c>
      <c r="J32" s="46">
        <v>0</v>
      </c>
      <c r="K32" s="46">
        <v>0</v>
      </c>
    </row>
    <row r="33" spans="1:11">
      <c r="A33" s="39">
        <v>300000</v>
      </c>
      <c r="B33" s="116">
        <v>9416304</v>
      </c>
      <c r="C33" s="73">
        <v>8816304</v>
      </c>
      <c r="D33" s="53"/>
      <c r="E33" s="73">
        <v>8816304</v>
      </c>
      <c r="F33" s="75">
        <v>12636304</v>
      </c>
      <c r="H33" s="67">
        <v>300000</v>
      </c>
      <c r="J33" s="116">
        <v>3820000</v>
      </c>
      <c r="K33" s="116">
        <v>3820000</v>
      </c>
    </row>
    <row r="34" spans="1:11">
      <c r="A34" s="39">
        <v>300000</v>
      </c>
      <c r="B34" s="116"/>
      <c r="C34" s="74"/>
      <c r="D34" s="54">
        <f>SUM(B33-A33-A34)</f>
        <v>8816304</v>
      </c>
      <c r="E34" s="74"/>
      <c r="F34" s="117"/>
      <c r="G34" s="58">
        <f>SUM(E33+J33)</f>
        <v>12636304</v>
      </c>
      <c r="H34" s="67">
        <v>300000</v>
      </c>
      <c r="J34" s="116"/>
      <c r="K34" s="116"/>
    </row>
    <row r="35" spans="1:11">
      <c r="A35" s="39">
        <v>300000</v>
      </c>
      <c r="B35" s="73">
        <v>5840572</v>
      </c>
      <c r="C35" s="73">
        <v>5240572</v>
      </c>
      <c r="D35" s="53"/>
      <c r="E35" s="73">
        <v>5240572</v>
      </c>
      <c r="F35" s="75">
        <v>5270572</v>
      </c>
      <c r="H35" s="67">
        <v>300000</v>
      </c>
      <c r="J35" s="73">
        <v>30000</v>
      </c>
      <c r="K35" s="73">
        <v>30000</v>
      </c>
    </row>
    <row r="36" spans="1:11">
      <c r="A36" s="39"/>
      <c r="B36" s="95"/>
      <c r="C36" s="137"/>
      <c r="D36" s="53"/>
      <c r="E36" s="137"/>
      <c r="F36" s="118"/>
      <c r="H36" s="67">
        <v>131000</v>
      </c>
      <c r="J36" s="95"/>
      <c r="K36" s="95"/>
    </row>
    <row r="37" spans="1:11">
      <c r="A37" s="39"/>
      <c r="B37" s="95"/>
      <c r="C37" s="137"/>
      <c r="D37" s="53"/>
      <c r="E37" s="137"/>
      <c r="F37" s="118"/>
      <c r="H37" s="67">
        <v>131000</v>
      </c>
      <c r="J37" s="95"/>
      <c r="K37" s="95"/>
    </row>
    <row r="38" spans="1:11">
      <c r="A38" s="39">
        <v>300000</v>
      </c>
      <c r="B38" s="86"/>
      <c r="C38" s="74"/>
      <c r="D38" s="54">
        <f>SUM(B35-A35-A38)</f>
        <v>5240572</v>
      </c>
      <c r="E38" s="74"/>
      <c r="F38" s="117"/>
      <c r="G38" s="58">
        <f>SUM(E35+J35)</f>
        <v>5270572</v>
      </c>
      <c r="H38" s="67">
        <v>300000</v>
      </c>
      <c r="J38" s="86"/>
      <c r="K38" s="86"/>
    </row>
    <row r="39" spans="1:11">
      <c r="A39" s="39">
        <v>300000</v>
      </c>
      <c r="B39" s="116">
        <v>9405048</v>
      </c>
      <c r="C39" s="73">
        <v>8805048</v>
      </c>
      <c r="D39" s="53"/>
      <c r="E39" s="73">
        <v>8805048</v>
      </c>
      <c r="F39" s="75">
        <v>12081691</v>
      </c>
      <c r="G39" s="58">
        <f>SUM(E39+J39)</f>
        <v>12081691</v>
      </c>
      <c r="H39" s="67">
        <v>300000</v>
      </c>
      <c r="J39" s="116">
        <v>3276643</v>
      </c>
      <c r="K39" s="116">
        <v>3276643</v>
      </c>
    </row>
    <row r="40" spans="1:11">
      <c r="A40" s="39">
        <v>300000</v>
      </c>
      <c r="B40" s="116"/>
      <c r="C40" s="74"/>
      <c r="D40" s="54">
        <f>SUM(B39-A39-A40)</f>
        <v>8805048</v>
      </c>
      <c r="E40" s="74"/>
      <c r="F40" s="117"/>
      <c r="H40" s="67">
        <v>300000</v>
      </c>
      <c r="J40" s="116"/>
      <c r="K40" s="116"/>
    </row>
    <row r="41" spans="1:11">
      <c r="A41" s="39">
        <v>300000</v>
      </c>
      <c r="B41" s="116">
        <v>6575763</v>
      </c>
      <c r="C41" s="73">
        <v>5975763</v>
      </c>
      <c r="D41" s="53"/>
      <c r="E41" s="73">
        <v>5975763</v>
      </c>
      <c r="F41" s="75">
        <v>6137430</v>
      </c>
      <c r="G41" s="58">
        <f>SUM(E41+J41)</f>
        <v>6137430</v>
      </c>
      <c r="H41" s="67">
        <v>300000</v>
      </c>
      <c r="J41" s="116">
        <v>161667</v>
      </c>
      <c r="K41" s="116">
        <v>161667</v>
      </c>
    </row>
    <row r="42" spans="1:11">
      <c r="A42" s="39"/>
      <c r="B42" s="116"/>
      <c r="C42" s="137"/>
      <c r="D42" s="53"/>
      <c r="E42" s="137"/>
      <c r="F42" s="118"/>
      <c r="H42" s="67">
        <v>43500</v>
      </c>
      <c r="J42" s="116"/>
      <c r="K42" s="116"/>
    </row>
    <row r="43" spans="1:11">
      <c r="A43" s="39">
        <v>300000</v>
      </c>
      <c r="B43" s="116"/>
      <c r="C43" s="74"/>
      <c r="D43" s="54">
        <f>SUM(B41-A41-A43)</f>
        <v>5975763</v>
      </c>
      <c r="E43" s="74"/>
      <c r="F43" s="117"/>
      <c r="H43" s="67">
        <v>300000</v>
      </c>
      <c r="J43" s="116"/>
      <c r="K43" s="116"/>
    </row>
    <row r="44" spans="1:11">
      <c r="A44" s="39"/>
      <c r="B44" s="73">
        <v>2061263</v>
      </c>
      <c r="C44" s="73">
        <v>1761263</v>
      </c>
      <c r="D44" s="53"/>
      <c r="E44" s="73">
        <v>1761263</v>
      </c>
      <c r="F44" s="75">
        <v>1761263</v>
      </c>
      <c r="G44" s="58">
        <f>SUM(E44+J44)</f>
        <v>1761263</v>
      </c>
      <c r="H44" s="67">
        <v>200000</v>
      </c>
      <c r="J44" s="73">
        <v>0</v>
      </c>
      <c r="K44" s="73">
        <v>0</v>
      </c>
    </row>
    <row r="45" spans="1:11">
      <c r="A45" s="39">
        <v>300000</v>
      </c>
      <c r="B45" s="86"/>
      <c r="C45" s="74"/>
      <c r="D45" s="54">
        <f>SUM(B44-A45)</f>
        <v>1761263</v>
      </c>
      <c r="E45" s="74"/>
      <c r="F45" s="74"/>
      <c r="H45" s="67">
        <v>300000</v>
      </c>
      <c r="J45" s="74"/>
      <c r="K45" s="74"/>
    </row>
    <row r="46" spans="1:11">
      <c r="A46" s="39">
        <v>300000</v>
      </c>
      <c r="B46" s="125">
        <v>6000000</v>
      </c>
      <c r="C46" s="73">
        <v>5100000</v>
      </c>
      <c r="D46" s="53"/>
      <c r="E46" s="73">
        <v>5100000</v>
      </c>
      <c r="F46" s="75">
        <v>5100000</v>
      </c>
      <c r="G46" s="58">
        <f>SUM(E46+J46)</f>
        <v>5100000</v>
      </c>
      <c r="H46" s="67">
        <v>300000</v>
      </c>
      <c r="J46" s="116">
        <v>0</v>
      </c>
      <c r="K46" s="116">
        <v>0</v>
      </c>
    </row>
    <row r="47" spans="1:11">
      <c r="A47" s="39">
        <v>300000</v>
      </c>
      <c r="B47" s="125"/>
      <c r="C47" s="137"/>
      <c r="D47" s="53"/>
      <c r="E47" s="137"/>
      <c r="F47" s="118"/>
      <c r="H47" s="67">
        <v>300000</v>
      </c>
      <c r="J47" s="116"/>
      <c r="K47" s="116"/>
    </row>
    <row r="48" spans="1:11">
      <c r="A48" s="39">
        <v>300000</v>
      </c>
      <c r="B48" s="125"/>
      <c r="C48" s="74"/>
      <c r="D48" s="54">
        <f>SUM(B46-A46-A47-A48)</f>
        <v>5100000</v>
      </c>
      <c r="E48" s="74"/>
      <c r="F48" s="117"/>
      <c r="H48" s="67">
        <v>300000</v>
      </c>
      <c r="J48" s="116"/>
      <c r="K48" s="116"/>
    </row>
    <row r="49" spans="1:11">
      <c r="A49" s="39">
        <v>300000</v>
      </c>
      <c r="B49" s="73">
        <v>3615822</v>
      </c>
      <c r="C49" s="73">
        <v>3315822</v>
      </c>
      <c r="D49" s="53"/>
      <c r="E49" s="73">
        <v>3315822</v>
      </c>
      <c r="F49" s="75">
        <v>4931644</v>
      </c>
      <c r="H49" s="67">
        <v>300000</v>
      </c>
      <c r="J49" s="73">
        <v>1615822</v>
      </c>
      <c r="K49" s="73">
        <v>1615822</v>
      </c>
    </row>
    <row r="50" spans="1:11">
      <c r="A50" s="39"/>
      <c r="B50" s="95"/>
      <c r="C50" s="137"/>
      <c r="D50" s="53"/>
      <c r="E50" s="137"/>
      <c r="F50" s="118"/>
      <c r="G50" s="58">
        <f>SUM(E49+J49)</f>
        <v>4931644</v>
      </c>
      <c r="H50" s="67">
        <v>200000</v>
      </c>
      <c r="J50" s="95"/>
      <c r="K50" s="95"/>
    </row>
    <row r="51" spans="1:11">
      <c r="A51" s="39"/>
      <c r="B51" s="95"/>
      <c r="C51" s="137"/>
      <c r="D51" s="53"/>
      <c r="E51" s="137"/>
      <c r="F51" s="118"/>
      <c r="H51" s="67">
        <v>100000</v>
      </c>
      <c r="J51" s="95"/>
      <c r="K51" s="95"/>
    </row>
    <row r="52" spans="1:11">
      <c r="A52" s="17"/>
      <c r="B52" s="86"/>
      <c r="C52" s="74"/>
      <c r="D52" s="54">
        <f>SUM(B49-A49)</f>
        <v>3315822</v>
      </c>
      <c r="E52" s="74"/>
      <c r="F52" s="117"/>
      <c r="H52" s="67">
        <v>200000</v>
      </c>
      <c r="J52" s="86"/>
      <c r="K52" s="86"/>
    </row>
    <row r="53" spans="1:11">
      <c r="A53" s="39">
        <v>300000</v>
      </c>
      <c r="B53" s="73">
        <v>6513713</v>
      </c>
      <c r="C53" s="73">
        <v>5053713</v>
      </c>
      <c r="D53" s="53"/>
      <c r="E53" s="73">
        <v>5053713</v>
      </c>
      <c r="F53" s="75">
        <v>9567426</v>
      </c>
      <c r="H53" s="67">
        <v>300000</v>
      </c>
      <c r="J53" s="73">
        <v>4513713</v>
      </c>
      <c r="K53" s="73">
        <v>4513713</v>
      </c>
    </row>
    <row r="54" spans="1:11">
      <c r="A54" s="39"/>
      <c r="B54" s="95"/>
      <c r="C54" s="137"/>
      <c r="D54" s="53"/>
      <c r="E54" s="137"/>
      <c r="F54" s="118"/>
      <c r="H54" s="67">
        <v>100000</v>
      </c>
      <c r="J54" s="95"/>
      <c r="K54" s="95"/>
    </row>
    <row r="55" spans="1:11">
      <c r="A55" s="17"/>
      <c r="B55" s="95"/>
      <c r="C55" s="137"/>
      <c r="D55" s="53"/>
      <c r="E55" s="137"/>
      <c r="F55" s="118"/>
      <c r="G55" s="58">
        <f>SUM(E53+J53)</f>
        <v>9567426</v>
      </c>
      <c r="H55" s="67">
        <v>45530</v>
      </c>
      <c r="J55" s="95"/>
      <c r="K55" s="95"/>
    </row>
    <row r="56" spans="1:11">
      <c r="A56" s="39">
        <v>1000000</v>
      </c>
      <c r="B56" s="95"/>
      <c r="C56" s="137"/>
      <c r="D56" s="53"/>
      <c r="E56" s="137"/>
      <c r="F56" s="118"/>
      <c r="H56" s="67">
        <v>1000000</v>
      </c>
      <c r="J56" s="95"/>
      <c r="K56" s="95"/>
    </row>
    <row r="57" spans="1:11">
      <c r="A57" s="39">
        <v>160000</v>
      </c>
      <c r="B57" s="86"/>
      <c r="C57" s="74"/>
      <c r="D57" s="54">
        <f>SUM(B53-A53-A56-A57)</f>
        <v>5053713</v>
      </c>
      <c r="E57" s="74"/>
      <c r="F57" s="117"/>
      <c r="H57" s="67">
        <v>160000</v>
      </c>
      <c r="J57" s="86"/>
      <c r="K57" s="86"/>
    </row>
    <row r="58" spans="1:11">
      <c r="A58" s="32"/>
      <c r="B58" s="32"/>
      <c r="C58" s="32"/>
      <c r="D58" s="53"/>
      <c r="E58" s="32"/>
      <c r="F58" s="34"/>
      <c r="H58" s="32"/>
      <c r="J58" s="32"/>
      <c r="K58" s="32"/>
    </row>
    <row r="59" spans="1:11">
      <c r="A59" s="39">
        <v>300000</v>
      </c>
      <c r="B59" s="39">
        <v>3632885</v>
      </c>
      <c r="C59" s="39">
        <v>3332885</v>
      </c>
      <c r="D59" s="54">
        <f>SUM(B59-A59)</f>
        <v>3332885</v>
      </c>
      <c r="E59" s="39">
        <v>3332885</v>
      </c>
      <c r="F59" s="40">
        <v>4965770</v>
      </c>
      <c r="G59" s="58">
        <f>SUM(E59+J59)</f>
        <v>4965770</v>
      </c>
      <c r="H59" s="67">
        <v>300000</v>
      </c>
      <c r="J59" s="39">
        <v>1632885</v>
      </c>
      <c r="K59" s="39">
        <v>1632885</v>
      </c>
    </row>
    <row r="60" spans="1:11">
      <c r="A60" s="39">
        <v>300000</v>
      </c>
      <c r="B60" s="39">
        <v>3632885</v>
      </c>
      <c r="C60" s="39">
        <v>3332885</v>
      </c>
      <c r="D60" s="54">
        <f>SUM(B60-A60)</f>
        <v>3332885</v>
      </c>
      <c r="E60" s="39">
        <v>3332885</v>
      </c>
      <c r="F60" s="40">
        <v>4965770</v>
      </c>
      <c r="G60" s="58">
        <f>SUM(E60+J60)</f>
        <v>4965770</v>
      </c>
      <c r="H60" s="67">
        <v>300000</v>
      </c>
      <c r="J60" s="39">
        <v>1632885</v>
      </c>
      <c r="K60" s="39">
        <v>1632885</v>
      </c>
    </row>
    <row r="61" spans="1:11">
      <c r="A61" s="39"/>
      <c r="B61" s="73">
        <v>2000000</v>
      </c>
      <c r="C61" s="73">
        <v>1700000</v>
      </c>
      <c r="D61" s="53"/>
      <c r="E61" s="73">
        <v>1700000</v>
      </c>
      <c r="F61" s="75">
        <v>1700000</v>
      </c>
      <c r="G61" s="58">
        <f>SUM(E61+J61)</f>
        <v>1700000</v>
      </c>
      <c r="H61" s="67">
        <v>200000</v>
      </c>
      <c r="J61" s="73">
        <v>0</v>
      </c>
      <c r="K61" s="73">
        <v>0</v>
      </c>
    </row>
    <row r="62" spans="1:11">
      <c r="A62" s="39">
        <v>300000</v>
      </c>
      <c r="B62" s="86"/>
      <c r="C62" s="74"/>
      <c r="D62" s="54">
        <f>SUM(B61-A62)</f>
        <v>1700000</v>
      </c>
      <c r="E62" s="74"/>
      <c r="F62" s="117"/>
      <c r="H62" s="67">
        <v>300000</v>
      </c>
      <c r="J62" s="86"/>
      <c r="K62" s="86"/>
    </row>
    <row r="63" spans="1:11">
      <c r="A63" s="39">
        <v>300000</v>
      </c>
      <c r="B63" s="39">
        <v>2000000</v>
      </c>
      <c r="C63" s="39">
        <v>1700000</v>
      </c>
      <c r="D63" s="54">
        <f>SUM(B63-A63)</f>
        <v>1700000</v>
      </c>
      <c r="E63" s="39">
        <v>1700000</v>
      </c>
      <c r="F63" s="40">
        <v>1700000</v>
      </c>
      <c r="G63" s="58">
        <f>SUM(E63)</f>
        <v>1700000</v>
      </c>
      <c r="H63" s="67">
        <v>300000</v>
      </c>
      <c r="J63" s="39">
        <v>0</v>
      </c>
      <c r="K63" s="39">
        <v>0</v>
      </c>
    </row>
    <row r="64" spans="1:11">
      <c r="A64" s="39">
        <v>300000</v>
      </c>
      <c r="B64" s="39">
        <v>3064202</v>
      </c>
      <c r="C64" s="39">
        <v>2764202</v>
      </c>
      <c r="D64" s="54">
        <f>SUM(B64-A64)</f>
        <v>2764202</v>
      </c>
      <c r="E64" s="39">
        <v>2764202</v>
      </c>
      <c r="F64" s="40">
        <v>2764202</v>
      </c>
      <c r="G64" s="58">
        <f t="shared" ref="G64:G75" si="1">SUM(E64)</f>
        <v>2764202</v>
      </c>
      <c r="H64" s="67">
        <v>300000</v>
      </c>
      <c r="J64" s="39">
        <v>0</v>
      </c>
      <c r="K64" s="39">
        <v>0</v>
      </c>
    </row>
    <row r="65" spans="1:11">
      <c r="A65" s="39">
        <v>300000</v>
      </c>
      <c r="B65" s="39">
        <v>3207048</v>
      </c>
      <c r="C65" s="39">
        <v>2907048</v>
      </c>
      <c r="D65" s="54">
        <f>SUM(B65-A65)</f>
        <v>2907048</v>
      </c>
      <c r="E65" s="39">
        <v>2907048</v>
      </c>
      <c r="F65" s="40">
        <v>2907048</v>
      </c>
      <c r="G65" s="58">
        <f t="shared" si="1"/>
        <v>2907048</v>
      </c>
      <c r="H65" s="67">
        <v>300000</v>
      </c>
      <c r="J65" s="39">
        <v>0</v>
      </c>
      <c r="K65" s="39">
        <v>0</v>
      </c>
    </row>
    <row r="66" spans="1:11">
      <c r="A66" s="39">
        <v>300000</v>
      </c>
      <c r="B66" s="39">
        <v>2967440</v>
      </c>
      <c r="C66" s="39">
        <v>2667440</v>
      </c>
      <c r="D66" s="54">
        <f>SUM(B66-A66)</f>
        <v>2667440</v>
      </c>
      <c r="E66" s="39">
        <v>2667440</v>
      </c>
      <c r="F66" s="40">
        <v>2667440</v>
      </c>
      <c r="G66" s="58">
        <f t="shared" si="1"/>
        <v>2667440</v>
      </c>
      <c r="H66" s="67">
        <v>300000</v>
      </c>
      <c r="J66" s="39">
        <v>0</v>
      </c>
      <c r="K66" s="39">
        <v>0</v>
      </c>
    </row>
    <row r="67" spans="1:11">
      <c r="A67" s="39">
        <v>300000</v>
      </c>
      <c r="B67" s="39">
        <v>3207048</v>
      </c>
      <c r="C67" s="39">
        <v>2907048</v>
      </c>
      <c r="D67" s="54">
        <f>SUM(B67-A67)</f>
        <v>2907048</v>
      </c>
      <c r="E67" s="39">
        <v>2907048</v>
      </c>
      <c r="F67" s="40">
        <v>2907048</v>
      </c>
      <c r="G67" s="58">
        <f t="shared" si="1"/>
        <v>2907048</v>
      </c>
      <c r="H67" s="67">
        <v>300000</v>
      </c>
      <c r="J67" s="39">
        <v>0</v>
      </c>
      <c r="K67" s="39">
        <v>0</v>
      </c>
    </row>
    <row r="68" spans="1:11">
      <c r="A68" s="39"/>
      <c r="B68" s="73">
        <v>3596304</v>
      </c>
      <c r="C68" s="73">
        <v>3296304</v>
      </c>
      <c r="D68" s="53"/>
      <c r="E68" s="73">
        <v>3296304</v>
      </c>
      <c r="F68" s="75">
        <v>3296304</v>
      </c>
      <c r="G68" s="58">
        <f t="shared" si="1"/>
        <v>3296304</v>
      </c>
      <c r="H68" s="67">
        <v>72250</v>
      </c>
      <c r="J68" s="73">
        <v>0</v>
      </c>
      <c r="K68" s="73">
        <v>0</v>
      </c>
    </row>
    <row r="69" spans="1:11">
      <c r="A69" s="39">
        <v>300000</v>
      </c>
      <c r="B69" s="86"/>
      <c r="C69" s="74"/>
      <c r="D69" s="54">
        <f>SUM(B68-A69)</f>
        <v>3296304</v>
      </c>
      <c r="E69" s="74"/>
      <c r="F69" s="117"/>
      <c r="G69" s="58">
        <f t="shared" si="1"/>
        <v>0</v>
      </c>
      <c r="H69" s="67">
        <v>300000</v>
      </c>
      <c r="J69" s="86"/>
      <c r="K69" s="86"/>
    </row>
    <row r="70" spans="1:11">
      <c r="A70" s="39">
        <v>300000</v>
      </c>
      <c r="B70" s="39">
        <v>3810572</v>
      </c>
      <c r="C70" s="39">
        <v>3510572</v>
      </c>
      <c r="D70" s="54">
        <f>SUM(B70-A70)</f>
        <v>3510572</v>
      </c>
      <c r="E70" s="39">
        <v>3510572</v>
      </c>
      <c r="F70" s="40">
        <v>3510572</v>
      </c>
      <c r="G70" s="58">
        <f t="shared" si="1"/>
        <v>3510572</v>
      </c>
      <c r="H70" s="67">
        <v>300000</v>
      </c>
      <c r="J70" s="39">
        <v>0</v>
      </c>
      <c r="K70" s="39">
        <v>0</v>
      </c>
    </row>
    <row r="71" spans="1:11">
      <c r="A71" s="39">
        <v>493388</v>
      </c>
      <c r="B71" s="73">
        <v>2798152</v>
      </c>
      <c r="C71" s="73">
        <v>2004764</v>
      </c>
      <c r="D71" s="53"/>
      <c r="E71" s="73">
        <v>2004764</v>
      </c>
      <c r="F71" s="75">
        <v>2004764</v>
      </c>
      <c r="G71" s="58">
        <f t="shared" si="1"/>
        <v>2004764</v>
      </c>
      <c r="H71" s="67">
        <v>493388</v>
      </c>
      <c r="J71" s="39"/>
      <c r="K71" s="39"/>
    </row>
    <row r="72" spans="1:11">
      <c r="A72" s="39">
        <v>300000</v>
      </c>
      <c r="B72" s="86"/>
      <c r="C72" s="74"/>
      <c r="D72" s="54">
        <f>SUM(B71-A71-A72)</f>
        <v>2004764</v>
      </c>
      <c r="E72" s="74"/>
      <c r="F72" s="138"/>
      <c r="G72" s="58">
        <f t="shared" si="1"/>
        <v>0</v>
      </c>
      <c r="H72" s="67">
        <v>300000</v>
      </c>
      <c r="J72" s="39">
        <v>0</v>
      </c>
      <c r="K72" s="39">
        <v>0</v>
      </c>
    </row>
    <row r="73" spans="1:11">
      <c r="A73" s="39">
        <v>300000</v>
      </c>
      <c r="B73" s="73">
        <v>2905286</v>
      </c>
      <c r="C73" s="73">
        <v>2009767</v>
      </c>
      <c r="D73" s="53"/>
      <c r="E73" s="73">
        <v>2009767</v>
      </c>
      <c r="F73" s="75">
        <v>2009767</v>
      </c>
      <c r="G73" s="58">
        <f>SUM(E73)</f>
        <v>2009767</v>
      </c>
      <c r="H73" s="67">
        <v>300000</v>
      </c>
      <c r="J73" s="39"/>
      <c r="K73" s="39"/>
    </row>
    <row r="74" spans="1:11">
      <c r="A74" s="39"/>
      <c r="B74" s="95"/>
      <c r="C74" s="137"/>
      <c r="D74" s="53"/>
      <c r="E74" s="137"/>
      <c r="F74" s="139"/>
      <c r="G74" s="58">
        <f t="shared" si="1"/>
        <v>0</v>
      </c>
      <c r="H74" s="67">
        <v>72250</v>
      </c>
      <c r="J74" s="39"/>
      <c r="K74" s="39"/>
    </row>
    <row r="75" spans="1:11">
      <c r="A75" s="39">
        <v>595519</v>
      </c>
      <c r="B75" s="86"/>
      <c r="C75" s="74"/>
      <c r="D75" s="54">
        <f>SUM(B73-A73-A75)</f>
        <v>2009767</v>
      </c>
      <c r="E75" s="74"/>
      <c r="F75" s="138"/>
      <c r="G75" s="58">
        <f t="shared" si="1"/>
        <v>0</v>
      </c>
      <c r="H75" s="67">
        <v>595519</v>
      </c>
      <c r="J75" s="39">
        <v>0</v>
      </c>
      <c r="K75" s="39">
        <v>0</v>
      </c>
    </row>
    <row r="76" spans="1:11">
      <c r="A76" s="39">
        <v>300000</v>
      </c>
      <c r="B76" s="39">
        <v>6642053</v>
      </c>
      <c r="C76" s="39">
        <v>6342053</v>
      </c>
      <c r="D76" s="54">
        <f>SUM(B76-A76)</f>
        <v>6342053</v>
      </c>
      <c r="E76" s="39">
        <v>6342053</v>
      </c>
      <c r="F76" s="40">
        <v>10069808</v>
      </c>
      <c r="G76" s="58">
        <f>SUM(E76+J76)</f>
        <v>10069808</v>
      </c>
      <c r="H76" s="67">
        <v>300000</v>
      </c>
      <c r="J76" s="39">
        <v>3727755</v>
      </c>
      <c r="K76" s="39">
        <v>3727755</v>
      </c>
    </row>
    <row r="77" spans="1:11">
      <c r="A77" s="39">
        <v>300000</v>
      </c>
      <c r="B77" s="73">
        <v>2757536</v>
      </c>
      <c r="C77" s="73">
        <v>2457536</v>
      </c>
      <c r="D77" s="53"/>
      <c r="E77" s="73">
        <v>2457536</v>
      </c>
      <c r="F77" s="75">
        <v>2457536</v>
      </c>
      <c r="H77" s="67">
        <v>300000</v>
      </c>
      <c r="J77" s="73">
        <v>0</v>
      </c>
      <c r="K77" s="73">
        <v>0</v>
      </c>
    </row>
    <row r="78" spans="1:11">
      <c r="A78" s="39"/>
      <c r="B78" s="86"/>
      <c r="C78" s="74"/>
      <c r="D78" s="54">
        <f>SUM(B77-A77)</f>
        <v>2457536</v>
      </c>
      <c r="E78" s="74"/>
      <c r="F78" s="117"/>
      <c r="G78" s="58">
        <f>SUM(E77+J77)</f>
        <v>2457536</v>
      </c>
      <c r="H78" s="67">
        <v>56800</v>
      </c>
      <c r="J78" s="86"/>
      <c r="K78" s="86"/>
    </row>
    <row r="79" spans="1:11">
      <c r="A79" s="39">
        <v>300000</v>
      </c>
      <c r="B79" s="39">
        <v>3703634</v>
      </c>
      <c r="C79" s="39">
        <v>3403634</v>
      </c>
      <c r="D79" s="54">
        <f>SUM(B79-A79)</f>
        <v>3403634</v>
      </c>
      <c r="E79" s="39">
        <v>3403634</v>
      </c>
      <c r="F79" s="40">
        <v>5107268</v>
      </c>
      <c r="G79" s="58">
        <f>SUM(E79+J79)</f>
        <v>5107268</v>
      </c>
      <c r="H79" s="67">
        <v>300000</v>
      </c>
      <c r="J79" s="39">
        <v>1703634</v>
      </c>
      <c r="K79" s="39">
        <v>1703634</v>
      </c>
    </row>
    <row r="80" spans="1:11">
      <c r="A80" s="39"/>
      <c r="B80" s="73">
        <v>3673634</v>
      </c>
      <c r="C80" s="73">
        <v>3373634</v>
      </c>
      <c r="D80" s="53"/>
      <c r="E80" s="73">
        <v>3373634</v>
      </c>
      <c r="F80" s="75">
        <v>5047268</v>
      </c>
      <c r="G80" s="58">
        <f>SUM(E80+J80)</f>
        <v>5047268</v>
      </c>
      <c r="H80" s="67">
        <v>101500</v>
      </c>
      <c r="J80" s="73">
        <v>1673634</v>
      </c>
      <c r="K80" s="73">
        <v>1673634</v>
      </c>
    </row>
    <row r="81" spans="1:11">
      <c r="A81" s="39">
        <v>300000</v>
      </c>
      <c r="B81" s="86"/>
      <c r="C81" s="74"/>
      <c r="D81" s="54">
        <f>SUM(B80-A81)</f>
        <v>3373634</v>
      </c>
      <c r="E81" s="74"/>
      <c r="F81" s="117"/>
      <c r="H81" s="67">
        <v>300000</v>
      </c>
      <c r="J81" s="86"/>
      <c r="K81" s="86"/>
    </row>
    <row r="82" spans="1:11">
      <c r="A82" s="39"/>
      <c r="B82" s="73">
        <v>3594429</v>
      </c>
      <c r="C82" s="73">
        <v>3294429</v>
      </c>
      <c r="D82" s="53"/>
      <c r="E82" s="73">
        <v>3294429</v>
      </c>
      <c r="F82" s="75">
        <v>4888858</v>
      </c>
      <c r="H82" s="67">
        <v>179000</v>
      </c>
      <c r="J82" s="73">
        <v>1594429</v>
      </c>
      <c r="K82" s="73">
        <v>1594429</v>
      </c>
    </row>
    <row r="83" spans="1:11">
      <c r="A83" s="39">
        <v>300000</v>
      </c>
      <c r="B83" s="86"/>
      <c r="C83" s="74"/>
      <c r="D83" s="54">
        <f>SUM(B82-A83)</f>
        <v>3294429</v>
      </c>
      <c r="E83" s="74"/>
      <c r="F83" s="117"/>
      <c r="G83" s="58">
        <f>SUM(E82+J82)</f>
        <v>4888858</v>
      </c>
      <c r="H83" s="67">
        <v>300000</v>
      </c>
      <c r="J83" s="86"/>
      <c r="K83" s="86"/>
    </row>
    <row r="84" spans="1:11">
      <c r="A84" s="39">
        <v>300000</v>
      </c>
      <c r="B84" s="39">
        <v>4499715</v>
      </c>
      <c r="C84" s="39">
        <v>4199715</v>
      </c>
      <c r="D84" s="54">
        <f>SUM(B84-A84)</f>
        <v>4199715</v>
      </c>
      <c r="E84" s="39">
        <v>4199715</v>
      </c>
      <c r="F84" s="40">
        <v>5794144</v>
      </c>
      <c r="G84" s="58">
        <f>SUM(E84+J84)</f>
        <v>5794144</v>
      </c>
      <c r="H84" s="67">
        <v>300000</v>
      </c>
      <c r="J84" s="39">
        <v>1594429</v>
      </c>
      <c r="K84" s="39">
        <v>1594429</v>
      </c>
    </row>
    <row r="85" spans="1:11">
      <c r="A85" s="39"/>
      <c r="B85" s="73">
        <v>6103789</v>
      </c>
      <c r="C85" s="73">
        <v>5503789</v>
      </c>
      <c r="D85" s="53"/>
      <c r="E85" s="73">
        <v>5503789</v>
      </c>
      <c r="F85" s="75">
        <v>6400530</v>
      </c>
      <c r="H85" s="67">
        <v>200000</v>
      </c>
      <c r="J85" s="73">
        <v>896741</v>
      </c>
      <c r="K85" s="73">
        <v>896741</v>
      </c>
    </row>
    <row r="86" spans="1:11">
      <c r="A86" s="39">
        <v>300000</v>
      </c>
      <c r="B86" s="95"/>
      <c r="C86" s="137"/>
      <c r="D86" s="53"/>
      <c r="E86" s="137"/>
      <c r="F86" s="118"/>
      <c r="H86" s="67">
        <v>300000</v>
      </c>
      <c r="J86" s="95"/>
      <c r="K86" s="95"/>
    </row>
    <row r="87" spans="1:11">
      <c r="A87" s="39"/>
      <c r="B87" s="95"/>
      <c r="C87" s="137"/>
      <c r="D87" s="53"/>
      <c r="E87" s="137"/>
      <c r="F87" s="118"/>
      <c r="H87" s="67">
        <v>179900</v>
      </c>
      <c r="J87" s="95"/>
      <c r="K87" s="95"/>
    </row>
    <row r="88" spans="1:11">
      <c r="A88" s="39">
        <v>300000</v>
      </c>
      <c r="B88" s="86"/>
      <c r="C88" s="74"/>
      <c r="D88" s="54">
        <f>SUM(B85-A86-A88)</f>
        <v>5503789</v>
      </c>
      <c r="E88" s="74"/>
      <c r="F88" s="117"/>
      <c r="G88" s="58">
        <f>SUM(E85+J85)</f>
        <v>6400530</v>
      </c>
      <c r="H88" s="67">
        <v>300000</v>
      </c>
      <c r="J88" s="86"/>
      <c r="K88" s="86"/>
    </row>
    <row r="89" spans="1:11">
      <c r="A89" s="39"/>
      <c r="B89" s="73">
        <v>2798152</v>
      </c>
      <c r="C89" s="73">
        <v>2489152</v>
      </c>
      <c r="D89" s="53"/>
      <c r="E89" s="73">
        <v>2489152</v>
      </c>
      <c r="F89" s="75">
        <v>2498152</v>
      </c>
      <c r="G89" s="58">
        <f>SUM(E89)</f>
        <v>2489152</v>
      </c>
      <c r="H89" s="67">
        <v>200000</v>
      </c>
      <c r="J89" s="73">
        <v>0</v>
      </c>
      <c r="K89" s="73">
        <v>0</v>
      </c>
    </row>
    <row r="90" spans="1:11">
      <c r="A90" s="39">
        <v>300000</v>
      </c>
      <c r="B90" s="86"/>
      <c r="C90" s="74"/>
      <c r="D90" s="54">
        <f>SUM(B89-A90)</f>
        <v>2498152</v>
      </c>
      <c r="E90" s="74"/>
      <c r="F90" s="117"/>
      <c r="G90" s="58">
        <f t="shared" ref="G90:G95" si="2">SUM(E90)</f>
        <v>0</v>
      </c>
      <c r="H90" s="67">
        <v>300000</v>
      </c>
      <c r="J90" s="86"/>
      <c r="K90" s="86"/>
    </row>
    <row r="91" spans="1:11">
      <c r="A91" s="39">
        <v>300000</v>
      </c>
      <c r="B91" s="39">
        <v>2905286</v>
      </c>
      <c r="C91" s="39">
        <v>2605286</v>
      </c>
      <c r="D91" s="54">
        <f>SUM(B91-A91)</f>
        <v>2605286</v>
      </c>
      <c r="E91" s="39">
        <v>2605286</v>
      </c>
      <c r="F91" s="40">
        <v>2605286</v>
      </c>
      <c r="G91" s="58">
        <f t="shared" si="2"/>
        <v>2605286</v>
      </c>
      <c r="H91" s="67">
        <v>300000</v>
      </c>
      <c r="J91" s="39">
        <v>0</v>
      </c>
      <c r="K91" s="39">
        <v>0</v>
      </c>
    </row>
    <row r="92" spans="1:11">
      <c r="A92" s="39">
        <v>300000</v>
      </c>
      <c r="B92" s="39">
        <v>2000000</v>
      </c>
      <c r="C92" s="39">
        <v>1700000</v>
      </c>
      <c r="D92" s="54">
        <f>SUM(B92-A92)</f>
        <v>1700000</v>
      </c>
      <c r="E92" s="39">
        <v>1700000</v>
      </c>
      <c r="F92" s="40">
        <v>1700000</v>
      </c>
      <c r="G92" s="58">
        <f t="shared" si="2"/>
        <v>1700000</v>
      </c>
      <c r="H92" s="67">
        <v>300000</v>
      </c>
      <c r="J92" s="39">
        <v>0</v>
      </c>
      <c r="K92" s="39">
        <v>0</v>
      </c>
    </row>
    <row r="93" spans="1:11">
      <c r="A93" s="39"/>
      <c r="B93" s="73">
        <v>2905286</v>
      </c>
      <c r="C93" s="73">
        <v>2091417</v>
      </c>
      <c r="D93" s="53"/>
      <c r="E93" s="73">
        <v>2091417</v>
      </c>
      <c r="F93" s="75">
        <v>2091417</v>
      </c>
      <c r="G93" s="58">
        <f t="shared" si="2"/>
        <v>2091417</v>
      </c>
      <c r="H93" s="67">
        <v>10000</v>
      </c>
      <c r="J93" s="73">
        <v>0</v>
      </c>
      <c r="K93" s="73">
        <v>0</v>
      </c>
    </row>
    <row r="94" spans="1:11">
      <c r="A94" s="39">
        <v>300000</v>
      </c>
      <c r="B94" s="95"/>
      <c r="C94" s="137"/>
      <c r="D94" s="53"/>
      <c r="E94" s="137"/>
      <c r="F94" s="118"/>
      <c r="G94" s="58">
        <f t="shared" si="2"/>
        <v>0</v>
      </c>
      <c r="H94" s="67">
        <v>300000</v>
      </c>
      <c r="J94" s="95"/>
      <c r="K94" s="95"/>
    </row>
    <row r="95" spans="1:11">
      <c r="A95" s="39">
        <v>513869</v>
      </c>
      <c r="B95" s="86"/>
      <c r="C95" s="74"/>
      <c r="D95" s="54">
        <f>SUM(B93-A94-A95)</f>
        <v>2091417</v>
      </c>
      <c r="E95" s="74"/>
      <c r="F95" s="117"/>
      <c r="G95" s="58">
        <f t="shared" si="2"/>
        <v>0</v>
      </c>
      <c r="H95" s="67">
        <v>513869</v>
      </c>
      <c r="J95" s="86"/>
      <c r="K95" s="86"/>
    </row>
    <row r="96" spans="1:11">
      <c r="A96" s="39">
        <v>300000</v>
      </c>
      <c r="B96" s="39">
        <v>3863878</v>
      </c>
      <c r="C96" s="39">
        <v>3563878</v>
      </c>
      <c r="D96" s="54">
        <f>SUM(B96-A96)</f>
        <v>3563878</v>
      </c>
      <c r="E96" s="39">
        <v>3563878</v>
      </c>
      <c r="F96" s="40">
        <v>5427756</v>
      </c>
      <c r="G96" s="58">
        <f>SUM(E96+J96)</f>
        <v>5427756</v>
      </c>
      <c r="H96" s="67">
        <v>300000</v>
      </c>
      <c r="J96" s="39">
        <v>1863878</v>
      </c>
      <c r="K96" s="39">
        <v>1863878</v>
      </c>
    </row>
    <row r="97" spans="1:11">
      <c r="A97" s="39">
        <v>966786</v>
      </c>
      <c r="B97" s="73">
        <v>5591226</v>
      </c>
      <c r="C97" s="73">
        <v>4324440</v>
      </c>
      <c r="D97" s="53"/>
      <c r="E97" s="73">
        <v>4324440</v>
      </c>
      <c r="F97" s="75">
        <v>6188318</v>
      </c>
      <c r="G97" s="58">
        <f>SUM(E97+J97)</f>
        <v>6188318</v>
      </c>
      <c r="H97" s="67">
        <v>966786</v>
      </c>
      <c r="J97" s="73">
        <v>1863878</v>
      </c>
      <c r="K97" s="73">
        <v>1863878</v>
      </c>
    </row>
    <row r="98" spans="1:11">
      <c r="A98" s="39">
        <v>300000</v>
      </c>
      <c r="B98" s="86"/>
      <c r="C98" s="74"/>
      <c r="D98" s="54">
        <f>SUM(B97-A97-A98)</f>
        <v>4324440</v>
      </c>
      <c r="E98" s="74"/>
      <c r="F98" s="117"/>
      <c r="H98" s="67">
        <v>300000</v>
      </c>
      <c r="J98" s="86"/>
      <c r="K98" s="86"/>
    </row>
    <row r="99" spans="1:11">
      <c r="A99" s="39"/>
      <c r="B99" s="73">
        <v>2000000</v>
      </c>
      <c r="C99" s="73">
        <v>1700000</v>
      </c>
      <c r="D99" s="53"/>
      <c r="E99" s="73">
        <v>1700000</v>
      </c>
      <c r="F99" s="75">
        <v>1700000</v>
      </c>
      <c r="H99" s="67">
        <v>41500</v>
      </c>
      <c r="J99" s="73">
        <v>0</v>
      </c>
      <c r="K99" s="73">
        <v>0</v>
      </c>
    </row>
    <row r="100" spans="1:11">
      <c r="A100" s="39">
        <v>300000</v>
      </c>
      <c r="B100" s="86"/>
      <c r="C100" s="74"/>
      <c r="D100" s="54">
        <f>SUM(B99-A100)</f>
        <v>1700000</v>
      </c>
      <c r="E100" s="74"/>
      <c r="F100" s="117"/>
      <c r="G100" s="58">
        <f>SUM(E99)</f>
        <v>1700000</v>
      </c>
      <c r="H100" s="67">
        <v>300000</v>
      </c>
      <c r="J100" s="86"/>
      <c r="K100" s="86"/>
    </row>
    <row r="101" spans="1:11">
      <c r="A101" s="39">
        <v>361078</v>
      </c>
      <c r="B101" s="73">
        <v>2624940</v>
      </c>
      <c r="C101" s="73">
        <v>1963862</v>
      </c>
      <c r="D101" s="53"/>
      <c r="E101" s="73">
        <v>1963862</v>
      </c>
      <c r="F101" s="75">
        <v>1963862</v>
      </c>
      <c r="G101" s="58">
        <f t="shared" ref="G101:G103" si="3">SUM(E100)</f>
        <v>0</v>
      </c>
      <c r="H101" s="67">
        <v>361078</v>
      </c>
      <c r="J101" s="73">
        <v>0</v>
      </c>
      <c r="K101" s="73">
        <v>0</v>
      </c>
    </row>
    <row r="102" spans="1:11">
      <c r="A102" s="39">
        <v>300000</v>
      </c>
      <c r="B102" s="86"/>
      <c r="C102" s="74"/>
      <c r="D102" s="54">
        <f>SUM(B101-A101-A102)</f>
        <v>1963862</v>
      </c>
      <c r="E102" s="74"/>
      <c r="F102" s="117"/>
      <c r="G102" s="58">
        <f t="shared" si="3"/>
        <v>1963862</v>
      </c>
      <c r="H102" s="67">
        <v>300000</v>
      </c>
      <c r="J102" s="86"/>
      <c r="K102" s="86"/>
    </row>
    <row r="103" spans="1:11">
      <c r="A103" s="39">
        <v>100000</v>
      </c>
      <c r="B103" s="39">
        <v>2000000</v>
      </c>
      <c r="C103" s="39">
        <v>1900000</v>
      </c>
      <c r="D103" s="54">
        <f>SUM(B103-A103)</f>
        <v>1900000</v>
      </c>
      <c r="E103" s="39">
        <v>1900000</v>
      </c>
      <c r="F103" s="40">
        <v>1900000</v>
      </c>
      <c r="G103" s="58">
        <f t="shared" si="3"/>
        <v>0</v>
      </c>
      <c r="H103" s="67">
        <v>100000</v>
      </c>
      <c r="J103" s="39">
        <v>0</v>
      </c>
      <c r="K103" s="39">
        <v>0</v>
      </c>
    </row>
    <row r="104" spans="1:11">
      <c r="A104" s="39">
        <v>300000</v>
      </c>
      <c r="B104" s="39">
        <v>5742781</v>
      </c>
      <c r="C104" s="39">
        <v>5442781</v>
      </c>
      <c r="D104" s="54">
        <f>SUM(B104-A104)</f>
        <v>5442781</v>
      </c>
      <c r="E104" s="39">
        <v>5442781</v>
      </c>
      <c r="F104" s="40">
        <v>9185562</v>
      </c>
      <c r="G104" s="58">
        <f>SUM(E104+J104)</f>
        <v>9185562</v>
      </c>
      <c r="H104" s="67">
        <v>300000</v>
      </c>
      <c r="J104" s="39">
        <v>3742781</v>
      </c>
      <c r="K104" s="39">
        <v>3742781</v>
      </c>
    </row>
    <row r="105" spans="1:11">
      <c r="A105" s="39">
        <v>49010</v>
      </c>
      <c r="B105" s="73">
        <v>2049010</v>
      </c>
      <c r="C105" s="73">
        <v>1700000</v>
      </c>
      <c r="D105" s="54">
        <f>SUM(B105-A105-A106)</f>
        <v>1700000</v>
      </c>
      <c r="E105" s="73">
        <v>1700000</v>
      </c>
      <c r="F105" s="75">
        <v>1700000</v>
      </c>
      <c r="H105" s="67">
        <v>175238</v>
      </c>
      <c r="J105" s="73">
        <v>0</v>
      </c>
      <c r="K105" s="73">
        <v>0</v>
      </c>
    </row>
    <row r="106" spans="1:11">
      <c r="A106" s="39">
        <v>300000</v>
      </c>
      <c r="B106" s="86"/>
      <c r="C106" s="74"/>
      <c r="D106" s="53"/>
      <c r="E106" s="74"/>
      <c r="F106" s="117"/>
      <c r="G106" s="58">
        <f>SUM(E105)</f>
        <v>1700000</v>
      </c>
      <c r="H106" s="67">
        <v>300000</v>
      </c>
      <c r="J106" s="86"/>
      <c r="K106" s="86"/>
    </row>
    <row r="107" spans="1:11">
      <c r="A107" s="32"/>
      <c r="B107" s="32"/>
      <c r="C107" s="32"/>
      <c r="D107" s="53"/>
      <c r="E107" s="32"/>
      <c r="F107" s="34"/>
      <c r="H107" s="32"/>
      <c r="J107" s="32"/>
      <c r="K107" s="32"/>
    </row>
    <row r="108" spans="1:11">
      <c r="A108" s="39">
        <v>300000</v>
      </c>
      <c r="B108" s="39">
        <v>3062953</v>
      </c>
      <c r="C108" s="39">
        <v>2762953</v>
      </c>
      <c r="D108" s="54">
        <f>SUM(B108-A108)</f>
        <v>2762953</v>
      </c>
      <c r="E108" s="39">
        <v>2762953</v>
      </c>
      <c r="F108" s="40">
        <v>3825906</v>
      </c>
      <c r="G108" s="58">
        <f>SUM(E108+J108)</f>
        <v>3825906</v>
      </c>
      <c r="H108" s="67">
        <v>300000</v>
      </c>
      <c r="J108" s="39">
        <v>1062953</v>
      </c>
      <c r="K108" s="39">
        <v>1062953</v>
      </c>
    </row>
    <row r="109" spans="1:11">
      <c r="A109" s="39">
        <v>325911</v>
      </c>
      <c r="B109" s="73">
        <v>2562107</v>
      </c>
      <c r="C109" s="73">
        <v>1936196</v>
      </c>
      <c r="D109" s="53"/>
      <c r="E109" s="73">
        <v>1936196</v>
      </c>
      <c r="F109" s="75">
        <v>1936196</v>
      </c>
      <c r="G109" s="58">
        <f>SUM(E109)</f>
        <v>1936196</v>
      </c>
      <c r="H109" s="67">
        <v>325911</v>
      </c>
      <c r="J109" s="73">
        <v>0</v>
      </c>
      <c r="K109" s="73">
        <v>0</v>
      </c>
    </row>
    <row r="110" spans="1:11">
      <c r="A110" s="39">
        <v>300000</v>
      </c>
      <c r="B110" s="86"/>
      <c r="C110" s="74"/>
      <c r="D110" s="54">
        <f>SUM(B109-A109-A110)</f>
        <v>1936196</v>
      </c>
      <c r="E110" s="74"/>
      <c r="F110" s="117"/>
      <c r="H110" s="67">
        <v>300000</v>
      </c>
      <c r="J110" s="86"/>
      <c r="K110" s="86"/>
    </row>
    <row r="111" spans="1:11">
      <c r="A111" s="39"/>
      <c r="B111" s="73">
        <v>5769845</v>
      </c>
      <c r="C111" s="73">
        <v>5469845</v>
      </c>
      <c r="D111" s="53"/>
      <c r="E111" s="73">
        <v>5469845</v>
      </c>
      <c r="F111" s="75">
        <v>9239690</v>
      </c>
      <c r="G111" s="58">
        <f>SUM(E111+J111)</f>
        <v>9239690</v>
      </c>
      <c r="H111" s="67">
        <v>81400</v>
      </c>
      <c r="J111" s="73">
        <v>3769845</v>
      </c>
      <c r="K111" s="73">
        <v>3769845</v>
      </c>
    </row>
    <row r="112" spans="1:11">
      <c r="A112" s="39">
        <v>300000</v>
      </c>
      <c r="B112" s="86"/>
      <c r="C112" s="74"/>
      <c r="D112" s="54">
        <f>SUM(B111-A112)</f>
        <v>5469845</v>
      </c>
      <c r="E112" s="74"/>
      <c r="F112" s="117"/>
      <c r="H112" s="67">
        <v>300000</v>
      </c>
      <c r="J112" s="86"/>
      <c r="K112" s="86"/>
    </row>
    <row r="113" spans="1:11">
      <c r="A113" s="39"/>
      <c r="B113" s="73">
        <v>4310572</v>
      </c>
      <c r="C113" s="73">
        <v>3860572</v>
      </c>
      <c r="D113" s="53"/>
      <c r="E113" s="73">
        <v>3860572</v>
      </c>
      <c r="F113" s="75">
        <v>4360572</v>
      </c>
      <c r="H113" s="67">
        <v>1000000</v>
      </c>
      <c r="J113" s="73">
        <v>500000</v>
      </c>
      <c r="K113" s="73">
        <v>500000</v>
      </c>
    </row>
    <row r="114" spans="1:11">
      <c r="A114" s="39">
        <v>150000</v>
      </c>
      <c r="B114" s="95"/>
      <c r="C114" s="137"/>
      <c r="D114" s="53"/>
      <c r="E114" s="137"/>
      <c r="F114" s="118"/>
      <c r="H114" s="67">
        <v>150000</v>
      </c>
      <c r="J114" s="95"/>
      <c r="K114" s="95"/>
    </row>
    <row r="115" spans="1:11">
      <c r="A115" s="39">
        <v>300000</v>
      </c>
      <c r="B115" s="86"/>
      <c r="C115" s="74"/>
      <c r="D115" s="54">
        <f>SUM(B113-A114-A115)</f>
        <v>3860572</v>
      </c>
      <c r="E115" s="74"/>
      <c r="F115" s="117"/>
      <c r="G115" s="58">
        <f>SUM(E113+J113)</f>
        <v>4360572</v>
      </c>
      <c r="H115" s="67">
        <v>300000</v>
      </c>
      <c r="J115" s="86"/>
      <c r="K115" s="86"/>
    </row>
    <row r="116" spans="1:11">
      <c r="A116" s="39"/>
      <c r="B116" s="73">
        <v>7727755</v>
      </c>
      <c r="C116" s="73">
        <v>7127755</v>
      </c>
      <c r="D116" s="53"/>
      <c r="E116" s="73">
        <v>7127755</v>
      </c>
      <c r="F116" s="75">
        <v>9855510</v>
      </c>
      <c r="G116" s="58">
        <f>SUM(E116+J116)</f>
        <v>9855510</v>
      </c>
      <c r="H116" s="67">
        <v>45750</v>
      </c>
      <c r="J116" s="73">
        <v>2727755</v>
      </c>
      <c r="K116" s="73">
        <v>2727755</v>
      </c>
    </row>
    <row r="117" spans="1:11">
      <c r="A117" s="39">
        <v>300000</v>
      </c>
      <c r="B117" s="95"/>
      <c r="C117" s="137"/>
      <c r="D117" s="53"/>
      <c r="E117" s="137"/>
      <c r="F117" s="118"/>
      <c r="H117" s="67">
        <v>300000</v>
      </c>
      <c r="J117" s="95"/>
      <c r="K117" s="95"/>
    </row>
    <row r="118" spans="1:11">
      <c r="A118" s="39"/>
      <c r="B118" s="95"/>
      <c r="C118" s="137"/>
      <c r="D118" s="53"/>
      <c r="E118" s="137"/>
      <c r="F118" s="118"/>
      <c r="H118" s="67">
        <v>68000</v>
      </c>
      <c r="J118" s="95"/>
      <c r="K118" s="95"/>
    </row>
    <row r="119" spans="1:11">
      <c r="A119" s="39">
        <v>300000</v>
      </c>
      <c r="B119" s="86"/>
      <c r="C119" s="74"/>
      <c r="D119" s="54">
        <f>SUM(B116-A117-A119)</f>
        <v>7127755</v>
      </c>
      <c r="E119" s="74"/>
      <c r="F119" s="117"/>
      <c r="H119" s="67">
        <v>300000</v>
      </c>
      <c r="J119" s="86"/>
      <c r="K119" s="86"/>
    </row>
    <row r="120" spans="1:11">
      <c r="A120" s="39"/>
      <c r="B120" s="39">
        <v>2000000</v>
      </c>
      <c r="C120" s="39">
        <v>2000000</v>
      </c>
      <c r="D120" s="54">
        <f>SUM(B120)</f>
        <v>2000000</v>
      </c>
      <c r="E120" s="39">
        <v>2000000</v>
      </c>
      <c r="F120" s="40">
        <v>2000000</v>
      </c>
      <c r="H120" s="67"/>
      <c r="J120" s="39">
        <v>0</v>
      </c>
      <c r="K120" s="39">
        <v>0</v>
      </c>
    </row>
    <row r="121" spans="1:11">
      <c r="A121" s="39"/>
      <c r="B121" s="39">
        <v>2000000</v>
      </c>
      <c r="C121" s="39">
        <v>2000000</v>
      </c>
      <c r="D121" s="54">
        <f>SUM(B121)</f>
        <v>2000000</v>
      </c>
      <c r="E121" s="39">
        <v>2000000</v>
      </c>
      <c r="F121" s="40">
        <v>2000000</v>
      </c>
      <c r="H121" s="67"/>
      <c r="J121" s="39">
        <v>0</v>
      </c>
      <c r="K121" s="39">
        <v>0</v>
      </c>
    </row>
    <row r="122" spans="1:11">
      <c r="A122" s="39">
        <v>300000</v>
      </c>
      <c r="B122" s="116">
        <v>7687262</v>
      </c>
      <c r="C122" s="73">
        <v>7087262</v>
      </c>
      <c r="D122" s="53"/>
      <c r="E122" s="73">
        <v>7087262</v>
      </c>
      <c r="F122" s="75">
        <v>8963952</v>
      </c>
      <c r="H122" s="67">
        <v>300000</v>
      </c>
      <c r="J122" s="116">
        <v>1876690</v>
      </c>
      <c r="K122" s="116">
        <v>1876690</v>
      </c>
    </row>
    <row r="123" spans="1:11">
      <c r="A123" s="39">
        <v>300000</v>
      </c>
      <c r="B123" s="116"/>
      <c r="C123" s="74"/>
      <c r="D123" s="54">
        <f>SUM(B122-A122-A123)</f>
        <v>7087262</v>
      </c>
      <c r="E123" s="74"/>
      <c r="F123" s="117"/>
      <c r="H123" s="67">
        <v>300000</v>
      </c>
      <c r="J123" s="116"/>
      <c r="K123" s="116"/>
    </row>
    <row r="124" spans="1:11">
      <c r="A124" s="39">
        <v>300000</v>
      </c>
      <c r="B124" s="39">
        <v>2961939</v>
      </c>
      <c r="C124" s="39">
        <v>2661939</v>
      </c>
      <c r="D124" s="54">
        <f>SUM(B124-A124)</f>
        <v>2661939</v>
      </c>
      <c r="E124" s="39">
        <v>2661939</v>
      </c>
      <c r="F124" s="40">
        <v>3623878</v>
      </c>
      <c r="H124" s="67">
        <v>300000</v>
      </c>
      <c r="J124" s="39">
        <v>961939</v>
      </c>
      <c r="K124" s="39">
        <v>961939</v>
      </c>
    </row>
    <row r="125" spans="1:11">
      <c r="A125" s="39"/>
      <c r="B125" s="73">
        <v>2000000</v>
      </c>
      <c r="C125" s="73">
        <v>1700000</v>
      </c>
      <c r="D125" s="53"/>
      <c r="E125" s="73">
        <v>1700000</v>
      </c>
      <c r="F125" s="75">
        <v>1700000</v>
      </c>
      <c r="H125" s="67">
        <v>200000</v>
      </c>
      <c r="J125" s="73">
        <v>0</v>
      </c>
      <c r="K125" s="73">
        <v>0</v>
      </c>
    </row>
    <row r="126" spans="1:11">
      <c r="A126" s="39">
        <v>300000</v>
      </c>
      <c r="B126" s="86"/>
      <c r="C126" s="74"/>
      <c r="D126" s="54">
        <f>SUM(B125-A126)</f>
        <v>1700000</v>
      </c>
      <c r="E126" s="74"/>
      <c r="F126" s="117"/>
      <c r="H126" s="67">
        <v>300000</v>
      </c>
      <c r="J126" s="86"/>
      <c r="K126" s="86"/>
    </row>
    <row r="127" spans="1:11">
      <c r="A127" s="39">
        <v>300000</v>
      </c>
      <c r="B127" s="39">
        <v>2000000</v>
      </c>
      <c r="C127" s="39">
        <v>1700000</v>
      </c>
      <c r="D127" s="54">
        <f>SUM(B127-A127)</f>
        <v>1700000</v>
      </c>
      <c r="E127" s="39">
        <v>1700000</v>
      </c>
      <c r="F127" s="40">
        <v>1700000</v>
      </c>
      <c r="H127" s="67">
        <v>300000</v>
      </c>
      <c r="J127" s="39">
        <v>0</v>
      </c>
      <c r="K127" s="39">
        <v>0</v>
      </c>
    </row>
    <row r="128" spans="1:11">
      <c r="A128" s="39">
        <v>300000</v>
      </c>
      <c r="B128" s="39">
        <v>3207048</v>
      </c>
      <c r="C128" s="39">
        <v>2907048</v>
      </c>
      <c r="D128" s="54">
        <f>SUM(B128-A128)</f>
        <v>2907048</v>
      </c>
      <c r="E128" s="39">
        <v>2907048</v>
      </c>
      <c r="F128" s="40">
        <v>2907048</v>
      </c>
      <c r="H128" s="67">
        <v>300000</v>
      </c>
      <c r="J128" s="39">
        <v>0</v>
      </c>
      <c r="K128" s="39">
        <v>0</v>
      </c>
    </row>
    <row r="129" spans="1:11">
      <c r="A129" s="39">
        <v>300000</v>
      </c>
      <c r="B129" s="116">
        <v>8834202</v>
      </c>
      <c r="C129" s="73">
        <v>8234202</v>
      </c>
      <c r="D129" s="53"/>
      <c r="E129" s="73">
        <v>8234202</v>
      </c>
      <c r="F129" s="75">
        <v>12004202</v>
      </c>
      <c r="H129" s="67">
        <v>300000</v>
      </c>
      <c r="J129" s="116">
        <v>3770000</v>
      </c>
      <c r="K129" s="116">
        <v>3770000</v>
      </c>
    </row>
    <row r="130" spans="1:11">
      <c r="A130" s="39">
        <v>300000</v>
      </c>
      <c r="B130" s="116"/>
      <c r="C130" s="74"/>
      <c r="D130" s="54">
        <f>SUM(B129-A129-A130)</f>
        <v>8234202</v>
      </c>
      <c r="E130" s="74"/>
      <c r="F130" s="117"/>
      <c r="H130" s="67">
        <v>300000</v>
      </c>
      <c r="J130" s="116"/>
      <c r="K130" s="116"/>
    </row>
    <row r="131" spans="1:11">
      <c r="A131" s="39"/>
      <c r="B131" s="73">
        <v>2000000</v>
      </c>
      <c r="C131" s="73">
        <v>1700000</v>
      </c>
      <c r="D131" s="53"/>
      <c r="E131" s="73">
        <v>1700000</v>
      </c>
      <c r="F131" s="75">
        <v>1700000</v>
      </c>
      <c r="H131" s="67">
        <v>100000</v>
      </c>
      <c r="J131" s="73">
        <v>0</v>
      </c>
      <c r="K131" s="73">
        <v>0</v>
      </c>
    </row>
    <row r="132" spans="1:11">
      <c r="A132" s="39">
        <v>300000</v>
      </c>
      <c r="B132" s="86"/>
      <c r="C132" s="74"/>
      <c r="D132" s="54">
        <f>SUM(B131-A132)</f>
        <v>1700000</v>
      </c>
      <c r="E132" s="74"/>
      <c r="F132" s="117"/>
      <c r="H132" s="67">
        <v>300000</v>
      </c>
      <c r="J132" s="86"/>
      <c r="K132" s="86"/>
    </row>
    <row r="133" spans="1:11">
      <c r="A133" s="39">
        <v>300000</v>
      </c>
      <c r="B133" s="116">
        <v>5596304</v>
      </c>
      <c r="C133" s="73">
        <v>4996304</v>
      </c>
      <c r="D133" s="53"/>
      <c r="E133" s="73">
        <v>4996304</v>
      </c>
      <c r="F133" s="75">
        <v>4996304</v>
      </c>
      <c r="H133" s="67">
        <v>300000</v>
      </c>
      <c r="J133" s="116">
        <v>0</v>
      </c>
      <c r="K133" s="116">
        <v>0</v>
      </c>
    </row>
    <row r="134" spans="1:11">
      <c r="A134" s="39">
        <v>300000</v>
      </c>
      <c r="B134" s="116"/>
      <c r="C134" s="74"/>
      <c r="D134" s="54">
        <f>SUM(B133-A133-A134)</f>
        <v>4996304</v>
      </c>
      <c r="E134" s="74"/>
      <c r="F134" s="117"/>
      <c r="H134" s="67">
        <v>300000</v>
      </c>
      <c r="J134" s="116"/>
      <c r="K134" s="116"/>
    </row>
    <row r="135" spans="1:11">
      <c r="A135" s="39">
        <v>300000</v>
      </c>
      <c r="B135" s="39">
        <v>3207048</v>
      </c>
      <c r="C135" s="39">
        <v>2907048</v>
      </c>
      <c r="D135" s="54">
        <f>SUM(B135-A135)</f>
        <v>2907048</v>
      </c>
      <c r="E135" s="39">
        <v>2907048</v>
      </c>
      <c r="F135" s="40">
        <v>2907048</v>
      </c>
      <c r="H135" s="67">
        <v>300000</v>
      </c>
      <c r="J135" s="39">
        <v>0</v>
      </c>
      <c r="K135" s="39">
        <v>0</v>
      </c>
    </row>
    <row r="136" spans="1:11">
      <c r="A136" s="39">
        <v>300000</v>
      </c>
      <c r="B136" s="39">
        <v>2000000</v>
      </c>
      <c r="C136" s="39">
        <v>1700000</v>
      </c>
      <c r="D136" s="54">
        <f>SUM(B136-A136)</f>
        <v>1700000</v>
      </c>
      <c r="E136" s="39">
        <v>1700000</v>
      </c>
      <c r="F136" s="40">
        <v>1700000</v>
      </c>
      <c r="H136" s="67">
        <v>300000</v>
      </c>
      <c r="J136" s="39">
        <v>0</v>
      </c>
      <c r="K136" s="39">
        <v>0</v>
      </c>
    </row>
    <row r="137" spans="1:11">
      <c r="A137" s="46">
        <v>300000</v>
      </c>
      <c r="B137" s="142">
        <v>22035630</v>
      </c>
      <c r="C137" s="142">
        <v>20285630</v>
      </c>
      <c r="D137" s="53"/>
      <c r="E137" s="142">
        <v>20285630</v>
      </c>
      <c r="F137" s="80">
        <v>36510688</v>
      </c>
      <c r="H137" s="46">
        <v>300000</v>
      </c>
      <c r="J137" s="142">
        <v>16225058</v>
      </c>
      <c r="K137" s="142">
        <v>16225058</v>
      </c>
    </row>
    <row r="138" spans="1:11">
      <c r="A138" s="46">
        <v>300000</v>
      </c>
      <c r="B138" s="143"/>
      <c r="C138" s="144"/>
      <c r="D138" s="53"/>
      <c r="E138" s="144"/>
      <c r="F138" s="136"/>
      <c r="H138" s="46">
        <v>300000</v>
      </c>
      <c r="J138" s="143"/>
      <c r="K138" s="143"/>
    </row>
    <row r="139" spans="1:11">
      <c r="A139" s="46">
        <v>1000000</v>
      </c>
      <c r="B139" s="144"/>
      <c r="C139" s="137"/>
      <c r="D139" s="53"/>
      <c r="E139" s="137"/>
      <c r="F139" s="137"/>
      <c r="H139" s="46">
        <v>1000000</v>
      </c>
      <c r="J139" s="137"/>
      <c r="K139" s="137"/>
    </row>
    <row r="140" spans="1:11">
      <c r="A140" s="46">
        <v>150000</v>
      </c>
      <c r="B140" s="145"/>
      <c r="C140" s="74"/>
      <c r="D140" s="54">
        <f>SUM(B137-A137-A138-A139-A140)</f>
        <v>20285630</v>
      </c>
      <c r="E140" s="74"/>
      <c r="F140" s="74"/>
      <c r="H140" s="46">
        <v>150000</v>
      </c>
      <c r="J140" s="74"/>
      <c r="K140" s="74"/>
    </row>
    <row r="141" spans="1:11">
      <c r="A141" s="39"/>
      <c r="B141" s="96">
        <v>5365770</v>
      </c>
      <c r="C141" s="73">
        <v>5065770</v>
      </c>
      <c r="D141" s="53"/>
      <c r="E141" s="73">
        <v>5065770</v>
      </c>
      <c r="F141" s="75">
        <v>8431540</v>
      </c>
      <c r="H141" s="67">
        <v>107500</v>
      </c>
      <c r="J141" s="73">
        <v>3365770</v>
      </c>
      <c r="K141" s="73">
        <v>3365770</v>
      </c>
    </row>
    <row r="142" spans="1:11">
      <c r="A142" s="39">
        <v>300000</v>
      </c>
      <c r="B142" s="97"/>
      <c r="C142" s="74"/>
      <c r="D142" s="54">
        <f>SUM(B141-A142)</f>
        <v>5065770</v>
      </c>
      <c r="E142" s="74"/>
      <c r="F142" s="117"/>
      <c r="H142" s="67">
        <v>300000</v>
      </c>
      <c r="J142" s="86"/>
      <c r="K142" s="86"/>
    </row>
    <row r="143" spans="1:11">
      <c r="A143" s="39"/>
      <c r="B143" s="73">
        <v>2000000</v>
      </c>
      <c r="C143" s="73">
        <v>1700000</v>
      </c>
      <c r="D143" s="53"/>
      <c r="E143" s="73">
        <v>1700000</v>
      </c>
      <c r="F143" s="75">
        <v>1700000</v>
      </c>
      <c r="H143" s="67">
        <v>843627</v>
      </c>
      <c r="J143" s="73">
        <v>0</v>
      </c>
      <c r="K143" s="73">
        <v>0</v>
      </c>
    </row>
    <row r="144" spans="1:11">
      <c r="A144" s="39">
        <v>300000</v>
      </c>
      <c r="B144" s="86"/>
      <c r="C144" s="74"/>
      <c r="D144" s="54">
        <f>SUM(B143-A144)</f>
        <v>1700000</v>
      </c>
      <c r="E144" s="74"/>
      <c r="F144" s="117"/>
      <c r="H144" s="67">
        <v>300000</v>
      </c>
      <c r="J144" s="86"/>
      <c r="K144" s="86"/>
    </row>
    <row r="145" spans="1:11">
      <c r="A145" s="39">
        <v>300000</v>
      </c>
      <c r="B145" s="39">
        <v>2000000</v>
      </c>
      <c r="C145" s="39">
        <v>1700000</v>
      </c>
      <c r="D145" s="54">
        <f>SUM(B145-A145)</f>
        <v>1700000</v>
      </c>
      <c r="E145" s="39">
        <v>1700000</v>
      </c>
      <c r="F145" s="40">
        <v>1700000</v>
      </c>
      <c r="H145" s="67">
        <v>300000</v>
      </c>
      <c r="J145" s="39">
        <v>0</v>
      </c>
      <c r="K145" s="39">
        <v>0</v>
      </c>
    </row>
    <row r="146" spans="1:11">
      <c r="A146" s="39">
        <v>300000</v>
      </c>
      <c r="B146" s="39">
        <v>2905286</v>
      </c>
      <c r="C146" s="39">
        <v>2605286</v>
      </c>
      <c r="D146" s="54">
        <f>SUM(B146-A146)</f>
        <v>2605286</v>
      </c>
      <c r="E146" s="39">
        <v>2605286</v>
      </c>
      <c r="F146" s="40">
        <v>2605286</v>
      </c>
      <c r="H146" s="67">
        <v>300000</v>
      </c>
      <c r="J146" s="39">
        <v>0</v>
      </c>
      <c r="K146" s="39">
        <v>0</v>
      </c>
    </row>
    <row r="147" spans="1:11">
      <c r="A147" s="39"/>
      <c r="B147" s="73">
        <v>2000000</v>
      </c>
      <c r="C147" s="73">
        <v>1700000</v>
      </c>
      <c r="D147" s="53"/>
      <c r="E147" s="73">
        <v>1700000</v>
      </c>
      <c r="F147" s="75">
        <v>1700000</v>
      </c>
      <c r="H147" s="67">
        <v>200000</v>
      </c>
      <c r="J147" s="73">
        <v>0</v>
      </c>
      <c r="K147" s="73">
        <v>0</v>
      </c>
    </row>
    <row r="148" spans="1:11">
      <c r="A148" s="39">
        <v>300000</v>
      </c>
      <c r="B148" s="86"/>
      <c r="C148" s="74"/>
      <c r="D148" s="54">
        <f>SUM(B147-A148)</f>
        <v>1700000</v>
      </c>
      <c r="E148" s="74"/>
      <c r="F148" s="117"/>
      <c r="H148" s="67">
        <v>300000</v>
      </c>
      <c r="J148" s="86"/>
      <c r="K148" s="86"/>
    </row>
    <row r="149" spans="1:11">
      <c r="A149" s="39">
        <v>300000</v>
      </c>
      <c r="B149" s="39">
        <v>2724229</v>
      </c>
      <c r="C149" s="39">
        <v>2424229</v>
      </c>
      <c r="D149" s="54">
        <f>SUM(B149-A149)</f>
        <v>2424229</v>
      </c>
      <c r="E149" s="39">
        <v>2424229</v>
      </c>
      <c r="F149" s="40">
        <v>2424229</v>
      </c>
      <c r="H149" s="67">
        <v>300000</v>
      </c>
      <c r="J149" s="39">
        <v>0</v>
      </c>
      <c r="K149" s="39">
        <v>0</v>
      </c>
    </row>
    <row r="150" spans="1:11">
      <c r="A150" s="39"/>
      <c r="B150" s="73">
        <v>5354143</v>
      </c>
      <c r="C150" s="73">
        <v>5054143</v>
      </c>
      <c r="D150" s="53"/>
      <c r="E150" s="73">
        <v>5054143</v>
      </c>
      <c r="F150" s="75">
        <v>8408286</v>
      </c>
      <c r="H150" s="67">
        <v>73000</v>
      </c>
      <c r="J150" s="73">
        <v>3354143</v>
      </c>
      <c r="K150" s="73">
        <v>3354143</v>
      </c>
    </row>
    <row r="151" spans="1:11">
      <c r="A151" s="39">
        <v>300000</v>
      </c>
      <c r="B151" s="86"/>
      <c r="C151" s="74"/>
      <c r="D151" s="54">
        <f>SUM(B150-A151)</f>
        <v>5054143</v>
      </c>
      <c r="E151" s="74"/>
      <c r="F151" s="117"/>
      <c r="H151" s="67">
        <v>300000</v>
      </c>
      <c r="J151" s="86"/>
      <c r="K151" s="86"/>
    </row>
    <row r="152" spans="1:11">
      <c r="A152" s="46">
        <v>300000</v>
      </c>
      <c r="B152" s="46">
        <v>3596304</v>
      </c>
      <c r="C152" s="46">
        <v>3296304</v>
      </c>
      <c r="D152" s="54">
        <f>SUM(B152-A152)</f>
        <v>3296304</v>
      </c>
      <c r="E152" s="46">
        <v>3296304</v>
      </c>
      <c r="F152" s="48">
        <v>3296304</v>
      </c>
      <c r="H152" s="46">
        <v>300000</v>
      </c>
      <c r="J152" s="46">
        <v>0</v>
      </c>
      <c r="K152" s="46">
        <v>0</v>
      </c>
    </row>
    <row r="153" spans="1:11">
      <c r="A153" s="46">
        <v>300000</v>
      </c>
      <c r="B153" s="46">
        <v>3810572</v>
      </c>
      <c r="C153" s="46">
        <v>3510572</v>
      </c>
      <c r="D153" s="54">
        <f>SUM(B153-A153)</f>
        <v>3510572</v>
      </c>
      <c r="E153" s="46">
        <v>3510572</v>
      </c>
      <c r="F153" s="48">
        <v>3510572</v>
      </c>
      <c r="H153" s="46">
        <v>300000</v>
      </c>
      <c r="J153" s="46">
        <v>0</v>
      </c>
      <c r="K153" s="46">
        <v>0</v>
      </c>
    </row>
    <row r="154" spans="1:11">
      <c r="A154" s="46">
        <v>300000</v>
      </c>
      <c r="B154" s="46">
        <v>2759254</v>
      </c>
      <c r="C154" s="46">
        <v>2459254</v>
      </c>
      <c r="D154" s="54">
        <f>SUM(B154-A154)</f>
        <v>2459254</v>
      </c>
      <c r="E154" s="46">
        <v>2459254</v>
      </c>
      <c r="F154" s="48">
        <v>2659254</v>
      </c>
      <c r="H154" s="46">
        <v>300000</v>
      </c>
      <c r="J154" s="46">
        <v>200000</v>
      </c>
      <c r="K154" s="46">
        <v>200000</v>
      </c>
    </row>
    <row r="155" spans="1:11">
      <c r="A155" s="39"/>
      <c r="B155" s="73">
        <v>2270000</v>
      </c>
      <c r="C155" s="73">
        <v>1970000</v>
      </c>
      <c r="D155" s="53"/>
      <c r="E155" s="73">
        <v>1970000</v>
      </c>
      <c r="F155" s="75">
        <v>2240000</v>
      </c>
      <c r="H155" s="67">
        <v>128500</v>
      </c>
      <c r="J155" s="73">
        <v>270000</v>
      </c>
      <c r="K155" s="73">
        <v>270000</v>
      </c>
    </row>
    <row r="156" spans="1:11">
      <c r="A156" s="39">
        <v>300000</v>
      </c>
      <c r="B156" s="86"/>
      <c r="C156" s="74"/>
      <c r="D156" s="54">
        <f>SUM(B155-A156)</f>
        <v>1970000</v>
      </c>
      <c r="E156" s="74"/>
      <c r="F156" s="117"/>
      <c r="H156" s="67">
        <v>300000</v>
      </c>
      <c r="J156" s="86"/>
      <c r="K156" s="86"/>
    </row>
    <row r="157" spans="1:11">
      <c r="A157" s="39">
        <v>300000</v>
      </c>
      <c r="B157" s="39">
        <v>3810572</v>
      </c>
      <c r="C157" s="39">
        <v>3510572</v>
      </c>
      <c r="D157" s="54">
        <f>SUM(B157-A157)</f>
        <v>3510572</v>
      </c>
      <c r="E157" s="39">
        <v>3510572</v>
      </c>
      <c r="F157" s="40">
        <v>3510572</v>
      </c>
      <c r="H157" s="67">
        <v>300000</v>
      </c>
      <c r="J157" s="39">
        <v>0</v>
      </c>
      <c r="K157" s="39">
        <v>0</v>
      </c>
    </row>
    <row r="158" spans="1:11">
      <c r="A158" s="39">
        <v>482479</v>
      </c>
      <c r="B158" s="73">
        <v>2840352</v>
      </c>
      <c r="C158" s="73">
        <v>2057873</v>
      </c>
      <c r="D158" s="53"/>
      <c r="E158" s="73">
        <v>2057873</v>
      </c>
      <c r="F158" s="75">
        <v>2057873</v>
      </c>
      <c r="H158" s="67">
        <v>482479</v>
      </c>
      <c r="J158" s="73">
        <v>0</v>
      </c>
      <c r="K158" s="73">
        <v>0</v>
      </c>
    </row>
    <row r="159" spans="1:11">
      <c r="A159" s="39">
        <v>300000</v>
      </c>
      <c r="B159" s="86"/>
      <c r="C159" s="74"/>
      <c r="D159" s="54">
        <f>SUM(B158-A158-A159)</f>
        <v>2057873</v>
      </c>
      <c r="E159" s="74"/>
      <c r="F159" s="117"/>
      <c r="H159" s="67">
        <v>300000</v>
      </c>
      <c r="J159" s="86"/>
      <c r="K159" s="86"/>
    </row>
    <row r="160" spans="1:11">
      <c r="A160" s="46">
        <v>581473</v>
      </c>
      <c r="B160" s="142">
        <v>2798152</v>
      </c>
      <c r="C160" s="142">
        <v>1916679</v>
      </c>
      <c r="D160" s="53"/>
      <c r="E160" s="142">
        <v>1916679</v>
      </c>
      <c r="F160" s="80">
        <v>1916679</v>
      </c>
      <c r="H160" s="46">
        <v>581473</v>
      </c>
      <c r="J160" s="142">
        <v>0</v>
      </c>
      <c r="K160" s="142">
        <v>0</v>
      </c>
    </row>
    <row r="161" spans="1:11">
      <c r="A161" s="46">
        <v>300000</v>
      </c>
      <c r="B161" s="74"/>
      <c r="C161" s="74"/>
      <c r="D161" s="54">
        <f>SUM(B160-A160-A161)</f>
        <v>1916679</v>
      </c>
      <c r="E161" s="74"/>
      <c r="F161" s="74"/>
      <c r="H161" s="46">
        <v>300000</v>
      </c>
      <c r="J161" s="74"/>
      <c r="K161" s="74"/>
    </row>
    <row r="162" spans="1:11">
      <c r="A162" s="46">
        <v>300000</v>
      </c>
      <c r="B162" s="46">
        <v>2905286</v>
      </c>
      <c r="C162" s="46">
        <v>2605286</v>
      </c>
      <c r="D162" s="54">
        <f>SUM(B162-A162)</f>
        <v>2605286</v>
      </c>
      <c r="E162" s="46">
        <v>2605286</v>
      </c>
      <c r="F162" s="48">
        <v>2605286</v>
      </c>
      <c r="H162" s="46">
        <v>300000</v>
      </c>
      <c r="J162" s="46">
        <v>0</v>
      </c>
      <c r="K162" s="46">
        <v>0</v>
      </c>
    </row>
    <row r="163" spans="1:11">
      <c r="A163" s="39">
        <v>300000</v>
      </c>
      <c r="B163" s="116">
        <v>8351775</v>
      </c>
      <c r="C163" s="73">
        <v>7751775</v>
      </c>
      <c r="D163" s="53"/>
      <c r="E163" s="73">
        <v>7751775</v>
      </c>
      <c r="F163" s="75">
        <v>11500026</v>
      </c>
      <c r="H163" s="67">
        <v>300000</v>
      </c>
      <c r="J163" s="116">
        <v>3748251</v>
      </c>
      <c r="K163" s="116">
        <v>3748251</v>
      </c>
    </row>
    <row r="164" spans="1:11">
      <c r="A164" s="39">
        <v>300000</v>
      </c>
      <c r="B164" s="116"/>
      <c r="C164" s="74"/>
      <c r="D164" s="54">
        <f>SUM(B163-A163-A164)</f>
        <v>7751775</v>
      </c>
      <c r="E164" s="74"/>
      <c r="F164" s="117"/>
      <c r="H164" s="67">
        <v>300000</v>
      </c>
      <c r="J164" s="116"/>
      <c r="K164" s="116"/>
    </row>
    <row r="165" spans="1:11">
      <c r="A165" s="39">
        <v>300000</v>
      </c>
      <c r="B165" s="39">
        <v>3207048</v>
      </c>
      <c r="C165" s="39">
        <v>2907048</v>
      </c>
      <c r="D165" s="54">
        <f>SUM(B165-A165)</f>
        <v>2907048</v>
      </c>
      <c r="E165" s="39">
        <v>2907048</v>
      </c>
      <c r="F165" s="40">
        <v>2907048</v>
      </c>
      <c r="H165" s="67">
        <v>300000</v>
      </c>
      <c r="J165" s="39">
        <v>0</v>
      </c>
      <c r="K165" s="39">
        <v>0</v>
      </c>
    </row>
    <row r="166" spans="1:11">
      <c r="A166" s="39">
        <v>300000</v>
      </c>
      <c r="B166" s="39">
        <v>2746996</v>
      </c>
      <c r="C166" s="39">
        <v>2446996</v>
      </c>
      <c r="D166" s="54">
        <f>SUM(B166-A166)</f>
        <v>2446996</v>
      </c>
      <c r="E166" s="39">
        <v>2446996</v>
      </c>
      <c r="F166" s="40">
        <v>2446996</v>
      </c>
      <c r="H166" s="67">
        <v>300000</v>
      </c>
      <c r="J166" s="39">
        <v>0</v>
      </c>
      <c r="K166" s="39">
        <v>0</v>
      </c>
    </row>
    <row r="167" spans="1:11">
      <c r="A167" s="39">
        <v>300000</v>
      </c>
      <c r="B167" s="39">
        <v>2000000</v>
      </c>
      <c r="C167" s="39">
        <v>1700000</v>
      </c>
      <c r="D167" s="54">
        <f>SUM(B167-A167)</f>
        <v>1700000</v>
      </c>
      <c r="E167" s="39">
        <v>1700000</v>
      </c>
      <c r="F167" s="40">
        <v>1700000</v>
      </c>
      <c r="H167" s="67">
        <v>300000</v>
      </c>
      <c r="J167" s="39">
        <v>0</v>
      </c>
      <c r="K167" s="39">
        <v>0</v>
      </c>
    </row>
    <row r="168" spans="1:11">
      <c r="A168" s="39"/>
      <c r="B168" s="73">
        <v>2050000</v>
      </c>
      <c r="C168" s="73">
        <v>1750000</v>
      </c>
      <c r="D168" s="53"/>
      <c r="E168" s="73">
        <v>1750000</v>
      </c>
      <c r="F168" s="75">
        <v>1800000</v>
      </c>
      <c r="H168" s="67">
        <v>56000</v>
      </c>
      <c r="J168" s="73">
        <v>50000</v>
      </c>
      <c r="K168" s="73">
        <v>50000</v>
      </c>
    </row>
    <row r="169" spans="1:11">
      <c r="A169" s="39">
        <v>300000</v>
      </c>
      <c r="B169" s="86"/>
      <c r="C169" s="74"/>
      <c r="D169" s="54">
        <f>SUM(B168-A169)</f>
        <v>1750000</v>
      </c>
      <c r="E169" s="74"/>
      <c r="F169" s="117"/>
      <c r="H169" s="67">
        <v>300000</v>
      </c>
      <c r="J169" s="86"/>
      <c r="K169" s="86"/>
    </row>
    <row r="170" spans="1:11">
      <c r="A170" s="32"/>
      <c r="B170" s="32"/>
      <c r="C170" s="32"/>
      <c r="D170" s="53"/>
      <c r="E170" s="32"/>
      <c r="F170" s="34"/>
      <c r="H170" s="32"/>
      <c r="J170" s="32"/>
      <c r="K170" s="32"/>
    </row>
    <row r="171" spans="1:11">
      <c r="A171" s="32"/>
      <c r="B171" s="32"/>
      <c r="C171" s="32"/>
      <c r="D171" s="53"/>
      <c r="E171" s="32"/>
      <c r="F171" s="34"/>
      <c r="H171" s="32"/>
      <c r="J171" s="32"/>
      <c r="K171" s="32"/>
    </row>
    <row r="172" spans="1:11">
      <c r="A172" s="39">
        <v>300000</v>
      </c>
      <c r="B172" s="39">
        <v>2000000</v>
      </c>
      <c r="C172" s="39">
        <v>1700000</v>
      </c>
      <c r="D172" s="54">
        <f>SUM(B172-A172)</f>
        <v>1700000</v>
      </c>
      <c r="E172" s="39">
        <v>1700000</v>
      </c>
      <c r="F172" s="40">
        <v>1700000</v>
      </c>
      <c r="H172" s="67">
        <v>300000</v>
      </c>
      <c r="J172" s="39">
        <v>0</v>
      </c>
      <c r="K172" s="39">
        <v>0</v>
      </c>
    </row>
    <row r="173" spans="1:11">
      <c r="A173" s="39">
        <v>300000</v>
      </c>
      <c r="B173" s="39">
        <v>2000000</v>
      </c>
      <c r="C173" s="39">
        <v>1700000</v>
      </c>
      <c r="D173" s="54">
        <f>SUM(B173-A173)</f>
        <v>1700000</v>
      </c>
      <c r="E173" s="39">
        <v>1700000</v>
      </c>
      <c r="F173" s="40">
        <v>1700000</v>
      </c>
      <c r="H173" s="67">
        <v>300000</v>
      </c>
      <c r="J173" s="39">
        <v>0</v>
      </c>
      <c r="K173" s="39">
        <v>0</v>
      </c>
    </row>
    <row r="174" spans="1:11">
      <c r="A174" s="39"/>
      <c r="B174" s="73">
        <v>2000000</v>
      </c>
      <c r="C174" s="73">
        <v>1700000</v>
      </c>
      <c r="D174" s="53"/>
      <c r="E174" s="73">
        <v>1700000</v>
      </c>
      <c r="F174" s="75">
        <v>1700000</v>
      </c>
      <c r="H174" s="67">
        <v>140000</v>
      </c>
      <c r="J174" s="73">
        <v>0</v>
      </c>
      <c r="K174" s="73">
        <v>0</v>
      </c>
    </row>
    <row r="175" spans="1:11">
      <c r="A175" s="39">
        <v>300000</v>
      </c>
      <c r="B175" s="86"/>
      <c r="C175" s="74"/>
      <c r="D175" s="54">
        <f>SUM(B174-A175)</f>
        <v>1700000</v>
      </c>
      <c r="E175" s="74"/>
      <c r="F175" s="117"/>
      <c r="H175" s="67">
        <v>300000</v>
      </c>
      <c r="J175" s="86"/>
      <c r="K175" s="86"/>
    </row>
    <row r="176" spans="1:11">
      <c r="A176" s="39"/>
      <c r="B176" s="73">
        <v>3207048</v>
      </c>
      <c r="C176" s="73">
        <v>2907048</v>
      </c>
      <c r="D176" s="53"/>
      <c r="E176" s="73">
        <v>2907048</v>
      </c>
      <c r="F176" s="75">
        <v>2907048</v>
      </c>
      <c r="H176" s="67">
        <v>90000</v>
      </c>
      <c r="J176" s="73">
        <v>0</v>
      </c>
      <c r="K176" s="73">
        <v>0</v>
      </c>
    </row>
    <row r="177" spans="1:11">
      <c r="A177" s="39">
        <v>300000</v>
      </c>
      <c r="B177" s="86"/>
      <c r="C177" s="74"/>
      <c r="D177" s="54">
        <f>SUM(B176-A177)</f>
        <v>2907048</v>
      </c>
      <c r="E177" s="74"/>
      <c r="F177" s="117"/>
      <c r="H177" s="67">
        <v>300000</v>
      </c>
      <c r="J177" s="86"/>
      <c r="K177" s="86"/>
    </row>
    <row r="178" spans="1:11">
      <c r="A178" s="39">
        <v>119000</v>
      </c>
      <c r="B178" s="73">
        <v>254000</v>
      </c>
      <c r="C178" s="73">
        <v>135000</v>
      </c>
      <c r="D178" s="53"/>
      <c r="E178" s="73">
        <v>135000</v>
      </c>
      <c r="F178" s="75">
        <v>389000</v>
      </c>
      <c r="H178" s="67">
        <v>200000</v>
      </c>
      <c r="J178" s="73">
        <v>254000</v>
      </c>
      <c r="K178" s="73">
        <v>254000</v>
      </c>
    </row>
    <row r="179" spans="1:11">
      <c r="A179" s="39"/>
      <c r="B179" s="86"/>
      <c r="C179" s="74"/>
      <c r="D179" s="54">
        <f>SUM(B178-A178)</f>
        <v>135000</v>
      </c>
      <c r="E179" s="74"/>
      <c r="F179" s="117"/>
      <c r="H179" s="67">
        <v>100000</v>
      </c>
      <c r="J179" s="86"/>
      <c r="K179" s="86"/>
    </row>
    <row r="180" spans="1:11">
      <c r="A180" s="32"/>
      <c r="B180" s="32"/>
      <c r="C180" s="32"/>
      <c r="D180" s="53"/>
      <c r="E180" s="32"/>
      <c r="F180" s="34"/>
      <c r="H180" s="32"/>
      <c r="J180" s="32"/>
      <c r="K180" s="32"/>
    </row>
    <row r="181" spans="1:11">
      <c r="A181" s="32"/>
      <c r="B181" s="32"/>
      <c r="C181" s="32"/>
      <c r="D181" s="53"/>
      <c r="E181" s="32"/>
      <c r="F181" s="34"/>
      <c r="H181" s="32"/>
      <c r="J181" s="32"/>
      <c r="K181" s="32"/>
    </row>
    <row r="182" spans="1:11">
      <c r="A182" s="32"/>
      <c r="B182" s="32"/>
      <c r="C182" s="32"/>
      <c r="D182" s="53"/>
      <c r="E182" s="32"/>
      <c r="F182" s="34"/>
      <c r="H182" s="32"/>
      <c r="J182" s="32"/>
      <c r="K182" s="32"/>
    </row>
    <row r="183" spans="1:11">
      <c r="A183" s="39"/>
      <c r="B183" s="39">
        <v>3705437</v>
      </c>
      <c r="C183" s="39">
        <v>3705437</v>
      </c>
      <c r="D183" s="54">
        <f>SUM(B183)</f>
        <v>3705437</v>
      </c>
      <c r="E183" s="39">
        <v>3705437</v>
      </c>
      <c r="F183" s="40">
        <v>7410874</v>
      </c>
      <c r="H183" s="67"/>
      <c r="J183" s="39">
        <v>3705437</v>
      </c>
      <c r="K183" s="39">
        <v>3705437</v>
      </c>
    </row>
    <row r="184" spans="1:11">
      <c r="A184" s="46">
        <v>1000000</v>
      </c>
      <c r="B184" s="142">
        <v>2674353</v>
      </c>
      <c r="C184" s="142">
        <v>1524353</v>
      </c>
      <c r="D184" s="53"/>
      <c r="E184" s="142">
        <v>1524353</v>
      </c>
      <c r="F184" s="80">
        <v>4198706</v>
      </c>
      <c r="H184" s="46">
        <v>1000000</v>
      </c>
      <c r="J184" s="142">
        <v>2674353</v>
      </c>
      <c r="K184" s="142">
        <v>2674353</v>
      </c>
    </row>
    <row r="185" spans="1:11">
      <c r="A185" s="46">
        <v>150000</v>
      </c>
      <c r="B185" s="74"/>
      <c r="C185" s="74"/>
      <c r="D185" s="54">
        <f>SUM(B184-A184-A185)</f>
        <v>1524353</v>
      </c>
      <c r="E185" s="74"/>
      <c r="F185" s="74"/>
      <c r="H185" s="46">
        <v>150000</v>
      </c>
      <c r="J185" s="74"/>
      <c r="K185" s="74"/>
    </row>
    <row r="186" spans="1:11">
      <c r="A186" s="39"/>
      <c r="B186" s="39">
        <v>30000</v>
      </c>
      <c r="C186" s="39">
        <v>30000</v>
      </c>
      <c r="D186" s="54">
        <f>SUM(B186)</f>
        <v>30000</v>
      </c>
      <c r="E186" s="39">
        <v>30000</v>
      </c>
      <c r="F186" s="40">
        <v>60000</v>
      </c>
      <c r="H186" s="67"/>
      <c r="J186" s="39">
        <v>30000</v>
      </c>
      <c r="K186" s="39">
        <v>30000</v>
      </c>
    </row>
    <row r="187" spans="1:11">
      <c r="A187" s="39"/>
      <c r="B187" s="39">
        <v>30000</v>
      </c>
      <c r="C187" s="39">
        <v>30000</v>
      </c>
      <c r="D187" s="54">
        <f t="shared" ref="D187:D202" si="4">SUM(B187)</f>
        <v>30000</v>
      </c>
      <c r="E187" s="39">
        <v>30000</v>
      </c>
      <c r="F187" s="40">
        <v>60000</v>
      </c>
      <c r="H187" s="67"/>
      <c r="J187" s="39">
        <v>30000</v>
      </c>
      <c r="K187" s="39">
        <v>30000</v>
      </c>
    </row>
    <row r="188" spans="1:11">
      <c r="A188" s="32"/>
      <c r="B188" s="32"/>
      <c r="C188" s="32"/>
      <c r="D188" s="54">
        <f t="shared" si="4"/>
        <v>0</v>
      </c>
      <c r="E188" s="32"/>
      <c r="F188" s="34"/>
      <c r="H188" s="32"/>
      <c r="J188" s="32"/>
      <c r="K188" s="32"/>
    </row>
    <row r="189" spans="1:11">
      <c r="A189" s="39"/>
      <c r="B189" s="39">
        <v>100000</v>
      </c>
      <c r="C189" s="39">
        <v>100000</v>
      </c>
      <c r="D189" s="54">
        <f t="shared" si="4"/>
        <v>100000</v>
      </c>
      <c r="E189" s="39">
        <v>100000</v>
      </c>
      <c r="F189" s="40">
        <v>200000</v>
      </c>
      <c r="H189" s="67"/>
      <c r="J189" s="39">
        <v>100000</v>
      </c>
      <c r="K189" s="39">
        <v>100000</v>
      </c>
    </row>
    <row r="190" spans="1:11">
      <c r="A190" s="39"/>
      <c r="B190" s="39">
        <v>100000</v>
      </c>
      <c r="C190" s="39">
        <v>100000</v>
      </c>
      <c r="D190" s="54">
        <f t="shared" si="4"/>
        <v>100000</v>
      </c>
      <c r="E190" s="39">
        <v>100000</v>
      </c>
      <c r="F190" s="40">
        <v>200000</v>
      </c>
      <c r="H190" s="67"/>
      <c r="J190" s="39">
        <v>100000</v>
      </c>
      <c r="K190" s="39">
        <v>100000</v>
      </c>
    </row>
    <row r="191" spans="1:11">
      <c r="A191" s="39"/>
      <c r="B191" s="39">
        <v>100000</v>
      </c>
      <c r="C191" s="39">
        <v>100000</v>
      </c>
      <c r="D191" s="54">
        <f t="shared" si="4"/>
        <v>100000</v>
      </c>
      <c r="E191" s="39">
        <v>100000</v>
      </c>
      <c r="F191" s="40">
        <v>200000</v>
      </c>
      <c r="H191" s="67"/>
      <c r="J191" s="39">
        <v>100000</v>
      </c>
      <c r="K191" s="39">
        <v>100000</v>
      </c>
    </row>
    <row r="192" spans="1:11">
      <c r="A192" s="39"/>
      <c r="B192" s="39">
        <v>370000</v>
      </c>
      <c r="C192" s="39">
        <v>370000</v>
      </c>
      <c r="D192" s="54">
        <f t="shared" si="4"/>
        <v>370000</v>
      </c>
      <c r="E192" s="39">
        <v>370000</v>
      </c>
      <c r="F192" s="40">
        <v>740000</v>
      </c>
      <c r="H192" s="67"/>
      <c r="J192" s="39">
        <v>370000</v>
      </c>
      <c r="K192" s="39">
        <v>370000</v>
      </c>
    </row>
    <row r="193" spans="1:11">
      <c r="A193" s="39"/>
      <c r="B193" s="39">
        <v>200000</v>
      </c>
      <c r="C193" s="39">
        <v>200000</v>
      </c>
      <c r="D193" s="54">
        <f t="shared" si="4"/>
        <v>200000</v>
      </c>
      <c r="E193" s="39">
        <v>200000</v>
      </c>
      <c r="F193" s="40">
        <v>400000</v>
      </c>
      <c r="H193" s="67"/>
      <c r="J193" s="39">
        <v>200000</v>
      </c>
      <c r="K193" s="39">
        <v>200000</v>
      </c>
    </row>
    <row r="194" spans="1:11">
      <c r="A194" s="39"/>
      <c r="B194" s="39">
        <v>30000</v>
      </c>
      <c r="C194" s="39">
        <v>30000</v>
      </c>
      <c r="D194" s="54">
        <f t="shared" si="4"/>
        <v>30000</v>
      </c>
      <c r="E194" s="39">
        <v>30000</v>
      </c>
      <c r="F194" s="40">
        <v>60000</v>
      </c>
      <c r="H194" s="67"/>
      <c r="J194" s="39">
        <v>30000</v>
      </c>
      <c r="K194" s="39">
        <v>30000</v>
      </c>
    </row>
    <row r="195" spans="1:11">
      <c r="A195" s="39"/>
      <c r="B195" s="39">
        <v>470000</v>
      </c>
      <c r="C195" s="39">
        <v>470000</v>
      </c>
      <c r="D195" s="54">
        <f t="shared" si="4"/>
        <v>470000</v>
      </c>
      <c r="E195" s="39">
        <v>470000</v>
      </c>
      <c r="F195" s="40">
        <v>940000</v>
      </c>
      <c r="H195" s="67"/>
      <c r="J195" s="39">
        <v>470000</v>
      </c>
      <c r="K195" s="39">
        <v>470000</v>
      </c>
    </row>
    <row r="196" spans="1:11">
      <c r="A196" s="39"/>
      <c r="B196" s="39">
        <v>3364788</v>
      </c>
      <c r="C196" s="39">
        <v>3364788</v>
      </c>
      <c r="D196" s="54">
        <f t="shared" si="4"/>
        <v>3364788</v>
      </c>
      <c r="E196" s="39">
        <v>3364788</v>
      </c>
      <c r="F196" s="40">
        <v>6729576</v>
      </c>
      <c r="H196" s="67"/>
      <c r="J196" s="39">
        <v>3364788</v>
      </c>
      <c r="K196" s="39">
        <v>3364788</v>
      </c>
    </row>
    <row r="197" spans="1:11">
      <c r="A197" s="39"/>
      <c r="B197" s="39">
        <v>3659570</v>
      </c>
      <c r="C197" s="39">
        <v>3659570</v>
      </c>
      <c r="D197" s="54">
        <f t="shared" si="4"/>
        <v>3659570</v>
      </c>
      <c r="E197" s="39">
        <v>3659570</v>
      </c>
      <c r="F197" s="40">
        <v>7319140</v>
      </c>
      <c r="H197" s="67"/>
      <c r="J197" s="39">
        <v>3659570</v>
      </c>
      <c r="K197" s="39">
        <v>3659570</v>
      </c>
    </row>
    <row r="198" spans="1:11">
      <c r="A198" s="39"/>
      <c r="B198" s="39">
        <v>200000</v>
      </c>
      <c r="C198" s="39">
        <v>200000</v>
      </c>
      <c r="D198" s="54">
        <f t="shared" si="4"/>
        <v>200000</v>
      </c>
      <c r="E198" s="39">
        <v>200000</v>
      </c>
      <c r="F198" s="40">
        <v>400000</v>
      </c>
      <c r="H198" s="67"/>
      <c r="J198" s="39">
        <v>200000</v>
      </c>
      <c r="K198" s="39">
        <v>200000</v>
      </c>
    </row>
    <row r="199" spans="1:11">
      <c r="A199" s="39"/>
      <c r="B199" s="39">
        <v>200000</v>
      </c>
      <c r="C199" s="39">
        <v>200000</v>
      </c>
      <c r="D199" s="54">
        <f t="shared" si="4"/>
        <v>200000</v>
      </c>
      <c r="E199" s="39">
        <v>200000</v>
      </c>
      <c r="F199" s="40">
        <v>400000</v>
      </c>
      <c r="H199" s="67"/>
      <c r="J199" s="39">
        <v>200000</v>
      </c>
      <c r="K199" s="39">
        <v>200000</v>
      </c>
    </row>
    <row r="200" spans="1:11">
      <c r="A200" s="39"/>
      <c r="B200" s="39">
        <v>200000</v>
      </c>
      <c r="C200" s="39">
        <v>200000</v>
      </c>
      <c r="D200" s="54">
        <f t="shared" si="4"/>
        <v>200000</v>
      </c>
      <c r="E200" s="39">
        <v>200000</v>
      </c>
      <c r="F200" s="40">
        <v>400000</v>
      </c>
      <c r="H200" s="67"/>
      <c r="J200" s="39">
        <v>200000</v>
      </c>
      <c r="K200" s="39">
        <v>200000</v>
      </c>
    </row>
    <row r="201" spans="1:11">
      <c r="A201" s="32"/>
      <c r="B201" s="32"/>
      <c r="C201" s="32"/>
      <c r="D201" s="54">
        <f t="shared" si="4"/>
        <v>0</v>
      </c>
      <c r="E201" s="32"/>
      <c r="F201" s="34"/>
      <c r="H201" s="32"/>
      <c r="J201" s="32"/>
      <c r="K201" s="32"/>
    </row>
    <row r="202" spans="1:11">
      <c r="A202" s="39"/>
      <c r="B202" s="39">
        <v>50000</v>
      </c>
      <c r="C202" s="39">
        <v>50000</v>
      </c>
      <c r="D202" s="54">
        <f t="shared" si="4"/>
        <v>50000</v>
      </c>
      <c r="E202" s="39">
        <v>50000</v>
      </c>
      <c r="F202" s="40">
        <v>100000</v>
      </c>
      <c r="H202" s="67"/>
      <c r="J202" s="39">
        <v>50000</v>
      </c>
      <c r="K202" s="39">
        <v>50000</v>
      </c>
    </row>
    <row r="203" spans="1:11">
      <c r="A203" s="19">
        <f>SUM(A4:A202)</f>
        <v>41742729</v>
      </c>
      <c r="B203" s="19">
        <f t="shared" ref="B203" si="5">SUM(B4:B202)</f>
        <v>399408117</v>
      </c>
      <c r="C203" s="19">
        <v>357656388</v>
      </c>
      <c r="D203" s="53"/>
      <c r="E203" s="19">
        <v>357656388</v>
      </c>
      <c r="F203" s="20">
        <v>457734562</v>
      </c>
      <c r="H203" s="27">
        <v>43742641</v>
      </c>
      <c r="J203" s="19">
        <f>SUM(J4:J202)</f>
        <v>100069174</v>
      </c>
      <c r="K203" s="19">
        <f>SUM(K4:K202)</f>
        <v>100069174</v>
      </c>
    </row>
    <row r="204" spans="1:11">
      <c r="B204" s="25"/>
      <c r="C204" s="25"/>
      <c r="D204" s="53"/>
      <c r="E204" s="25"/>
      <c r="F204" s="23"/>
      <c r="J204" s="25"/>
      <c r="K204" s="25"/>
    </row>
    <row r="205" spans="1:11">
      <c r="B205" s="41"/>
      <c r="C205" s="41"/>
      <c r="D205" s="53"/>
      <c r="E205" s="25">
        <f>SUM(E4:E202)</f>
        <v>357656388</v>
      </c>
      <c r="F205" s="16"/>
      <c r="H205" s="16"/>
      <c r="J205" s="26"/>
      <c r="K205" s="41"/>
    </row>
    <row r="206" spans="1:11">
      <c r="A206" s="25">
        <f>SUM(A4:A202)</f>
        <v>41742729</v>
      </c>
      <c r="B206" s="42">
        <f>SUM(B4:B202)</f>
        <v>399408117</v>
      </c>
      <c r="C206" s="42">
        <f>SUM(C4:C202)</f>
        <v>357656388</v>
      </c>
      <c r="D206" s="54">
        <f>SUM(D4:D202)</f>
        <v>357665388</v>
      </c>
      <c r="F206" s="16"/>
      <c r="H206" s="16"/>
      <c r="J206" s="56">
        <f>SUM(J4:J202)</f>
        <v>100069174</v>
      </c>
      <c r="K206" s="42">
        <f>SUM(K4:K202)</f>
        <v>100069174</v>
      </c>
    </row>
    <row r="207" spans="1:11">
      <c r="B207" s="41"/>
      <c r="C207" s="41"/>
      <c r="D207" s="53"/>
      <c r="F207" s="16"/>
      <c r="H207" s="16"/>
      <c r="J207" s="26"/>
      <c r="K207" s="41"/>
    </row>
    <row r="208" spans="1:11">
      <c r="B208" s="41"/>
      <c r="C208" s="41"/>
      <c r="D208" s="53"/>
      <c r="F208" s="16"/>
      <c r="H208" s="16"/>
      <c r="J208" s="26"/>
      <c r="K208" s="41"/>
    </row>
    <row r="209" spans="2:11">
      <c r="B209" s="41"/>
      <c r="C209" s="41"/>
      <c r="D209" s="53"/>
      <c r="F209" s="25">
        <f>SUM(F4:F202)</f>
        <v>457734562</v>
      </c>
      <c r="H209" s="25">
        <f>SUM(H4:H202)</f>
        <v>48424114</v>
      </c>
      <c r="J209" s="26"/>
      <c r="K209" s="41"/>
    </row>
    <row r="210" spans="2:11">
      <c r="B210" s="41"/>
      <c r="C210" s="41"/>
      <c r="D210" s="53"/>
      <c r="F210" s="16"/>
      <c r="H210" s="16"/>
      <c r="J210" s="26"/>
      <c r="K210" s="41"/>
    </row>
    <row r="211" spans="2:11">
      <c r="D211" s="53"/>
      <c r="E211" s="25">
        <f>SUM(D206+J206)</f>
        <v>457734562</v>
      </c>
    </row>
    <row r="212" spans="2:11">
      <c r="D212" s="53"/>
      <c r="H212" s="71">
        <f>SUM(H4:H125)</f>
        <v>31921535</v>
      </c>
    </row>
    <row r="213" spans="2:11">
      <c r="D213" s="53"/>
    </row>
    <row r="214" spans="2:11">
      <c r="D214" s="53"/>
    </row>
    <row r="215" spans="2:11">
      <c r="D215" s="53"/>
    </row>
    <row r="216" spans="2:11">
      <c r="D216" s="53"/>
    </row>
    <row r="217" spans="2:11">
      <c r="D217" s="53"/>
    </row>
    <row r="218" spans="2:11">
      <c r="D218" s="53"/>
    </row>
    <row r="219" spans="2:11">
      <c r="D219" s="53"/>
    </row>
    <row r="220" spans="2:11">
      <c r="D220" s="53"/>
    </row>
    <row r="221" spans="2:11">
      <c r="D221" s="53"/>
    </row>
    <row r="222" spans="2:11">
      <c r="D222" s="53"/>
    </row>
    <row r="223" spans="2:11">
      <c r="D223" s="53"/>
    </row>
    <row r="224" spans="2:11">
      <c r="D224" s="53"/>
    </row>
    <row r="225" spans="4:4">
      <c r="D225" s="53"/>
    </row>
    <row r="226" spans="4:4">
      <c r="D226" s="53"/>
    </row>
    <row r="227" spans="4:4">
      <c r="D227" s="53"/>
    </row>
    <row r="228" spans="4:4">
      <c r="D228" s="53"/>
    </row>
    <row r="229" spans="4:4">
      <c r="D229" s="53"/>
    </row>
    <row r="230" spans="4:4">
      <c r="D230" s="53"/>
    </row>
    <row r="231" spans="4:4">
      <c r="D231" s="53"/>
    </row>
    <row r="232" spans="4:4">
      <c r="D232" s="53"/>
    </row>
    <row r="233" spans="4:4">
      <c r="D233" s="53"/>
    </row>
    <row r="234" spans="4:4">
      <c r="D234" s="53"/>
    </row>
    <row r="235" spans="4:4">
      <c r="D235" s="53"/>
    </row>
    <row r="236" spans="4:4">
      <c r="D236" s="53"/>
    </row>
    <row r="237" spans="4:4">
      <c r="D237" s="53"/>
    </row>
    <row r="238" spans="4:4">
      <c r="D238" s="53"/>
    </row>
    <row r="239" spans="4:4">
      <c r="D239" s="53"/>
    </row>
    <row r="240" spans="4:4">
      <c r="D240" s="53"/>
    </row>
    <row r="241" spans="4:4">
      <c r="D241" s="53"/>
    </row>
    <row r="242" spans="4:4">
      <c r="D242" s="53"/>
    </row>
    <row r="243" spans="4:4">
      <c r="D243" s="53"/>
    </row>
    <row r="244" spans="4:4">
      <c r="D244" s="53"/>
    </row>
    <row r="245" spans="4:4">
      <c r="D245" s="53"/>
    </row>
    <row r="246" spans="4:4">
      <c r="D246" s="53"/>
    </row>
    <row r="247" spans="4:4">
      <c r="D247" s="53"/>
    </row>
    <row r="248" spans="4:4">
      <c r="D248" s="53"/>
    </row>
    <row r="249" spans="4:4">
      <c r="D249" s="53"/>
    </row>
    <row r="250" spans="4:4">
      <c r="D250" s="53"/>
    </row>
    <row r="251" spans="4:4">
      <c r="D251" s="53"/>
    </row>
    <row r="252" spans="4:4">
      <c r="D252" s="53"/>
    </row>
    <row r="253" spans="4:4">
      <c r="D253" s="53"/>
    </row>
    <row r="254" spans="4:4">
      <c r="D254" s="53"/>
    </row>
    <row r="255" spans="4:4">
      <c r="D255" s="53"/>
    </row>
    <row r="256" spans="4:4">
      <c r="D256" s="53"/>
    </row>
    <row r="257" spans="4:4">
      <c r="D257" s="53"/>
    </row>
    <row r="258" spans="4:4">
      <c r="D258" s="53"/>
    </row>
    <row r="259" spans="4:4">
      <c r="D259" s="53"/>
    </row>
    <row r="260" spans="4:4">
      <c r="D260" s="53"/>
    </row>
    <row r="261" spans="4:4">
      <c r="D261" s="53"/>
    </row>
    <row r="262" spans="4:4">
      <c r="D262" s="53"/>
    </row>
    <row r="263" spans="4:4">
      <c r="D263" s="53"/>
    </row>
    <row r="264" spans="4:4">
      <c r="D264" s="53"/>
    </row>
    <row r="265" spans="4:4">
      <c r="D265" s="53"/>
    </row>
    <row r="266" spans="4:4">
      <c r="D266" s="53"/>
    </row>
    <row r="267" spans="4:4">
      <c r="D267" s="53"/>
    </row>
    <row r="268" spans="4:4">
      <c r="D268" s="53"/>
    </row>
    <row r="269" spans="4:4">
      <c r="D269" s="53"/>
    </row>
    <row r="270" spans="4:4">
      <c r="D270" s="53"/>
    </row>
    <row r="271" spans="4:4">
      <c r="D271" s="53"/>
    </row>
    <row r="272" spans="4:4">
      <c r="D272" s="53"/>
    </row>
    <row r="273" spans="4:4">
      <c r="D273" s="53"/>
    </row>
    <row r="274" spans="4:4">
      <c r="D274" s="53"/>
    </row>
    <row r="275" spans="4:4">
      <c r="D275" s="53"/>
    </row>
    <row r="276" spans="4:4">
      <c r="D276" s="53"/>
    </row>
    <row r="277" spans="4:4">
      <c r="D277" s="53"/>
    </row>
    <row r="278" spans="4:4">
      <c r="D278" s="53"/>
    </row>
    <row r="279" spans="4:4">
      <c r="D279" s="53"/>
    </row>
    <row r="280" spans="4:4">
      <c r="D280" s="53"/>
    </row>
    <row r="281" spans="4:4">
      <c r="D281" s="53"/>
    </row>
    <row r="282" spans="4:4">
      <c r="D282" s="53"/>
    </row>
    <row r="283" spans="4:4">
      <c r="D283" s="53"/>
    </row>
    <row r="284" spans="4:4">
      <c r="D284" s="53"/>
    </row>
    <row r="285" spans="4:4">
      <c r="D285" s="53"/>
    </row>
    <row r="286" spans="4:4">
      <c r="D286" s="53"/>
    </row>
    <row r="287" spans="4:4">
      <c r="D287" s="53"/>
    </row>
    <row r="288" spans="4:4">
      <c r="D288" s="53"/>
    </row>
    <row r="289" spans="4:4">
      <c r="D289" s="53"/>
    </row>
  </sheetData>
  <mergeCells count="314">
    <mergeCell ref="F116:F119"/>
    <mergeCell ref="F122:F123"/>
    <mergeCell ref="F125:F126"/>
    <mergeCell ref="F184:F185"/>
    <mergeCell ref="F129:F130"/>
    <mergeCell ref="F131:F132"/>
    <mergeCell ref="F133:F134"/>
    <mergeCell ref="F137:F140"/>
    <mergeCell ref="F141:F142"/>
    <mergeCell ref="F143:F144"/>
    <mergeCell ref="F147:F148"/>
    <mergeCell ref="F150:F151"/>
    <mergeCell ref="F155:F156"/>
    <mergeCell ref="F89:F90"/>
    <mergeCell ref="F93:F95"/>
    <mergeCell ref="F97:F98"/>
    <mergeCell ref="F99:F100"/>
    <mergeCell ref="F101:F102"/>
    <mergeCell ref="F105:F106"/>
    <mergeCell ref="F109:F110"/>
    <mergeCell ref="F111:F112"/>
    <mergeCell ref="F113:F115"/>
    <mergeCell ref="F53:F57"/>
    <mergeCell ref="F61:F62"/>
    <mergeCell ref="F68:F69"/>
    <mergeCell ref="F71:F72"/>
    <mergeCell ref="F73:F75"/>
    <mergeCell ref="F77:F78"/>
    <mergeCell ref="F80:F81"/>
    <mergeCell ref="F82:F83"/>
    <mergeCell ref="F85:F88"/>
    <mergeCell ref="K168:K169"/>
    <mergeCell ref="K174:K175"/>
    <mergeCell ref="K176:K177"/>
    <mergeCell ref="K178:K179"/>
    <mergeCell ref="K184:K185"/>
    <mergeCell ref="E137:E140"/>
    <mergeCell ref="E143:E144"/>
    <mergeCell ref="E147:E148"/>
    <mergeCell ref="E150:E151"/>
    <mergeCell ref="E155:E156"/>
    <mergeCell ref="E158:E159"/>
    <mergeCell ref="E163:E164"/>
    <mergeCell ref="E168:E169"/>
    <mergeCell ref="E174:E175"/>
    <mergeCell ref="E176:E177"/>
    <mergeCell ref="E178:E179"/>
    <mergeCell ref="E184:E185"/>
    <mergeCell ref="F158:F159"/>
    <mergeCell ref="F160:F161"/>
    <mergeCell ref="F163:F164"/>
    <mergeCell ref="F168:F169"/>
    <mergeCell ref="F174:F175"/>
    <mergeCell ref="F176:F177"/>
    <mergeCell ref="F178:F179"/>
    <mergeCell ref="K137:K140"/>
    <mergeCell ref="K141:K142"/>
    <mergeCell ref="K143:K144"/>
    <mergeCell ref="K147:K148"/>
    <mergeCell ref="K150:K151"/>
    <mergeCell ref="K155:K156"/>
    <mergeCell ref="K158:K159"/>
    <mergeCell ref="K160:K161"/>
    <mergeCell ref="K163:K164"/>
    <mergeCell ref="K109:K110"/>
    <mergeCell ref="K111:K112"/>
    <mergeCell ref="K113:K115"/>
    <mergeCell ref="K116:K119"/>
    <mergeCell ref="K122:K123"/>
    <mergeCell ref="K125:K126"/>
    <mergeCell ref="K129:K130"/>
    <mergeCell ref="K131:K132"/>
    <mergeCell ref="K133:K134"/>
    <mergeCell ref="K80:K81"/>
    <mergeCell ref="K82:K83"/>
    <mergeCell ref="K85:K88"/>
    <mergeCell ref="K89:K90"/>
    <mergeCell ref="K93:K95"/>
    <mergeCell ref="K97:K98"/>
    <mergeCell ref="K99:K100"/>
    <mergeCell ref="K101:K102"/>
    <mergeCell ref="K105:K106"/>
    <mergeCell ref="C168:C169"/>
    <mergeCell ref="C174:C175"/>
    <mergeCell ref="C176:C177"/>
    <mergeCell ref="C178:C179"/>
    <mergeCell ref="C184:C185"/>
    <mergeCell ref="K2:K3"/>
    <mergeCell ref="K5:K6"/>
    <mergeCell ref="K7:K8"/>
    <mergeCell ref="K12:K13"/>
    <mergeCell ref="K14:K15"/>
    <mergeCell ref="K19:K20"/>
    <mergeCell ref="K22:K23"/>
    <mergeCell ref="K24:K31"/>
    <mergeCell ref="K33:K34"/>
    <mergeCell ref="K35:K38"/>
    <mergeCell ref="K39:K40"/>
    <mergeCell ref="K41:K43"/>
    <mergeCell ref="K44:K45"/>
    <mergeCell ref="K46:K48"/>
    <mergeCell ref="K49:K52"/>
    <mergeCell ref="K53:K57"/>
    <mergeCell ref="K61:K62"/>
    <mergeCell ref="K68:K69"/>
    <mergeCell ref="K77:K78"/>
    <mergeCell ref="C137:C140"/>
    <mergeCell ref="C141:C142"/>
    <mergeCell ref="C143:C144"/>
    <mergeCell ref="C147:C148"/>
    <mergeCell ref="C150:C151"/>
    <mergeCell ref="C155:C156"/>
    <mergeCell ref="C158:C159"/>
    <mergeCell ref="C160:C161"/>
    <mergeCell ref="C163:C164"/>
    <mergeCell ref="C109:C110"/>
    <mergeCell ref="C111:C112"/>
    <mergeCell ref="C113:C115"/>
    <mergeCell ref="C116:C119"/>
    <mergeCell ref="C122:C123"/>
    <mergeCell ref="C125:C126"/>
    <mergeCell ref="C129:C130"/>
    <mergeCell ref="C131:C132"/>
    <mergeCell ref="C133:C134"/>
    <mergeCell ref="C80:C81"/>
    <mergeCell ref="C82:C83"/>
    <mergeCell ref="C85:C88"/>
    <mergeCell ref="C89:C90"/>
    <mergeCell ref="C93:C95"/>
    <mergeCell ref="C97:C98"/>
    <mergeCell ref="C99:C100"/>
    <mergeCell ref="C101:C102"/>
    <mergeCell ref="C105:C106"/>
    <mergeCell ref="B176:B177"/>
    <mergeCell ref="B178:B179"/>
    <mergeCell ref="B184:B185"/>
    <mergeCell ref="C2:C3"/>
    <mergeCell ref="C5:C6"/>
    <mergeCell ref="C7:C8"/>
    <mergeCell ref="C12:C13"/>
    <mergeCell ref="C14:C15"/>
    <mergeCell ref="C19:C20"/>
    <mergeCell ref="C22:C23"/>
    <mergeCell ref="C24:C31"/>
    <mergeCell ref="C33:C34"/>
    <mergeCell ref="C35:C38"/>
    <mergeCell ref="C39:C40"/>
    <mergeCell ref="C41:C43"/>
    <mergeCell ref="C44:C45"/>
    <mergeCell ref="C46:C48"/>
    <mergeCell ref="C49:C52"/>
    <mergeCell ref="C53:C57"/>
    <mergeCell ref="C61:C62"/>
    <mergeCell ref="C68:C69"/>
    <mergeCell ref="C71:C72"/>
    <mergeCell ref="C73:C75"/>
    <mergeCell ref="C77:C78"/>
    <mergeCell ref="B143:B144"/>
    <mergeCell ref="B147:B148"/>
    <mergeCell ref="B150:B151"/>
    <mergeCell ref="B155:B156"/>
    <mergeCell ref="B158:B159"/>
    <mergeCell ref="B160:B161"/>
    <mergeCell ref="B163:B164"/>
    <mergeCell ref="B168:B169"/>
    <mergeCell ref="B174:B175"/>
    <mergeCell ref="B113:B115"/>
    <mergeCell ref="B116:B119"/>
    <mergeCell ref="B122:B123"/>
    <mergeCell ref="B125:B126"/>
    <mergeCell ref="B129:B130"/>
    <mergeCell ref="B131:B132"/>
    <mergeCell ref="B133:B134"/>
    <mergeCell ref="B137:B140"/>
    <mergeCell ref="B141:B142"/>
    <mergeCell ref="B85:B88"/>
    <mergeCell ref="B89:B90"/>
    <mergeCell ref="B93:B95"/>
    <mergeCell ref="B97:B98"/>
    <mergeCell ref="B99:B100"/>
    <mergeCell ref="B101:B102"/>
    <mergeCell ref="B105:B106"/>
    <mergeCell ref="B109:B110"/>
    <mergeCell ref="B111:B112"/>
    <mergeCell ref="B2:B3"/>
    <mergeCell ref="B5:B6"/>
    <mergeCell ref="B7:B8"/>
    <mergeCell ref="B12:B13"/>
    <mergeCell ref="B14:B15"/>
    <mergeCell ref="B19:B20"/>
    <mergeCell ref="B22:B23"/>
    <mergeCell ref="B24:B31"/>
    <mergeCell ref="B33:B34"/>
    <mergeCell ref="B35:B38"/>
    <mergeCell ref="B39:B40"/>
    <mergeCell ref="B41:B43"/>
    <mergeCell ref="B44:B45"/>
    <mergeCell ref="B46:B48"/>
    <mergeCell ref="B49:B52"/>
    <mergeCell ref="B53:B57"/>
    <mergeCell ref="B61:B62"/>
    <mergeCell ref="B68:B69"/>
    <mergeCell ref="B71:B72"/>
    <mergeCell ref="B73:B75"/>
    <mergeCell ref="B77:B78"/>
    <mergeCell ref="B80:B81"/>
    <mergeCell ref="B82:B83"/>
    <mergeCell ref="J184:J185"/>
    <mergeCell ref="J150:J151"/>
    <mergeCell ref="J155:J156"/>
    <mergeCell ref="J158:J159"/>
    <mergeCell ref="J160:J161"/>
    <mergeCell ref="J163:J164"/>
    <mergeCell ref="J168:J169"/>
    <mergeCell ref="J174:J175"/>
    <mergeCell ref="J176:J177"/>
    <mergeCell ref="J178:J179"/>
    <mergeCell ref="J122:J123"/>
    <mergeCell ref="J125:J126"/>
    <mergeCell ref="J129:J130"/>
    <mergeCell ref="J131:J132"/>
    <mergeCell ref="J133:J134"/>
    <mergeCell ref="J137:J140"/>
    <mergeCell ref="J141:J142"/>
    <mergeCell ref="J143:J144"/>
    <mergeCell ref="J147:J148"/>
    <mergeCell ref="J93:J95"/>
    <mergeCell ref="J97:J98"/>
    <mergeCell ref="J99:J100"/>
    <mergeCell ref="J101:J102"/>
    <mergeCell ref="J105:J106"/>
    <mergeCell ref="J109:J110"/>
    <mergeCell ref="J111:J112"/>
    <mergeCell ref="J113:J115"/>
    <mergeCell ref="J116:J119"/>
    <mergeCell ref="J80:J81"/>
    <mergeCell ref="J82:J83"/>
    <mergeCell ref="J85:J88"/>
    <mergeCell ref="J89:J90"/>
    <mergeCell ref="J2:J3"/>
    <mergeCell ref="J5:J6"/>
    <mergeCell ref="J7:J8"/>
    <mergeCell ref="J12:J13"/>
    <mergeCell ref="J14:J15"/>
    <mergeCell ref="J19:J20"/>
    <mergeCell ref="J22:J23"/>
    <mergeCell ref="J24:J31"/>
    <mergeCell ref="J33:J34"/>
    <mergeCell ref="J35:J38"/>
    <mergeCell ref="J39:J40"/>
    <mergeCell ref="J41:J43"/>
    <mergeCell ref="J44:J45"/>
    <mergeCell ref="J46:J48"/>
    <mergeCell ref="J49:J52"/>
    <mergeCell ref="J53:J57"/>
    <mergeCell ref="E2:E3"/>
    <mergeCell ref="E5:E6"/>
    <mergeCell ref="E7:E8"/>
    <mergeCell ref="E12:E13"/>
    <mergeCell ref="E14:E15"/>
    <mergeCell ref="E19:E20"/>
    <mergeCell ref="J61:J62"/>
    <mergeCell ref="J68:J69"/>
    <mergeCell ref="J77:J78"/>
    <mergeCell ref="F2:F3"/>
    <mergeCell ref="F5:F6"/>
    <mergeCell ref="F7:F8"/>
    <mergeCell ref="F12:F13"/>
    <mergeCell ref="F14:F15"/>
    <mergeCell ref="F19:F20"/>
    <mergeCell ref="F22:F23"/>
    <mergeCell ref="F24:F31"/>
    <mergeCell ref="F33:F34"/>
    <mergeCell ref="F35:F38"/>
    <mergeCell ref="F39:F40"/>
    <mergeCell ref="F41:F43"/>
    <mergeCell ref="F44:F45"/>
    <mergeCell ref="F46:F48"/>
    <mergeCell ref="F49:F52"/>
    <mergeCell ref="E49:E52"/>
    <mergeCell ref="E53:E57"/>
    <mergeCell ref="E61:E62"/>
    <mergeCell ref="E68:E69"/>
    <mergeCell ref="E71:E72"/>
    <mergeCell ref="E22:E23"/>
    <mergeCell ref="E24:E31"/>
    <mergeCell ref="E33:E34"/>
    <mergeCell ref="E35:E38"/>
    <mergeCell ref="E39:E40"/>
    <mergeCell ref="E41:E43"/>
    <mergeCell ref="E160:E161"/>
    <mergeCell ref="E131:E132"/>
    <mergeCell ref="E133:E134"/>
    <mergeCell ref="E141:E142"/>
    <mergeCell ref="E111:E112"/>
    <mergeCell ref="E113:E115"/>
    <mergeCell ref="E44:E45"/>
    <mergeCell ref="E116:E119"/>
    <mergeCell ref="E122:E123"/>
    <mergeCell ref="E125:E126"/>
    <mergeCell ref="E129:E130"/>
    <mergeCell ref="E93:E95"/>
    <mergeCell ref="E97:E98"/>
    <mergeCell ref="E99:E100"/>
    <mergeCell ref="E101:E102"/>
    <mergeCell ref="E105:E106"/>
    <mergeCell ref="E109:E110"/>
    <mergeCell ref="E73:E75"/>
    <mergeCell ref="E77:E78"/>
    <mergeCell ref="E80:E81"/>
    <mergeCell ref="E82:E83"/>
    <mergeCell ref="E85:E88"/>
    <mergeCell ref="E89:E90"/>
    <mergeCell ref="E46:E48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Sheet1</vt:lpstr>
      <vt:lpstr>工作表1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36M-09</dc:creator>
  <cp:lastModifiedBy>tnd</cp:lastModifiedBy>
  <cp:lastPrinted>2020-08-19T10:44:48Z</cp:lastPrinted>
  <dcterms:created xsi:type="dcterms:W3CDTF">2016-08-25T08:33:35Z</dcterms:created>
  <dcterms:modified xsi:type="dcterms:W3CDTF">2020-08-20T06:24:35Z</dcterms:modified>
</cp:coreProperties>
</file>