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py0926\Desktop\友股\"/>
    </mc:Choice>
  </mc:AlternateContent>
  <bookViews>
    <workbookView xWindow="480" yWindow="30" windowWidth="27975" windowHeight="12495" activeTab="2"/>
  </bookViews>
  <sheets>
    <sheet name="附表一" sheetId="1" r:id="rId1"/>
    <sheet name="附表二" sheetId="4" r:id="rId2"/>
    <sheet name="附表三" sheetId="2" r:id="rId3"/>
  </sheets>
  <definedNames>
    <definedName name="_xlnm.Print_Area" localSheetId="0">附表一!$A$1:$H$43</definedName>
    <definedName name="_xlnm.Print_Area" localSheetId="1">附表二!$A$1:$O$44</definedName>
  </definedNames>
  <calcPr calcId="162913"/>
</workbook>
</file>

<file path=xl/calcChain.xml><?xml version="1.0" encoding="utf-8"?>
<calcChain xmlns="http://schemas.openxmlformats.org/spreadsheetml/2006/main">
  <c r="Q43" i="4" l="1"/>
  <c r="Q42" i="4"/>
  <c r="Q41" i="4"/>
  <c r="Q40" i="4"/>
  <c r="Q39" i="4"/>
  <c r="Q24" i="4"/>
  <c r="Q19" i="4"/>
  <c r="R19" i="4" s="1"/>
  <c r="Q11" i="4"/>
  <c r="R11" i="4" s="1"/>
  <c r="O23" i="4"/>
  <c r="Q23" i="4" s="1"/>
  <c r="R23" i="4" s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O38" i="4"/>
  <c r="Q38" i="4" s="1"/>
  <c r="R38" i="4" s="1"/>
  <c r="O37" i="4"/>
  <c r="Q37" i="4" s="1"/>
  <c r="R37" i="4" s="1"/>
  <c r="O36" i="4"/>
  <c r="Q36" i="4" s="1"/>
  <c r="R36" i="4" s="1"/>
  <c r="O35" i="4"/>
  <c r="Q35" i="4" s="1"/>
  <c r="R35" i="4" s="1"/>
  <c r="O34" i="4"/>
  <c r="Q34" i="4" s="1"/>
  <c r="R34" i="4" s="1"/>
  <c r="O33" i="4"/>
  <c r="Q33" i="4" s="1"/>
  <c r="R33" i="4" s="1"/>
  <c r="O32" i="4"/>
  <c r="Q32" i="4" s="1"/>
  <c r="R32" i="4" s="1"/>
  <c r="O31" i="4"/>
  <c r="Q31" i="4" s="1"/>
  <c r="R31" i="4" s="1"/>
  <c r="O30" i="4"/>
  <c r="Q30" i="4" s="1"/>
  <c r="R30" i="4" s="1"/>
  <c r="O29" i="4"/>
  <c r="Q29" i="4" s="1"/>
  <c r="R29" i="4" s="1"/>
  <c r="O28" i="4"/>
  <c r="Q28" i="4" s="1"/>
  <c r="R28" i="4" s="1"/>
  <c r="O27" i="4"/>
  <c r="Q27" i="4" s="1"/>
  <c r="R27" i="4" s="1"/>
  <c r="O26" i="4"/>
  <c r="Q26" i="4" s="1"/>
  <c r="R26" i="4" s="1"/>
  <c r="O25" i="4"/>
  <c r="Q25" i="4" s="1"/>
  <c r="R25" i="4" s="1"/>
  <c r="O22" i="4"/>
  <c r="Q22" i="4" s="1"/>
  <c r="R22" i="4" s="1"/>
  <c r="O21" i="4"/>
  <c r="Q21" i="4" s="1"/>
  <c r="R21" i="4" s="1"/>
  <c r="O20" i="4"/>
  <c r="Q20" i="4" s="1"/>
  <c r="R20" i="4" s="1"/>
  <c r="O19" i="4"/>
  <c r="O18" i="4"/>
  <c r="Q18" i="4" s="1"/>
  <c r="R18" i="4" s="1"/>
  <c r="O17" i="4"/>
  <c r="Q17" i="4" s="1"/>
  <c r="R17" i="4" s="1"/>
  <c r="O16" i="4"/>
  <c r="Q16" i="4" s="1"/>
  <c r="R16" i="4" s="1"/>
  <c r="O15" i="4"/>
  <c r="Q15" i="4" s="1"/>
  <c r="R15" i="4" s="1"/>
  <c r="O14" i="4"/>
  <c r="Q14" i="4" s="1"/>
  <c r="R14" i="4" s="1"/>
  <c r="O13" i="4"/>
  <c r="Q13" i="4" s="1"/>
  <c r="R13" i="4" s="1"/>
  <c r="O12" i="4"/>
  <c r="Q12" i="4" s="1"/>
  <c r="R12" i="4" s="1"/>
  <c r="O11" i="4"/>
  <c r="O10" i="4"/>
  <c r="Q10" i="4" s="1"/>
  <c r="R10" i="4" s="1"/>
  <c r="O9" i="4"/>
  <c r="Q9" i="4" s="1"/>
  <c r="R9" i="4" s="1"/>
  <c r="O8" i="4"/>
  <c r="Q8" i="4" s="1"/>
  <c r="R8" i="4" s="1"/>
  <c r="O7" i="4"/>
  <c r="Q7" i="4" s="1"/>
  <c r="R7" i="4" s="1"/>
  <c r="O6" i="4"/>
  <c r="Q6" i="4" s="1"/>
  <c r="R6" i="4" s="1"/>
  <c r="H44" i="4" l="1"/>
  <c r="F43" i="1"/>
</calcChain>
</file>

<file path=xl/sharedStrings.xml><?xml version="1.0" encoding="utf-8"?>
<sst xmlns="http://schemas.openxmlformats.org/spreadsheetml/2006/main" count="286" uniqueCount="129">
  <si>
    <t>/</t>
    <phoneticPr fontId="1" type="noConversion"/>
  </si>
  <si>
    <t>/</t>
    <phoneticPr fontId="1" type="noConversion"/>
  </si>
  <si>
    <r>
      <rPr>
        <sz val="20"/>
        <rFont val="標楷體"/>
        <family val="4"/>
        <charset val="136"/>
      </rPr>
      <t>附表一：系爭土地共有人及應有部分明細</t>
    </r>
    <phoneticPr fontId="1" type="noConversion"/>
  </si>
  <si>
    <r>
      <rPr>
        <sz val="12"/>
        <rFont val="標楷體"/>
        <family val="4"/>
        <charset val="136"/>
      </rPr>
      <t>（面積單位：平方公尺；折算面積經權宜調整，小數點後第</t>
    </r>
    <r>
      <rPr>
        <sz val="12"/>
        <rFont val="Arial"/>
        <family val="2"/>
      </rPr>
      <t>3</t>
    </r>
    <r>
      <rPr>
        <sz val="12"/>
        <rFont val="標楷體"/>
        <family val="4"/>
        <charset val="136"/>
      </rPr>
      <t>位或捨去或進位）</t>
    </r>
    <phoneticPr fontId="1" type="noConversion"/>
  </si>
  <si>
    <r>
      <rPr>
        <sz val="12"/>
        <rFont val="標楷體"/>
        <family val="4"/>
        <charset val="136"/>
      </rPr>
      <t>坐落</t>
    </r>
    <phoneticPr fontId="1" type="noConversion"/>
  </si>
  <si>
    <r>
      <rPr>
        <sz val="12"/>
        <rFont val="標楷體"/>
        <family val="4"/>
        <charset val="136"/>
      </rPr>
      <t>萬巒鄉萬金段</t>
    </r>
    <r>
      <rPr>
        <sz val="12"/>
        <rFont val="Arial"/>
        <family val="2"/>
      </rPr>
      <t>748</t>
    </r>
    <r>
      <rPr>
        <sz val="12"/>
        <rFont val="標楷體"/>
        <family val="4"/>
        <charset val="136"/>
      </rPr>
      <t>地號（重測前為同鄉赤山段</t>
    </r>
    <r>
      <rPr>
        <sz val="12"/>
        <rFont val="Arial"/>
        <family val="2"/>
      </rPr>
      <t xml:space="preserve">418 </t>
    </r>
    <r>
      <rPr>
        <sz val="12"/>
        <rFont val="標楷體"/>
        <family val="4"/>
        <charset val="136"/>
      </rPr>
      <t>地號）</t>
    </r>
    <phoneticPr fontId="1" type="noConversion"/>
  </si>
  <si>
    <r>
      <rPr>
        <sz val="12"/>
        <rFont val="標楷體"/>
        <family val="4"/>
        <charset val="136"/>
      </rPr>
      <t>面積</t>
    </r>
    <phoneticPr fontId="1" type="noConversion"/>
  </si>
  <si>
    <r>
      <rPr>
        <sz val="12"/>
        <rFont val="標楷體"/>
        <family val="4"/>
        <charset val="136"/>
      </rPr>
      <t>稱謂</t>
    </r>
    <phoneticPr fontId="1" type="noConversion"/>
  </si>
  <si>
    <r>
      <rPr>
        <sz val="12"/>
        <rFont val="標楷體"/>
        <family val="4"/>
        <charset val="136"/>
      </rPr>
      <t>姓名</t>
    </r>
    <phoneticPr fontId="1" type="noConversion"/>
  </si>
  <si>
    <r>
      <rPr>
        <sz val="12"/>
        <rFont val="標楷體"/>
        <family val="4"/>
        <charset val="136"/>
      </rPr>
      <t>應有部分</t>
    </r>
    <phoneticPr fontId="1" type="noConversion"/>
  </si>
  <si>
    <r>
      <rPr>
        <sz val="12"/>
        <rFont val="標楷體"/>
        <family val="4"/>
        <charset val="136"/>
      </rPr>
      <t>折算面積</t>
    </r>
    <phoneticPr fontId="1" type="noConversion"/>
  </si>
  <si>
    <r>
      <rPr>
        <sz val="12"/>
        <rFont val="標楷體"/>
        <family val="4"/>
        <charset val="136"/>
      </rPr>
      <t>備註</t>
    </r>
    <phoneticPr fontId="1" type="noConversion"/>
  </si>
  <si>
    <r>
      <rPr>
        <sz val="12"/>
        <rFont val="標楷體"/>
        <family val="4"/>
        <charset val="136"/>
      </rPr>
      <t>原告</t>
    </r>
    <phoneticPr fontId="1" type="noConversion"/>
  </si>
  <si>
    <r>
      <rPr>
        <sz val="12"/>
        <rFont val="標楷體"/>
        <family val="4"/>
        <charset val="136"/>
      </rPr>
      <t>潘家英</t>
    </r>
    <phoneticPr fontId="1" type="noConversion"/>
  </si>
  <si>
    <r>
      <rPr>
        <sz val="12"/>
        <rFont val="標楷體"/>
        <family val="4"/>
        <charset val="136"/>
      </rPr>
      <t>共有人</t>
    </r>
    <phoneticPr fontId="1" type="noConversion"/>
  </si>
  <si>
    <r>
      <rPr>
        <sz val="12"/>
        <rFont val="標楷體"/>
        <family val="4"/>
        <charset val="136"/>
      </rPr>
      <t>被告</t>
    </r>
    <phoneticPr fontId="1" type="noConversion"/>
  </si>
  <si>
    <r>
      <rPr>
        <sz val="12"/>
        <rFont val="標楷體"/>
        <family val="4"/>
        <charset val="136"/>
      </rPr>
      <t>潘嬰紅</t>
    </r>
    <phoneticPr fontId="1" type="noConversion"/>
  </si>
  <si>
    <r>
      <rPr>
        <sz val="12"/>
        <rFont val="標楷體"/>
        <family val="4"/>
        <charset val="136"/>
      </rPr>
      <t>潘志明</t>
    </r>
    <phoneticPr fontId="1" type="noConversion"/>
  </si>
  <si>
    <r>
      <rPr>
        <sz val="12"/>
        <rFont val="標楷體"/>
        <family val="4"/>
        <charset val="136"/>
      </rPr>
      <t>潘微仲</t>
    </r>
    <phoneticPr fontId="1" type="noConversion"/>
  </si>
  <si>
    <r>
      <rPr>
        <sz val="12"/>
        <rFont val="標楷體"/>
        <family val="4"/>
        <charset val="136"/>
      </rPr>
      <t>潘明進</t>
    </r>
    <phoneticPr fontId="1" type="noConversion"/>
  </si>
  <si>
    <r>
      <rPr>
        <sz val="12"/>
        <rFont val="標楷體"/>
        <family val="4"/>
        <charset val="136"/>
      </rPr>
      <t>潘文平</t>
    </r>
    <phoneticPr fontId="1" type="noConversion"/>
  </si>
  <si>
    <r>
      <rPr>
        <sz val="12"/>
        <rFont val="標楷體"/>
        <family val="4"/>
        <charset val="136"/>
      </rPr>
      <t>潘何得</t>
    </r>
    <phoneticPr fontId="1" type="noConversion"/>
  </si>
  <si>
    <r>
      <rPr>
        <sz val="12"/>
        <rFont val="標楷體"/>
        <family val="4"/>
        <charset val="136"/>
      </rPr>
      <t>潘仕軒</t>
    </r>
    <phoneticPr fontId="1" type="noConversion"/>
  </si>
  <si>
    <r>
      <rPr>
        <sz val="12"/>
        <rFont val="標楷體"/>
        <family val="4"/>
        <charset val="136"/>
      </rPr>
      <t>潘濃</t>
    </r>
    <phoneticPr fontId="1" type="noConversion"/>
  </si>
  <si>
    <r>
      <rPr>
        <sz val="12"/>
        <rFont val="標楷體"/>
        <family val="4"/>
        <charset val="136"/>
      </rPr>
      <t>潘啟明</t>
    </r>
    <phoneticPr fontId="1" type="noConversion"/>
  </si>
  <si>
    <r>
      <rPr>
        <sz val="12"/>
        <rFont val="標楷體"/>
        <family val="4"/>
        <charset val="136"/>
      </rPr>
      <t>潘啟龍</t>
    </r>
    <phoneticPr fontId="1" type="noConversion"/>
  </si>
  <si>
    <r>
      <rPr>
        <sz val="12"/>
        <rFont val="標楷體"/>
        <family val="4"/>
        <charset val="136"/>
      </rPr>
      <t>潘華慶</t>
    </r>
    <phoneticPr fontId="1" type="noConversion"/>
  </si>
  <si>
    <r>
      <rPr>
        <sz val="12"/>
        <rFont val="標楷體"/>
        <family val="4"/>
        <charset val="136"/>
      </rPr>
      <t>鍾蓮合</t>
    </r>
    <phoneticPr fontId="1" type="noConversion"/>
  </si>
  <si>
    <r>
      <rPr>
        <sz val="12"/>
        <rFont val="標楷體"/>
        <family val="4"/>
        <charset val="136"/>
      </rPr>
      <t>亞聯資產服務股份有限公司</t>
    </r>
    <phoneticPr fontId="1" type="noConversion"/>
  </si>
  <si>
    <r>
      <rPr>
        <sz val="12"/>
        <rFont val="標楷體"/>
        <family val="4"/>
        <charset val="136"/>
      </rPr>
      <t>潘上文</t>
    </r>
    <phoneticPr fontId="1" type="noConversion"/>
  </si>
  <si>
    <r>
      <rPr>
        <sz val="12"/>
        <rFont val="標楷體"/>
        <family val="4"/>
        <charset val="136"/>
      </rPr>
      <t>潘聖上</t>
    </r>
    <phoneticPr fontId="1" type="noConversion"/>
  </si>
  <si>
    <r>
      <rPr>
        <sz val="12"/>
        <rFont val="標楷體"/>
        <family val="4"/>
        <charset val="136"/>
      </rPr>
      <t>潘上田</t>
    </r>
    <phoneticPr fontId="1" type="noConversion"/>
  </si>
  <si>
    <r>
      <rPr>
        <sz val="12"/>
        <rFont val="標楷體"/>
        <family val="4"/>
        <charset val="136"/>
      </rPr>
      <t>潘上慶</t>
    </r>
    <phoneticPr fontId="1" type="noConversion"/>
  </si>
  <si>
    <r>
      <rPr>
        <sz val="12"/>
        <rFont val="標楷體"/>
        <family val="4"/>
        <charset val="136"/>
      </rPr>
      <t>潘上村</t>
    </r>
    <phoneticPr fontId="1" type="noConversion"/>
  </si>
  <si>
    <r>
      <rPr>
        <sz val="12"/>
        <rFont val="標楷體"/>
        <family val="4"/>
        <charset val="136"/>
      </rPr>
      <t>潘上霖</t>
    </r>
    <phoneticPr fontId="1" type="noConversion"/>
  </si>
  <si>
    <r>
      <rPr>
        <sz val="12"/>
        <rFont val="標楷體"/>
        <family val="4"/>
        <charset val="136"/>
      </rPr>
      <t>潘建中</t>
    </r>
    <phoneticPr fontId="1" type="noConversion"/>
  </si>
  <si>
    <r>
      <rPr>
        <sz val="12"/>
        <rFont val="標楷體"/>
        <family val="4"/>
        <charset val="136"/>
      </rPr>
      <t>潘建成</t>
    </r>
    <phoneticPr fontId="1" type="noConversion"/>
  </si>
  <si>
    <r>
      <rPr>
        <sz val="12"/>
        <rFont val="標楷體"/>
        <family val="4"/>
        <charset val="136"/>
      </rPr>
      <t>潘忠城</t>
    </r>
    <phoneticPr fontId="1" type="noConversion"/>
  </si>
  <si>
    <r>
      <rPr>
        <sz val="12"/>
        <rFont val="標楷體"/>
        <family val="4"/>
        <charset val="136"/>
      </rPr>
      <t>潘忠賓</t>
    </r>
    <phoneticPr fontId="1" type="noConversion"/>
  </si>
  <si>
    <r>
      <rPr>
        <sz val="12"/>
        <rFont val="標楷體"/>
        <family val="4"/>
        <charset val="136"/>
      </rPr>
      <t>潘忠陣</t>
    </r>
    <phoneticPr fontId="1" type="noConversion"/>
  </si>
  <si>
    <r>
      <rPr>
        <sz val="12"/>
        <rFont val="標楷體"/>
        <family val="4"/>
        <charset val="136"/>
      </rPr>
      <t>潘忠華</t>
    </r>
    <phoneticPr fontId="1" type="noConversion"/>
  </si>
  <si>
    <r>
      <rPr>
        <sz val="12"/>
        <rFont val="標楷體"/>
        <family val="4"/>
        <charset val="136"/>
      </rPr>
      <t>潘忠進</t>
    </r>
    <phoneticPr fontId="1" type="noConversion"/>
  </si>
  <si>
    <r>
      <rPr>
        <sz val="12"/>
        <rFont val="標楷體"/>
        <family val="4"/>
        <charset val="136"/>
      </rPr>
      <t>潘秀照</t>
    </r>
    <phoneticPr fontId="1" type="noConversion"/>
  </si>
  <si>
    <r>
      <rPr>
        <sz val="12"/>
        <rFont val="標楷體"/>
        <family val="4"/>
        <charset val="136"/>
      </rPr>
      <t>被告潘安成於</t>
    </r>
    <r>
      <rPr>
        <sz val="12"/>
        <rFont val="Arial"/>
        <family val="2"/>
      </rPr>
      <t xml:space="preserve">106 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 xml:space="preserve">8 </t>
    </r>
    <r>
      <rPr>
        <sz val="12"/>
        <rFont val="標楷體"/>
        <family val="4"/>
        <charset val="136"/>
      </rPr>
      <t>月</t>
    </r>
    <r>
      <rPr>
        <sz val="12"/>
        <rFont val="Arial"/>
        <family val="2"/>
      </rPr>
      <t>16</t>
    </r>
    <r>
      <rPr>
        <sz val="12"/>
        <rFont val="標楷體"/>
        <family val="4"/>
        <charset val="136"/>
      </rPr>
      <t>日死亡，其所遺系爭土地所有權應有部分由其繼承人潘秀照、潘秀綿、潘秀珍、潘秀紅、潘秀亭、潘秀芬辦畢繼承登記，上開繼承人已承受訴訟</t>
    </r>
    <phoneticPr fontId="1" type="noConversion"/>
  </si>
  <si>
    <r>
      <rPr>
        <sz val="12"/>
        <rFont val="標楷體"/>
        <family val="4"/>
        <charset val="136"/>
      </rPr>
      <t>潘秀綿</t>
    </r>
    <phoneticPr fontId="1" type="noConversion"/>
  </si>
  <si>
    <r>
      <rPr>
        <sz val="12"/>
        <rFont val="標楷體"/>
        <family val="4"/>
        <charset val="136"/>
      </rPr>
      <t>潘秀珍</t>
    </r>
    <phoneticPr fontId="1" type="noConversion"/>
  </si>
  <si>
    <r>
      <rPr>
        <sz val="12"/>
        <rFont val="標楷體"/>
        <family val="4"/>
        <charset val="136"/>
      </rPr>
      <t>公同共有</t>
    </r>
    <phoneticPr fontId="1" type="noConversion"/>
  </si>
  <si>
    <r>
      <rPr>
        <sz val="12"/>
        <rFont val="標楷體"/>
        <family val="4"/>
        <charset val="136"/>
      </rPr>
      <t>潘秀紅</t>
    </r>
    <phoneticPr fontId="1" type="noConversion"/>
  </si>
  <si>
    <r>
      <rPr>
        <sz val="12"/>
        <rFont val="標楷體"/>
        <family val="4"/>
        <charset val="136"/>
      </rPr>
      <t>潘秀亭</t>
    </r>
    <phoneticPr fontId="1" type="noConversion"/>
  </si>
  <si>
    <r>
      <rPr>
        <sz val="12"/>
        <rFont val="標楷體"/>
        <family val="4"/>
        <charset val="136"/>
      </rPr>
      <t>潘秀芬</t>
    </r>
    <phoneticPr fontId="1" type="noConversion"/>
  </si>
  <si>
    <r>
      <rPr>
        <sz val="12"/>
        <rFont val="標楷體"/>
        <family val="4"/>
        <charset val="136"/>
      </rPr>
      <t>合計</t>
    </r>
    <phoneticPr fontId="1" type="noConversion"/>
  </si>
  <si>
    <t>/</t>
    <phoneticPr fontId="1" type="noConversion"/>
  </si>
  <si>
    <t>/</t>
    <phoneticPr fontId="1" type="noConversion"/>
  </si>
  <si>
    <t>/</t>
    <phoneticPr fontId="1" type="noConversion"/>
  </si>
  <si>
    <t>/</t>
    <phoneticPr fontId="1" type="noConversion"/>
  </si>
  <si>
    <t>748(1)</t>
    <phoneticPr fontId="1" type="noConversion"/>
  </si>
  <si>
    <t>748(2)</t>
    <phoneticPr fontId="1" type="noConversion"/>
  </si>
  <si>
    <t>748(3)</t>
    <phoneticPr fontId="1" type="noConversion"/>
  </si>
  <si>
    <t>748(4)</t>
    <phoneticPr fontId="1" type="noConversion"/>
  </si>
  <si>
    <t>748(5)</t>
    <phoneticPr fontId="1" type="noConversion"/>
  </si>
  <si>
    <t>748(6)</t>
    <phoneticPr fontId="1" type="noConversion"/>
  </si>
  <si>
    <t>748(7)</t>
    <phoneticPr fontId="1" type="noConversion"/>
  </si>
  <si>
    <r>
      <rPr>
        <sz val="12"/>
        <rFont val="標楷體"/>
        <family val="4"/>
        <charset val="136"/>
      </rPr>
      <t>編號</t>
    </r>
    <phoneticPr fontId="1" type="noConversion"/>
  </si>
  <si>
    <r>
      <rPr>
        <sz val="12"/>
        <rFont val="標楷體"/>
        <family val="4"/>
        <charset val="136"/>
      </rPr>
      <t>潘瑞發、潘志成、潘鳳秋、潘達義、潘采湄、潘瑞柳、林照君、林秋子、林寶雲、潘治嘉、潘昶宏</t>
    </r>
  </si>
  <si>
    <r>
      <rPr>
        <sz val="12"/>
        <rFont val="標楷體"/>
        <family val="4"/>
        <charset val="136"/>
      </rPr>
      <t>潘里五、潘赫政、潘明志、潘金寶、羅潘麵、林志吉、韓潘美鳳、潘松德、潘玉雪、潘德華、潘玉珍、潘玉雲、潘意如</t>
    </r>
    <phoneticPr fontId="1" type="noConversion"/>
  </si>
  <si>
    <r>
      <rPr>
        <sz val="12"/>
        <rFont val="標楷體"/>
        <family val="4"/>
        <charset val="136"/>
      </rPr>
      <t>潘嬰紅、潘花菊、劉潘花蕋、潘志明</t>
    </r>
    <phoneticPr fontId="1" type="noConversion"/>
  </si>
  <si>
    <t>748(10)</t>
    <phoneticPr fontId="1" type="noConversion"/>
  </si>
  <si>
    <t>748(8)</t>
    <phoneticPr fontId="1" type="noConversion"/>
  </si>
  <si>
    <t>748(9)</t>
    <phoneticPr fontId="1" type="noConversion"/>
  </si>
  <si>
    <t>748(11)</t>
    <phoneticPr fontId="1" type="noConversion"/>
  </si>
  <si>
    <t>748(12)</t>
    <phoneticPr fontId="1" type="noConversion"/>
  </si>
  <si>
    <t>748(14)</t>
    <phoneticPr fontId="1" type="noConversion"/>
  </si>
  <si>
    <t>748(15)</t>
    <phoneticPr fontId="1" type="noConversion"/>
  </si>
  <si>
    <t>748(16)</t>
    <phoneticPr fontId="1" type="noConversion"/>
  </si>
  <si>
    <t>748(18)</t>
    <phoneticPr fontId="1" type="noConversion"/>
  </si>
  <si>
    <t>748(13)</t>
    <phoneticPr fontId="1" type="noConversion"/>
  </si>
  <si>
    <t>潘瑞發、潘志成、潘鳳秋、潘達義、潘采湄、潘瑞柳、林照君、林秋子、林寶雲、潘治嘉、潘昶宏（原共有人：潘添壽）</t>
    <phoneticPr fontId="1" type="noConversion"/>
  </si>
  <si>
    <t>潘家雄之遺產（遺產管理人：林錦芬律師）                （原共有人：潘川意）</t>
    <phoneticPr fontId="1" type="noConversion"/>
  </si>
  <si>
    <t>潘里五、潘赫政、潘明志、潘金寶、羅潘麵、林志吉、韓潘美鳳、潘松德、潘玉雪、潘德華、潘玉珍、潘玉雲、潘意如（原共有人：潘添祿）</t>
    <phoneticPr fontId="1" type="noConversion"/>
  </si>
  <si>
    <t>潘嬰紅、潘花菊、劉潘花蕋、潘志明（原共有人：潘樹蘭）</t>
    <phoneticPr fontId="1" type="noConversion"/>
  </si>
  <si>
    <t>748(17)</t>
    <phoneticPr fontId="1" type="noConversion"/>
  </si>
  <si>
    <r>
      <rPr>
        <sz val="12"/>
        <rFont val="標楷體"/>
        <family val="4"/>
        <charset val="136"/>
      </rPr>
      <t>潘川意於</t>
    </r>
    <r>
      <rPr>
        <sz val="12"/>
        <rFont val="Arial"/>
        <family val="2"/>
      </rPr>
      <t>31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 xml:space="preserve">6 </t>
    </r>
    <r>
      <rPr>
        <sz val="12"/>
        <rFont val="標楷體"/>
        <family val="4"/>
        <charset val="136"/>
      </rPr>
      <t>月</t>
    </r>
    <r>
      <rPr>
        <sz val="12"/>
        <rFont val="Arial"/>
        <family val="2"/>
      </rPr>
      <t xml:space="preserve">1 </t>
    </r>
    <r>
      <rPr>
        <sz val="12"/>
        <rFont val="標楷體"/>
        <family val="4"/>
        <charset val="136"/>
      </rPr>
      <t>日死亡，其繼承人潘家雄亦於</t>
    </r>
    <r>
      <rPr>
        <sz val="12"/>
        <rFont val="Arial"/>
        <family val="2"/>
      </rPr>
      <t>94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12</t>
    </r>
    <r>
      <rPr>
        <sz val="12"/>
        <rFont val="標楷體"/>
        <family val="4"/>
        <charset val="136"/>
      </rPr>
      <t>月</t>
    </r>
    <r>
      <rPr>
        <sz val="12"/>
        <rFont val="Arial"/>
        <family val="2"/>
      </rPr>
      <t>24</t>
    </r>
    <r>
      <rPr>
        <sz val="12"/>
        <rFont val="標楷體"/>
        <family val="4"/>
        <charset val="136"/>
      </rPr>
      <t>日死亡，而無人繼承，經本院以</t>
    </r>
    <r>
      <rPr>
        <sz val="12"/>
        <rFont val="Arial"/>
        <family val="2"/>
      </rPr>
      <t>98</t>
    </r>
    <r>
      <rPr>
        <sz val="12"/>
        <rFont val="標楷體"/>
        <family val="4"/>
        <charset val="136"/>
      </rPr>
      <t>年度財管字第</t>
    </r>
    <r>
      <rPr>
        <sz val="12"/>
        <rFont val="Arial"/>
        <family val="2"/>
      </rPr>
      <t>10</t>
    </r>
    <r>
      <rPr>
        <sz val="12"/>
        <rFont val="標楷體"/>
        <family val="4"/>
        <charset val="136"/>
      </rPr>
      <t>號裁定選任被告林錦芬律師為潘家雄之遺產管理人</t>
    </r>
    <phoneticPr fontId="1" type="noConversion"/>
  </si>
  <si>
    <r>
      <rPr>
        <sz val="12"/>
        <rFont val="標楷體"/>
        <family val="4"/>
        <charset val="136"/>
      </rPr>
      <t>潘添壽於</t>
    </r>
    <r>
      <rPr>
        <sz val="12"/>
        <rFont val="Arial"/>
        <family val="2"/>
      </rPr>
      <t>64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 xml:space="preserve">3 </t>
    </r>
    <r>
      <rPr>
        <sz val="12"/>
        <rFont val="標楷體"/>
        <family val="4"/>
        <charset val="136"/>
      </rPr>
      <t>月</t>
    </r>
    <r>
      <rPr>
        <sz val="12"/>
        <rFont val="Arial"/>
        <family val="2"/>
      </rPr>
      <t>27</t>
    </r>
    <r>
      <rPr>
        <sz val="12"/>
        <rFont val="標楷體"/>
        <family val="4"/>
        <charset val="136"/>
      </rPr>
      <t>日死亡，其繼承人為被告潘瑞發、潘志成、潘鳳秋、潘達義、潘采湄、潘瑞柳、林照君、林秋子、林寶雲、潘治嘉、潘昶宏等</t>
    </r>
    <r>
      <rPr>
        <sz val="12"/>
        <rFont val="Arial"/>
        <family val="2"/>
      </rPr>
      <t>11</t>
    </r>
    <r>
      <rPr>
        <sz val="12"/>
        <rFont val="標楷體"/>
        <family val="4"/>
        <charset val="136"/>
      </rPr>
      <t>人，迄未辦理繼承登記</t>
    </r>
    <phoneticPr fontId="1" type="noConversion"/>
  </si>
  <si>
    <r>
      <rPr>
        <sz val="12"/>
        <rFont val="標楷體"/>
        <family val="4"/>
        <charset val="136"/>
      </rPr>
      <t>潘添祿於</t>
    </r>
    <r>
      <rPr>
        <sz val="12"/>
        <rFont val="Arial"/>
        <family val="2"/>
      </rPr>
      <t>67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10</t>
    </r>
    <r>
      <rPr>
        <sz val="12"/>
        <rFont val="標楷體"/>
        <family val="4"/>
        <charset val="136"/>
      </rPr>
      <t>月</t>
    </r>
    <r>
      <rPr>
        <sz val="12"/>
        <rFont val="Arial"/>
        <family val="2"/>
      </rPr>
      <t>22</t>
    </r>
    <r>
      <rPr>
        <sz val="12"/>
        <rFont val="標楷體"/>
        <family val="4"/>
        <charset val="136"/>
      </rPr>
      <t>日死亡，其繼承人為被告潘里五、潘赫政、潘明志、潘金寶、羅潘麵、林志吉、韓潘美鳳、潘松德、潘玉雪、潘德華、潘玉珍、潘玉雲、潘意如等</t>
    </r>
    <r>
      <rPr>
        <sz val="12"/>
        <rFont val="Arial"/>
        <family val="2"/>
      </rPr>
      <t>13</t>
    </r>
    <r>
      <rPr>
        <sz val="12"/>
        <rFont val="標楷體"/>
        <family val="4"/>
        <charset val="136"/>
      </rPr>
      <t>人，迄未辦理繼承登記</t>
    </r>
    <phoneticPr fontId="1" type="noConversion"/>
  </si>
  <si>
    <r>
      <rPr>
        <sz val="12"/>
        <rFont val="標楷體"/>
        <family val="4"/>
        <charset val="136"/>
      </rPr>
      <t>潘樹蘭於</t>
    </r>
    <r>
      <rPr>
        <sz val="12"/>
        <rFont val="Arial"/>
        <family val="2"/>
      </rPr>
      <t>83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 xml:space="preserve">5 </t>
    </r>
    <r>
      <rPr>
        <sz val="12"/>
        <rFont val="標楷體"/>
        <family val="4"/>
        <charset val="136"/>
      </rPr>
      <t>月</t>
    </r>
    <r>
      <rPr>
        <sz val="12"/>
        <rFont val="Arial"/>
        <family val="2"/>
      </rPr>
      <t>11</t>
    </r>
    <r>
      <rPr>
        <sz val="12"/>
        <rFont val="標楷體"/>
        <family val="4"/>
        <charset val="136"/>
      </rPr>
      <t>日死亡，其繼承人為被告潘嬰紅、潘花菊、劉潘花蕋、潘志明等</t>
    </r>
    <r>
      <rPr>
        <sz val="12"/>
        <rFont val="Arial"/>
        <family val="2"/>
      </rPr>
      <t>4</t>
    </r>
    <r>
      <rPr>
        <sz val="12"/>
        <rFont val="標楷體"/>
        <family val="4"/>
        <charset val="136"/>
      </rPr>
      <t>人，迄未辦理繼承登記</t>
    </r>
    <phoneticPr fontId="1" type="noConversion"/>
  </si>
  <si>
    <t></t>
    <phoneticPr fontId="1" type="noConversion"/>
  </si>
  <si>
    <t></t>
    <phoneticPr fontId="1" type="noConversion"/>
  </si>
  <si>
    <t></t>
    <phoneticPr fontId="1" type="noConversion"/>
  </si>
  <si>
    <t></t>
    <phoneticPr fontId="1" type="noConversion"/>
  </si>
  <si>
    <r>
      <rPr>
        <sz val="16"/>
        <rFont val="Arial"/>
        <family val="2"/>
      </rPr>
      <t xml:space="preserve"> </t>
    </r>
    <r>
      <rPr>
        <sz val="12"/>
        <rFont val="Arial"/>
        <family val="2"/>
      </rPr>
      <t xml:space="preserve">                       </t>
    </r>
    <r>
      <rPr>
        <sz val="12"/>
        <rFont val="標楷體"/>
        <family val="4"/>
        <charset val="136"/>
      </rPr>
      <t>扣除編號</t>
    </r>
    <r>
      <rPr>
        <sz val="12"/>
        <rFont val="Arial"/>
        <family val="2"/>
      </rPr>
      <t>748(17)</t>
    </r>
    <r>
      <rPr>
        <sz val="12"/>
        <rFont val="標楷體"/>
        <family val="4"/>
        <charset val="136"/>
      </rPr>
      <t>部分後之折算面積</t>
    </r>
    <phoneticPr fontId="1" type="noConversion"/>
  </si>
  <si>
    <r>
      <rPr>
        <sz val="12"/>
        <rFont val="標楷體"/>
        <family val="4"/>
        <charset val="136"/>
      </rPr>
      <t>扣除編號</t>
    </r>
    <r>
      <rPr>
        <sz val="12"/>
        <rFont val="Arial"/>
        <family val="2"/>
      </rPr>
      <t>748(17)</t>
    </r>
    <r>
      <rPr>
        <sz val="12"/>
        <rFont val="標楷體"/>
        <family val="4"/>
        <charset val="136"/>
      </rPr>
      <t>部分後之折算面積</t>
    </r>
  </si>
  <si>
    <r>
      <rPr>
        <sz val="12"/>
        <rFont val="標楷體"/>
        <family val="4"/>
        <charset val="136"/>
      </rPr>
      <t>公同共有</t>
    </r>
    <r>
      <rPr>
        <sz val="12"/>
        <rFont val="Arial"/>
        <family val="2"/>
      </rPr>
      <t>1/1</t>
    </r>
    <phoneticPr fontId="1" type="noConversion"/>
  </si>
  <si>
    <r>
      <rPr>
        <sz val="12"/>
        <rFont val="標楷體"/>
        <family val="4"/>
        <charset val="136"/>
      </rPr>
      <t>公同共有</t>
    </r>
    <r>
      <rPr>
        <sz val="12"/>
        <rFont val="Arial"/>
        <family val="2"/>
      </rPr>
      <t>7/384</t>
    </r>
    <phoneticPr fontId="1" type="noConversion"/>
  </si>
  <si>
    <r>
      <rPr>
        <sz val="12"/>
        <rFont val="標楷體"/>
        <family val="4"/>
        <charset val="136"/>
      </rPr>
      <t>潘何得</t>
    </r>
    <phoneticPr fontId="1" type="noConversion"/>
  </si>
  <si>
    <r>
      <rPr>
        <sz val="12"/>
        <rFont val="標楷體"/>
        <family val="4"/>
        <charset val="136"/>
      </rPr>
      <t>潘仕軒</t>
    </r>
    <phoneticPr fontId="1" type="noConversion"/>
  </si>
  <si>
    <r>
      <rPr>
        <sz val="12"/>
        <rFont val="標楷體"/>
        <family val="4"/>
        <charset val="136"/>
      </rPr>
      <t>潘啟明</t>
    </r>
    <phoneticPr fontId="1" type="noConversion"/>
  </si>
  <si>
    <r>
      <rPr>
        <sz val="12"/>
        <rFont val="標楷體"/>
        <family val="4"/>
        <charset val="136"/>
      </rPr>
      <t>潘啟龍</t>
    </r>
    <phoneticPr fontId="1" type="noConversion"/>
  </si>
  <si>
    <r>
      <rPr>
        <sz val="12"/>
        <rFont val="標楷體"/>
        <family val="4"/>
        <charset val="136"/>
      </rPr>
      <t>潘華慶</t>
    </r>
    <phoneticPr fontId="1" type="noConversion"/>
  </si>
  <si>
    <r>
      <rPr>
        <sz val="12"/>
        <rFont val="標楷體"/>
        <family val="4"/>
        <charset val="136"/>
      </rPr>
      <t>鍾蓮合</t>
    </r>
    <phoneticPr fontId="1" type="noConversion"/>
  </si>
  <si>
    <r>
      <rPr>
        <sz val="12"/>
        <rFont val="標楷體"/>
        <family val="4"/>
        <charset val="136"/>
      </rPr>
      <t>潘建中</t>
    </r>
    <phoneticPr fontId="1" type="noConversion"/>
  </si>
  <si>
    <r>
      <rPr>
        <sz val="12"/>
        <rFont val="標楷體"/>
        <family val="4"/>
        <charset val="136"/>
      </rPr>
      <t>潘建成</t>
    </r>
    <phoneticPr fontId="1" type="noConversion"/>
  </si>
  <si>
    <t>潘里五、潘赫政、潘明志、潘金寶、羅潘麵、林志吉、韓潘美鳳、潘松德、潘玉雪、潘德華、潘玉珍、潘玉雲、潘意如（共同受領）</t>
    <phoneticPr fontId="1" type="noConversion"/>
  </si>
  <si>
    <r>
      <rPr>
        <sz val="12"/>
        <color theme="1"/>
        <rFont val="標楷體"/>
        <family val="4"/>
        <charset val="136"/>
      </rPr>
      <t>潘家英</t>
    </r>
  </si>
  <si>
    <r>
      <rPr>
        <sz val="12"/>
        <color theme="1"/>
        <rFont val="標楷體"/>
        <family val="4"/>
        <charset val="136"/>
      </rPr>
      <t>潘家雄之遺產</t>
    </r>
    <r>
      <rPr>
        <sz val="12"/>
        <color theme="1"/>
        <rFont val="Arial"/>
        <family val="2"/>
      </rPr>
      <t xml:space="preserve">                                                </t>
    </r>
    <r>
      <rPr>
        <sz val="12"/>
        <color theme="1"/>
        <rFont val="標楷體"/>
        <family val="4"/>
        <charset val="136"/>
      </rPr>
      <t>（遺產管理人：林錦芬律師）</t>
    </r>
    <phoneticPr fontId="1" type="noConversion"/>
  </si>
  <si>
    <t>潘瑞發、潘志成、潘鳳秋、潘達義、潘采湄、潘瑞柳、林照君、林秋子、林寶雲、潘治嘉、潘昶宏（連帶給付）</t>
    <phoneticPr fontId="1" type="noConversion"/>
  </si>
  <si>
    <r>
      <rPr>
        <sz val="12"/>
        <color theme="1"/>
        <rFont val="標楷體"/>
        <family val="4"/>
        <charset val="136"/>
      </rPr>
      <t>應為補償人</t>
    </r>
    <phoneticPr fontId="1" type="noConversion"/>
  </si>
  <si>
    <t>潘嬰紅、潘花菊、劉潘花蕋、潘志明（連帶給付）</t>
    <phoneticPr fontId="1" type="noConversion"/>
  </si>
  <si>
    <r>
      <rPr>
        <sz val="12"/>
        <rFont val="標楷體"/>
        <family val="4"/>
        <charset val="136"/>
      </rPr>
      <t>潘志明</t>
    </r>
    <phoneticPr fontId="1" type="noConversion"/>
  </si>
  <si>
    <t>潘秀照、潘秀綿、潘秀珍、潘秀紅、潘秀亭、潘秀芬（共同受領）</t>
    <phoneticPr fontId="1" type="noConversion"/>
  </si>
  <si>
    <t>應受補償金額合計</t>
    <phoneticPr fontId="1" type="noConversion"/>
  </si>
  <si>
    <r>
      <rPr>
        <sz val="12"/>
        <color theme="1"/>
        <rFont val="標楷體"/>
        <family val="4"/>
        <charset val="136"/>
      </rPr>
      <t>應受補償人</t>
    </r>
    <phoneticPr fontId="1" type="noConversion"/>
  </si>
  <si>
    <r>
      <rPr>
        <sz val="12"/>
        <rFont val="標楷體"/>
        <family val="4"/>
        <charset val="136"/>
      </rPr>
      <t>潘嬰紅</t>
    </r>
    <phoneticPr fontId="1" type="noConversion"/>
  </si>
  <si>
    <r>
      <rPr>
        <sz val="12"/>
        <rFont val="標楷體"/>
        <family val="4"/>
        <charset val="136"/>
      </rPr>
      <t>潘微仲</t>
    </r>
    <phoneticPr fontId="1" type="noConversion"/>
  </si>
  <si>
    <r>
      <rPr>
        <sz val="12"/>
        <rFont val="標楷體"/>
        <family val="4"/>
        <charset val="136"/>
      </rPr>
      <t>應為補償金額合計</t>
    </r>
    <phoneticPr fontId="1" type="noConversion"/>
  </si>
  <si>
    <r>
      <rPr>
        <sz val="20"/>
        <color theme="1"/>
        <rFont val="標楷體"/>
        <family val="4"/>
        <charset val="136"/>
      </rPr>
      <t>附表三：共有人互相補償明細（金額單位：新台幣</t>
    </r>
    <r>
      <rPr>
        <sz val="20"/>
        <color theme="1"/>
        <rFont val="Arial"/>
        <family val="2"/>
      </rPr>
      <t>/</t>
    </r>
    <r>
      <rPr>
        <sz val="20"/>
        <color theme="1"/>
        <rFont val="標楷體"/>
        <family val="4"/>
        <charset val="136"/>
      </rPr>
      <t>元，金額經權宜調整，不滿</t>
    </r>
    <r>
      <rPr>
        <sz val="20"/>
        <color theme="1"/>
        <rFont val="Arial"/>
        <family val="2"/>
      </rPr>
      <t>1</t>
    </r>
    <r>
      <rPr>
        <sz val="20"/>
        <color theme="1"/>
        <rFont val="標楷體"/>
        <family val="4"/>
        <charset val="136"/>
      </rPr>
      <t>元部分或捨去或進位）</t>
    </r>
    <phoneticPr fontId="1" type="noConversion"/>
  </si>
  <si>
    <r>
      <rPr>
        <sz val="12"/>
        <rFont val="標楷體"/>
        <family val="4"/>
        <charset val="136"/>
      </rPr>
      <t>坐落</t>
    </r>
    <phoneticPr fontId="1" type="noConversion"/>
  </si>
  <si>
    <r>
      <rPr>
        <sz val="12"/>
        <rFont val="標楷體"/>
        <family val="4"/>
        <charset val="136"/>
      </rPr>
      <t>分配對象</t>
    </r>
    <phoneticPr fontId="1" type="noConversion"/>
  </si>
  <si>
    <r>
      <rPr>
        <sz val="12"/>
        <rFont val="標楷體"/>
        <family val="4"/>
        <charset val="136"/>
      </rPr>
      <t>受分配土地面積合計</t>
    </r>
    <phoneticPr fontId="1" type="noConversion"/>
  </si>
  <si>
    <r>
      <rPr>
        <sz val="12"/>
        <rFont val="標楷體"/>
        <family val="4"/>
        <charset val="136"/>
      </rPr>
      <t>備註</t>
    </r>
    <phoneticPr fontId="1" type="noConversion"/>
  </si>
  <si>
    <r>
      <rPr>
        <sz val="12"/>
        <rFont val="標楷體"/>
        <family val="4"/>
        <charset val="136"/>
      </rPr>
      <t>於公同共有人間，價金應共同受領</t>
    </r>
    <phoneticPr fontId="1" type="noConversion"/>
  </si>
  <si>
    <r>
      <rPr>
        <sz val="12"/>
        <rFont val="標楷體"/>
        <family val="4"/>
        <charset val="136"/>
      </rPr>
      <t>差額</t>
    </r>
    <r>
      <rPr>
        <sz val="12"/>
        <rFont val="Arial"/>
        <family val="2"/>
      </rPr>
      <t xml:space="preserve">               </t>
    </r>
    <r>
      <rPr>
        <sz val="12"/>
        <rFont val="標楷體"/>
        <family val="4"/>
        <charset val="136"/>
      </rPr>
      <t>（＝</t>
    </r>
    <r>
      <rPr>
        <sz val="12"/>
        <rFont val="Arial"/>
        <family val="2"/>
      </rPr>
      <t></t>
    </r>
    <r>
      <rPr>
        <sz val="12"/>
        <rFont val="標楷體"/>
        <family val="4"/>
        <charset val="136"/>
      </rPr>
      <t>－</t>
    </r>
    <r>
      <rPr>
        <sz val="12"/>
        <rFont val="Arial"/>
        <family val="2"/>
      </rPr>
      <t></t>
    </r>
    <r>
      <rPr>
        <sz val="12"/>
        <rFont val="標楷體"/>
        <family val="4"/>
        <charset val="136"/>
      </rPr>
      <t>）</t>
    </r>
    <phoneticPr fontId="1" type="noConversion"/>
  </si>
  <si>
    <r>
      <rPr>
        <sz val="12"/>
        <rFont val="標楷體"/>
        <family val="4"/>
        <charset val="136"/>
      </rPr>
      <t>應為</t>
    </r>
    <r>
      <rPr>
        <sz val="12"/>
        <rFont val="Arial"/>
        <family val="2"/>
      </rPr>
      <t xml:space="preserve">/ </t>
    </r>
    <r>
      <rPr>
        <sz val="12"/>
        <rFont val="標楷體"/>
        <family val="4"/>
        <charset val="136"/>
      </rPr>
      <t>受補償金額</t>
    </r>
    <r>
      <rPr>
        <sz val="12"/>
        <rFont val="Arial"/>
        <family val="2"/>
      </rPr>
      <t xml:space="preserve">                            </t>
    </r>
    <r>
      <rPr>
        <sz val="12"/>
        <rFont val="標楷體"/>
        <family val="4"/>
        <charset val="136"/>
      </rPr>
      <t>（＝</t>
    </r>
    <r>
      <rPr>
        <sz val="12"/>
        <rFont val="Arial"/>
        <family val="2"/>
      </rPr>
      <t>×2400</t>
    </r>
    <r>
      <rPr>
        <sz val="12"/>
        <rFont val="標楷體"/>
        <family val="4"/>
        <charset val="136"/>
      </rPr>
      <t>）</t>
    </r>
    <phoneticPr fontId="1" type="noConversion"/>
  </si>
  <si>
    <r>
      <rPr>
        <sz val="12"/>
        <rFont val="標楷體"/>
        <family val="4"/>
        <charset val="136"/>
      </rPr>
      <t>公同共有</t>
    </r>
    <r>
      <rPr>
        <sz val="12"/>
        <rFont val="Arial"/>
        <family val="2"/>
      </rPr>
      <t>6/192</t>
    </r>
    <phoneticPr fontId="1" type="noConversion"/>
  </si>
  <si>
    <r>
      <rPr>
        <sz val="12"/>
        <rFont val="標楷體"/>
        <family val="4"/>
        <charset val="136"/>
      </rPr>
      <t>公同共有</t>
    </r>
    <r>
      <rPr>
        <sz val="12"/>
        <rFont val="Arial"/>
        <family val="2"/>
      </rPr>
      <t>24/192</t>
    </r>
    <phoneticPr fontId="1" type="noConversion"/>
  </si>
  <si>
    <r>
      <rPr>
        <sz val="12"/>
        <rFont val="標楷體"/>
        <family val="4"/>
        <charset val="136"/>
      </rPr>
      <t>萬巒鄉萬金段</t>
    </r>
    <r>
      <rPr>
        <sz val="12"/>
        <rFont val="Arial"/>
        <family val="2"/>
      </rPr>
      <t>748</t>
    </r>
    <r>
      <rPr>
        <sz val="12"/>
        <rFont val="標楷體"/>
        <family val="4"/>
        <charset val="136"/>
      </rPr>
      <t>地號（重測前為同鄉赤山段</t>
    </r>
    <r>
      <rPr>
        <sz val="12"/>
        <rFont val="Arial"/>
        <family val="2"/>
      </rPr>
      <t xml:space="preserve">418 </t>
    </r>
    <r>
      <rPr>
        <sz val="12"/>
        <rFont val="標楷體"/>
        <family val="4"/>
        <charset val="136"/>
      </rPr>
      <t>地號）</t>
    </r>
    <phoneticPr fontId="1" type="noConversion"/>
  </si>
  <si>
    <r>
      <rPr>
        <sz val="12"/>
        <rFont val="標楷體"/>
        <family val="4"/>
        <charset val="136"/>
      </rPr>
      <t>潘家雄之遺產</t>
    </r>
    <r>
      <rPr>
        <sz val="12"/>
        <rFont val="Arial"/>
        <family val="2"/>
      </rPr>
      <t xml:space="preserve">                                                                                </t>
    </r>
    <r>
      <rPr>
        <sz val="12"/>
        <rFont val="標楷體"/>
        <family val="4"/>
        <charset val="136"/>
      </rPr>
      <t>（遺產管理人：林錦芬律師）</t>
    </r>
    <phoneticPr fontId="1" type="noConversion"/>
  </si>
  <si>
    <r>
      <rPr>
        <sz val="14"/>
        <rFont val="標楷體"/>
        <family val="4"/>
        <charset val="136"/>
      </rPr>
      <t xml:space="preserve">准予變賣，所得價金由兩造按原應有部分比例分配
</t>
    </r>
    <phoneticPr fontId="1" type="noConversion"/>
  </si>
  <si>
    <r>
      <rPr>
        <sz val="14"/>
        <rFont val="標楷體"/>
        <family val="4"/>
        <charset val="136"/>
      </rPr>
      <t>（編號為附圖之編號；面積單位：平方公尺；折算面積經權宜調整，小數點後第</t>
    </r>
    <r>
      <rPr>
        <sz val="14"/>
        <rFont val="Arial"/>
        <family val="2"/>
      </rPr>
      <t xml:space="preserve">3 </t>
    </r>
    <r>
      <rPr>
        <sz val="14"/>
        <rFont val="標楷體"/>
        <family val="4"/>
        <charset val="136"/>
      </rPr>
      <t>位或進位或捨去）</t>
    </r>
    <r>
      <rPr>
        <sz val="14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4"/>
        <rFont val="標楷體"/>
        <family val="4"/>
        <charset val="136"/>
      </rPr>
      <t>（差額欄顯示負數者，表示受分配面積小於原應有部分折算面積，而應受補償；顯示正數者，表示受分配面積大於原應有部分折算面積，而應為補償）</t>
    </r>
    <phoneticPr fontId="1" type="noConversion"/>
  </si>
  <si>
    <r>
      <rPr>
        <sz val="24"/>
        <rFont val="標楷體"/>
        <family val="4"/>
        <charset val="136"/>
      </rPr>
      <t>附表二：系爭土地分配明細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</si>
</sst>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0.000_ "/>
    <numFmt numFmtId="177" formatCode="0.0%"/>
    <numFmt numFmtId="178" formatCode="0.00_);[Red]\(0.00\)"/>
    <numFmt numFmtId="179" formatCode="0.00_ "/>
    <numFmt numFmtId="180" formatCode="#,##0_ ;[Red]\-#,##0\ "/>
    <numFmt numFmtId="181" formatCode="0.00_ ;[Red]\-0.00\ "/>
    <numFmt numFmtId="182" formatCode="#,##0;[Red]#,##0"/>
    <numFmt numFmtId="183" formatCode="0_);[Red]\(0\)"/>
    <numFmt numFmtId="184" formatCode="#,##0_);[Red]\(#,##0\)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rial"/>
      <family val="2"/>
    </font>
    <font>
      <sz val="20"/>
      <name val="Arial"/>
      <family val="2"/>
    </font>
    <font>
      <sz val="20"/>
      <name val="標楷體"/>
      <family val="4"/>
      <charset val="136"/>
    </font>
    <font>
      <sz val="18"/>
      <name val="Arial"/>
      <family val="2"/>
    </font>
    <font>
      <sz val="12"/>
      <name val="Arial"/>
      <family val="2"/>
    </font>
    <font>
      <sz val="12"/>
      <name val="標楷體"/>
      <family val="4"/>
      <charset val="136"/>
    </font>
    <font>
      <sz val="16"/>
      <name val="Arial"/>
      <family val="2"/>
    </font>
    <font>
      <sz val="12"/>
      <color theme="1"/>
      <name val="標楷體"/>
      <family val="4"/>
      <charset val="136"/>
    </font>
    <font>
      <sz val="14"/>
      <color theme="1"/>
      <name val="Arial"/>
      <family val="2"/>
    </font>
    <font>
      <sz val="20"/>
      <color theme="1"/>
      <name val="Arial"/>
      <family val="2"/>
    </font>
    <font>
      <sz val="20"/>
      <color theme="1"/>
      <name val="標楷體"/>
      <family val="4"/>
      <charset val="136"/>
    </font>
    <font>
      <sz val="14"/>
      <name val="Arial"/>
      <family val="2"/>
    </font>
    <font>
      <sz val="14"/>
      <name val="標楷體"/>
      <family val="4"/>
      <charset val="136"/>
    </font>
    <font>
      <sz val="24"/>
      <name val="Arial"/>
      <family val="2"/>
    </font>
    <font>
      <sz val="2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Down="1">
      <left/>
      <right style="thin">
        <color auto="1"/>
      </right>
      <top/>
      <bottom style="thin">
        <color auto="1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236">
    <xf numFmtId="0" fontId="0" fillId="0" borderId="0" xfId="0">
      <alignment vertical="center"/>
    </xf>
    <xf numFmtId="176" fontId="3" fillId="0" borderId="0" xfId="0" applyNumberFormat="1" applyFont="1" applyFill="1" applyBorder="1" applyAlignment="1">
      <alignment horizontal="left" vertical="center"/>
    </xf>
    <xf numFmtId="177" fontId="5" fillId="0" borderId="0" xfId="0" applyNumberFormat="1" applyFont="1" applyFill="1">
      <alignment vertical="center"/>
    </xf>
    <xf numFmtId="0" fontId="5" fillId="0" borderId="0" xfId="0" applyFont="1" applyFill="1">
      <alignment vertical="center"/>
    </xf>
    <xf numFmtId="176" fontId="6" fillId="0" borderId="0" xfId="0" applyNumberFormat="1" applyFont="1" applyFill="1" applyBorder="1" applyAlignment="1">
      <alignment horizontal="left" vertical="center"/>
    </xf>
    <xf numFmtId="177" fontId="6" fillId="0" borderId="0" xfId="0" applyNumberFormat="1" applyFont="1" applyFill="1">
      <alignment vertical="center"/>
    </xf>
    <xf numFmtId="0" fontId="6" fillId="0" borderId="0" xfId="0" applyFont="1" applyFill="1">
      <alignment vertical="center"/>
    </xf>
    <xf numFmtId="0" fontId="6" fillId="0" borderId="2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Continuous" vertical="center" wrapText="1"/>
    </xf>
    <xf numFmtId="0" fontId="6" fillId="0" borderId="0" xfId="0" applyFont="1" applyFill="1" applyBorder="1" applyAlignment="1">
      <alignment horizontal="centerContinuous" vertical="center" wrapText="1"/>
    </xf>
    <xf numFmtId="0" fontId="6" fillId="0" borderId="7" xfId="0" applyFont="1" applyFill="1" applyBorder="1" applyAlignment="1">
      <alignment horizontal="centerContinuous" vertical="center" wrapText="1"/>
    </xf>
    <xf numFmtId="0" fontId="6" fillId="0" borderId="8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178" fontId="6" fillId="0" borderId="0" xfId="0" applyNumberFormat="1" applyFont="1" applyFill="1" applyBorder="1" applyAlignment="1">
      <alignment horizontal="left" vertical="center"/>
    </xf>
    <xf numFmtId="178" fontId="6" fillId="0" borderId="2" xfId="0" applyNumberFormat="1" applyFont="1" applyFill="1" applyBorder="1" applyAlignment="1">
      <alignment vertical="center" wrapText="1"/>
    </xf>
    <xf numFmtId="178" fontId="6" fillId="0" borderId="2" xfId="0" applyNumberFormat="1" applyFont="1" applyFill="1" applyBorder="1" applyAlignment="1">
      <alignment horizontal="right" vertical="center" wrapText="1"/>
    </xf>
    <xf numFmtId="178" fontId="6" fillId="0" borderId="6" xfId="0" applyNumberFormat="1" applyFont="1" applyFill="1" applyBorder="1" applyAlignment="1">
      <alignment horizontal="right" vertical="center" wrapText="1"/>
    </xf>
    <xf numFmtId="178" fontId="6" fillId="0" borderId="8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>
      <alignment vertical="center"/>
    </xf>
    <xf numFmtId="178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178" fontId="6" fillId="0" borderId="10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178" fontId="6" fillId="0" borderId="1" xfId="0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vertical="center" wrapText="1"/>
    </xf>
    <xf numFmtId="0" fontId="6" fillId="0" borderId="1" xfId="0" applyFont="1" applyFill="1" applyBorder="1">
      <alignment vertical="center"/>
    </xf>
    <xf numFmtId="181" fontId="6" fillId="0" borderId="1" xfId="0" applyNumberFormat="1" applyFont="1" applyFill="1" applyBorder="1" applyAlignment="1">
      <alignment vertical="center" wrapText="1"/>
    </xf>
    <xf numFmtId="181" fontId="6" fillId="0" borderId="1" xfId="0" applyNumberFormat="1" applyFont="1" applyFill="1" applyBorder="1" applyAlignment="1">
      <alignment horizontal="right" vertical="center" wrapText="1"/>
    </xf>
    <xf numFmtId="178" fontId="6" fillId="0" borderId="3" xfId="0" applyNumberFormat="1" applyFont="1" applyFill="1" applyBorder="1" applyAlignment="1">
      <alignment vertical="center" wrapText="1"/>
    </xf>
    <xf numFmtId="178" fontId="6" fillId="0" borderId="16" xfId="0" applyNumberFormat="1" applyFont="1" applyFill="1" applyBorder="1" applyAlignment="1">
      <alignment horizontal="center" vertical="center" wrapText="1"/>
    </xf>
    <xf numFmtId="178" fontId="6" fillId="0" borderId="16" xfId="0" applyNumberFormat="1" applyFont="1" applyFill="1" applyBorder="1" applyAlignment="1">
      <alignment vertical="center" wrapText="1"/>
    </xf>
    <xf numFmtId="178" fontId="6" fillId="0" borderId="16" xfId="0" applyNumberFormat="1" applyFont="1" applyFill="1" applyBorder="1" applyAlignment="1">
      <alignment horizontal="right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left" vertical="center" wrapText="1"/>
    </xf>
    <xf numFmtId="4" fontId="6" fillId="0" borderId="4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  <xf numFmtId="178" fontId="6" fillId="0" borderId="10" xfId="0" applyNumberFormat="1" applyFont="1" applyFill="1" applyBorder="1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  <xf numFmtId="0" fontId="0" fillId="0" borderId="12" xfId="0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/>
    </xf>
    <xf numFmtId="178" fontId="6" fillId="0" borderId="17" xfId="0" applyNumberFormat="1" applyFont="1" applyFill="1" applyBorder="1" applyAlignment="1">
      <alignment vertical="center" wrapText="1"/>
    </xf>
    <xf numFmtId="178" fontId="6" fillId="0" borderId="3" xfId="0" applyNumberFormat="1" applyFont="1" applyFill="1" applyBorder="1" applyAlignment="1">
      <alignment vertical="center" wrapText="1"/>
    </xf>
    <xf numFmtId="181" fontId="6" fillId="0" borderId="1" xfId="0" applyNumberFormat="1" applyFont="1" applyFill="1" applyBorder="1" applyAlignment="1">
      <alignment horizontal="right" vertical="center" wrapText="1"/>
    </xf>
    <xf numFmtId="181" fontId="6" fillId="0" borderId="1" xfId="0" applyNumberFormat="1" applyFont="1" applyFill="1" applyBorder="1" applyAlignment="1">
      <alignment vertical="center" wrapText="1"/>
    </xf>
    <xf numFmtId="0" fontId="6" fillId="0" borderId="16" xfId="0" applyFont="1" applyFill="1" applyBorder="1" applyAlignment="1">
      <alignment horizontal="right" vertical="center" wrapText="1"/>
    </xf>
    <xf numFmtId="178" fontId="6" fillId="0" borderId="16" xfId="0" applyNumberFormat="1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179" fontId="6" fillId="0" borderId="10" xfId="0" applyNumberFormat="1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0" xfId="0" applyFont="1" applyFill="1" applyBorder="1">
      <alignment vertical="center"/>
    </xf>
    <xf numFmtId="0" fontId="6" fillId="0" borderId="2" xfId="0" applyFont="1" applyFill="1" applyBorder="1" applyAlignment="1">
      <alignment horizontal="center" wrapText="1"/>
    </xf>
    <xf numFmtId="0" fontId="6" fillId="0" borderId="29" xfId="0" applyFont="1" applyFill="1" applyBorder="1" applyAlignment="1">
      <alignment vertical="center" wrapText="1"/>
    </xf>
    <xf numFmtId="0" fontId="7" fillId="0" borderId="32" xfId="0" applyFont="1" applyFill="1" applyBorder="1" applyAlignment="1">
      <alignment vertical="center" wrapText="1"/>
    </xf>
    <xf numFmtId="0" fontId="6" fillId="0" borderId="32" xfId="0" applyFont="1" applyFill="1" applyBorder="1" applyAlignment="1">
      <alignment vertical="center" wrapText="1"/>
    </xf>
    <xf numFmtId="0" fontId="6" fillId="0" borderId="32" xfId="0" applyFont="1" applyFill="1" applyBorder="1" applyAlignment="1">
      <alignment vertical="center" wrapText="1"/>
    </xf>
    <xf numFmtId="182" fontId="2" fillId="0" borderId="27" xfId="0" applyNumberFormat="1" applyFont="1" applyFill="1" applyBorder="1" applyAlignment="1">
      <alignment vertical="center"/>
    </xf>
    <xf numFmtId="182" fontId="2" fillId="0" borderId="28" xfId="0" applyNumberFormat="1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vertical="center" wrapText="1"/>
    </xf>
    <xf numFmtId="182" fontId="2" fillId="0" borderId="0" xfId="0" applyNumberFormat="1" applyFont="1" applyFill="1">
      <alignment vertical="center"/>
    </xf>
    <xf numFmtId="182" fontId="2" fillId="0" borderId="30" xfId="0" applyNumberFormat="1" applyFont="1" applyFill="1" applyBorder="1" applyAlignment="1">
      <alignment horizontal="center" vertical="center" wrapText="1"/>
    </xf>
    <xf numFmtId="182" fontId="2" fillId="0" borderId="31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 wrapText="1"/>
    </xf>
    <xf numFmtId="182" fontId="2" fillId="0" borderId="0" xfId="0" applyNumberFormat="1" applyFont="1" applyFill="1" applyAlignment="1">
      <alignment vertical="center" wrapText="1"/>
    </xf>
    <xf numFmtId="0" fontId="2" fillId="0" borderId="3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82" fontId="10" fillId="0" borderId="0" xfId="0" applyNumberFormat="1" applyFont="1" applyFill="1" applyBorder="1">
      <alignment vertical="center"/>
    </xf>
    <xf numFmtId="182" fontId="10" fillId="0" borderId="0" xfId="0" applyNumberFormat="1" applyFont="1" applyFill="1" applyBorder="1" applyAlignment="1">
      <alignment vertical="center"/>
    </xf>
    <xf numFmtId="182" fontId="10" fillId="0" borderId="0" xfId="0" applyNumberFormat="1" applyFont="1" applyFill="1" applyBorder="1" applyAlignment="1">
      <alignment horizontal="right" vertical="center"/>
    </xf>
    <xf numFmtId="183" fontId="10" fillId="0" borderId="0" xfId="0" applyNumberFormat="1" applyFont="1" applyFill="1">
      <alignment vertical="center"/>
    </xf>
    <xf numFmtId="182" fontId="10" fillId="0" borderId="0" xfId="0" applyNumberFormat="1" applyFont="1" applyFill="1">
      <alignment vertical="center"/>
    </xf>
    <xf numFmtId="182" fontId="10" fillId="0" borderId="0" xfId="0" applyNumberFormat="1" applyFont="1" applyFill="1" applyAlignment="1">
      <alignment vertical="center"/>
    </xf>
    <xf numFmtId="182" fontId="10" fillId="0" borderId="0" xfId="0" applyNumberFormat="1" applyFont="1" applyFill="1" applyAlignment="1">
      <alignment horizontal="right" vertical="center"/>
    </xf>
    <xf numFmtId="184" fontId="2" fillId="0" borderId="1" xfId="0" applyNumberFormat="1" applyFont="1" applyFill="1" applyBorder="1">
      <alignment vertical="center"/>
    </xf>
    <xf numFmtId="184" fontId="2" fillId="0" borderId="1" xfId="0" applyNumberFormat="1" applyFont="1" applyFill="1" applyBorder="1" applyAlignment="1">
      <alignment horizontal="right" vertical="center"/>
    </xf>
    <xf numFmtId="182" fontId="11" fillId="0" borderId="0" xfId="0" applyNumberFormat="1" applyFont="1" applyFill="1">
      <alignment vertical="center"/>
    </xf>
    <xf numFmtId="0" fontId="9" fillId="0" borderId="36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184" fontId="2" fillId="0" borderId="2" xfId="0" applyNumberFormat="1" applyFont="1" applyFill="1" applyBorder="1">
      <alignment vertical="center"/>
    </xf>
    <xf numFmtId="182" fontId="6" fillId="0" borderId="37" xfId="0" applyNumberFormat="1" applyFont="1" applyFill="1" applyBorder="1" applyAlignment="1">
      <alignment horizontal="center" vertical="center" wrapText="1"/>
    </xf>
    <xf numFmtId="182" fontId="6" fillId="0" borderId="38" xfId="0" applyNumberFormat="1" applyFont="1" applyFill="1" applyBorder="1" applyAlignment="1">
      <alignment horizontal="center" vertical="center" wrapText="1"/>
    </xf>
    <xf numFmtId="184" fontId="2" fillId="0" borderId="39" xfId="0" applyNumberFormat="1" applyFont="1" applyFill="1" applyBorder="1" applyAlignment="1">
      <alignment horizontal="right" vertical="center"/>
    </xf>
    <xf numFmtId="0" fontId="6" fillId="0" borderId="40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/>
    </xf>
    <xf numFmtId="184" fontId="2" fillId="0" borderId="10" xfId="0" applyNumberFormat="1" applyFont="1" applyFill="1" applyBorder="1">
      <alignment vertical="center"/>
    </xf>
    <xf numFmtId="184" fontId="2" fillId="0" borderId="10" xfId="0" applyNumberFormat="1" applyFont="1" applyFill="1" applyBorder="1" applyAlignment="1">
      <alignment horizontal="right" vertical="center"/>
    </xf>
    <xf numFmtId="184" fontId="2" fillId="0" borderId="13" xfId="0" applyNumberFormat="1" applyFont="1" applyFill="1" applyBorder="1">
      <alignment vertical="center"/>
    </xf>
    <xf numFmtId="184" fontId="2" fillId="0" borderId="41" xfId="0" applyNumberFormat="1" applyFont="1" applyFill="1" applyBorder="1" applyAlignment="1">
      <alignment horizontal="right" vertical="center"/>
    </xf>
    <xf numFmtId="182" fontId="9" fillId="0" borderId="42" xfId="0" applyNumberFormat="1" applyFont="1" applyFill="1" applyBorder="1" applyAlignment="1">
      <alignment vertical="center"/>
    </xf>
    <xf numFmtId="0" fontId="9" fillId="0" borderId="43" xfId="0" applyFont="1" applyFill="1" applyBorder="1" applyAlignment="1">
      <alignment vertical="center"/>
    </xf>
    <xf numFmtId="182" fontId="2" fillId="0" borderId="44" xfId="0" applyNumberFormat="1" applyFont="1" applyFill="1" applyBorder="1">
      <alignment vertical="center"/>
    </xf>
    <xf numFmtId="184" fontId="2" fillId="0" borderId="45" xfId="0" applyNumberFormat="1" applyFont="1" applyFill="1" applyBorder="1" applyAlignment="1">
      <alignment horizontal="right" vertical="center"/>
    </xf>
    <xf numFmtId="184" fontId="2" fillId="0" borderId="46" xfId="0" applyNumberFormat="1" applyFont="1" applyFill="1" applyBorder="1" applyAlignment="1">
      <alignment horizontal="right" vertical="center"/>
    </xf>
    <xf numFmtId="183" fontId="11" fillId="0" borderId="0" xfId="0" applyNumberFormat="1" applyFont="1" applyFill="1">
      <alignment vertical="center"/>
    </xf>
    <xf numFmtId="182" fontId="11" fillId="0" borderId="0" xfId="0" applyNumberFormat="1" applyFont="1" applyFill="1" applyAlignment="1">
      <alignment vertical="center"/>
    </xf>
    <xf numFmtId="0" fontId="6" fillId="0" borderId="47" xfId="0" applyFont="1" applyFill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178" fontId="6" fillId="0" borderId="0" xfId="0" applyNumberFormat="1" applyFont="1" applyFill="1" applyBorder="1">
      <alignment vertical="center"/>
    </xf>
    <xf numFmtId="0" fontId="6" fillId="0" borderId="49" xfId="0" applyFont="1" applyFill="1" applyBorder="1" applyAlignment="1">
      <alignment horizontal="center" vertical="center" wrapText="1"/>
    </xf>
    <xf numFmtId="0" fontId="6" fillId="0" borderId="50" xfId="0" applyFont="1" applyFill="1" applyBorder="1" applyAlignment="1">
      <alignment vertical="center" wrapText="1"/>
    </xf>
    <xf numFmtId="0" fontId="6" fillId="0" borderId="51" xfId="0" applyFont="1" applyFill="1" applyBorder="1" applyAlignment="1">
      <alignment vertical="center" wrapText="1"/>
    </xf>
    <xf numFmtId="0" fontId="6" fillId="0" borderId="52" xfId="0" applyFont="1" applyFill="1" applyBorder="1" applyAlignment="1">
      <alignment horizontal="left" vertical="center" wrapText="1"/>
    </xf>
    <xf numFmtId="178" fontId="6" fillId="0" borderId="53" xfId="0" applyNumberFormat="1" applyFont="1" applyFill="1" applyBorder="1" applyAlignment="1">
      <alignment vertical="center" wrapText="1"/>
    </xf>
    <xf numFmtId="0" fontId="6" fillId="0" borderId="5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178" fontId="6" fillId="0" borderId="12" xfId="0" applyNumberFormat="1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178" fontId="6" fillId="0" borderId="50" xfId="0" applyNumberFormat="1" applyFont="1" applyFill="1" applyBorder="1" applyAlignment="1">
      <alignment vertical="center" wrapText="1"/>
    </xf>
    <xf numFmtId="0" fontId="6" fillId="0" borderId="53" xfId="0" applyFont="1" applyFill="1" applyBorder="1" applyAlignment="1">
      <alignment vertical="center" wrapText="1"/>
    </xf>
    <xf numFmtId="0" fontId="6" fillId="0" borderId="55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56" xfId="0" applyFont="1" applyFill="1" applyBorder="1" applyAlignment="1">
      <alignment horizontal="center" vertical="center" wrapText="1"/>
    </xf>
    <xf numFmtId="0" fontId="8" fillId="0" borderId="57" xfId="0" applyFont="1" applyFill="1" applyBorder="1" applyAlignment="1">
      <alignment horizontal="center" vertical="center" wrapText="1"/>
    </xf>
    <xf numFmtId="0" fontId="6" fillId="0" borderId="58" xfId="0" applyFont="1" applyFill="1" applyBorder="1" applyAlignment="1">
      <alignment horizontal="center" vertical="center" wrapText="1"/>
    </xf>
    <xf numFmtId="0" fontId="6" fillId="0" borderId="60" xfId="0" applyFont="1" applyFill="1" applyBorder="1" applyAlignment="1">
      <alignment horizontal="center" vertical="center" wrapText="1"/>
    </xf>
    <xf numFmtId="0" fontId="6" fillId="0" borderId="61" xfId="0" applyFont="1" applyFill="1" applyBorder="1" applyAlignment="1">
      <alignment horizontal="center" vertical="center" wrapText="1"/>
    </xf>
    <xf numFmtId="180" fontId="6" fillId="0" borderId="61" xfId="0" applyNumberFormat="1" applyFont="1" applyFill="1" applyBorder="1" applyAlignment="1">
      <alignment vertical="center" wrapText="1"/>
    </xf>
    <xf numFmtId="180" fontId="6" fillId="0" borderId="61" xfId="0" applyNumberFormat="1" applyFont="1" applyFill="1" applyBorder="1">
      <alignment vertical="center"/>
    </xf>
    <xf numFmtId="0" fontId="6" fillId="0" borderId="62" xfId="0" applyFont="1" applyFill="1" applyBorder="1" applyAlignment="1">
      <alignment horizontal="center" vertical="center" wrapText="1"/>
    </xf>
    <xf numFmtId="180" fontId="6" fillId="0" borderId="64" xfId="0" applyNumberFormat="1" applyFont="1" applyFill="1" applyBorder="1" applyAlignment="1">
      <alignment vertical="center"/>
    </xf>
    <xf numFmtId="180" fontId="6" fillId="0" borderId="61" xfId="0" applyNumberFormat="1" applyFont="1" applyFill="1" applyBorder="1" applyAlignment="1">
      <alignment vertical="center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>
      <alignment vertical="center"/>
    </xf>
    <xf numFmtId="0" fontId="6" fillId="0" borderId="68" xfId="0" applyFont="1" applyFill="1" applyBorder="1" applyAlignment="1">
      <alignment horizontal="center" vertical="center" wrapText="1"/>
    </xf>
    <xf numFmtId="0" fontId="6" fillId="0" borderId="69" xfId="0" applyFont="1" applyFill="1" applyBorder="1">
      <alignment vertical="center"/>
    </xf>
    <xf numFmtId="0" fontId="6" fillId="0" borderId="34" xfId="0" applyFont="1" applyFill="1" applyBorder="1" applyAlignment="1">
      <alignment horizontal="center" vertical="center"/>
    </xf>
    <xf numFmtId="178" fontId="6" fillId="0" borderId="34" xfId="0" applyNumberFormat="1" applyFont="1" applyFill="1" applyBorder="1">
      <alignment vertical="center"/>
    </xf>
    <xf numFmtId="0" fontId="6" fillId="0" borderId="71" xfId="0" applyFont="1" applyFill="1" applyBorder="1" applyAlignment="1">
      <alignment horizontal="center" vertical="center"/>
    </xf>
    <xf numFmtId="0" fontId="6" fillId="0" borderId="71" xfId="0" applyFont="1" applyFill="1" applyBorder="1">
      <alignment vertical="center"/>
    </xf>
    <xf numFmtId="178" fontId="6" fillId="0" borderId="71" xfId="0" applyNumberFormat="1" applyFont="1" applyFill="1" applyBorder="1">
      <alignment vertical="center"/>
    </xf>
    <xf numFmtId="0" fontId="6" fillId="0" borderId="72" xfId="0" applyFont="1" applyFill="1" applyBorder="1">
      <alignment vertical="center"/>
    </xf>
    <xf numFmtId="0" fontId="6" fillId="0" borderId="6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vertical="center" wrapText="1"/>
    </xf>
    <xf numFmtId="0" fontId="6" fillId="0" borderId="20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79" fontId="6" fillId="0" borderId="11" xfId="0" applyNumberFormat="1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81" fontId="6" fillId="0" borderId="1" xfId="0" applyNumberFormat="1" applyFont="1" applyBorder="1" applyAlignment="1">
      <alignment vertical="center" wrapText="1"/>
    </xf>
    <xf numFmtId="0" fontId="6" fillId="0" borderId="59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25" xfId="0" applyFont="1" applyBorder="1" applyAlignment="1">
      <alignment horizontal="center" vertical="center" wrapText="1"/>
    </xf>
    <xf numFmtId="178" fontId="6" fillId="0" borderId="11" xfId="0" applyNumberFormat="1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178" fontId="6" fillId="0" borderId="12" xfId="0" applyNumberFormat="1" applyFont="1" applyBorder="1" applyAlignment="1">
      <alignment horizontal="right" vertical="center" wrapText="1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181" fontId="6" fillId="0" borderId="1" xfId="0" applyNumberFormat="1" applyFont="1" applyBorder="1" applyAlignment="1">
      <alignment vertical="center"/>
    </xf>
    <xf numFmtId="0" fontId="6" fillId="0" borderId="61" xfId="0" applyFont="1" applyBorder="1" applyAlignment="1">
      <alignment vertical="center"/>
    </xf>
    <xf numFmtId="0" fontId="6" fillId="0" borderId="65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179" fontId="6" fillId="0" borderId="12" xfId="0" applyNumberFormat="1" applyFont="1" applyBorder="1" applyAlignment="1">
      <alignment vertical="center" wrapText="1"/>
    </xf>
    <xf numFmtId="0" fontId="6" fillId="0" borderId="47" xfId="0" applyFont="1" applyBorder="1" applyAlignment="1">
      <alignment vertical="center"/>
    </xf>
    <xf numFmtId="0" fontId="6" fillId="0" borderId="54" xfId="0" applyFont="1" applyBorder="1" applyAlignment="1">
      <alignment horizontal="center" vertical="center" wrapText="1"/>
    </xf>
    <xf numFmtId="0" fontId="6" fillId="0" borderId="34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73" xfId="0" applyFont="1" applyFill="1" applyBorder="1" applyAlignment="1">
      <alignment horizontal="left" vertical="center" wrapText="1"/>
    </xf>
    <xf numFmtId="0" fontId="6" fillId="0" borderId="74" xfId="0" applyFont="1" applyFill="1" applyBorder="1" applyAlignment="1">
      <alignment horizontal="left" vertical="center" wrapText="1"/>
    </xf>
    <xf numFmtId="0" fontId="6" fillId="0" borderId="60" xfId="0" applyFont="1" applyFill="1" applyBorder="1" applyAlignment="1">
      <alignment vertical="center" wrapText="1"/>
    </xf>
    <xf numFmtId="0" fontId="6" fillId="0" borderId="61" xfId="0" applyFont="1" applyFill="1" applyBorder="1" applyAlignment="1">
      <alignment vertical="center" wrapText="1"/>
    </xf>
    <xf numFmtId="0" fontId="6" fillId="0" borderId="61" xfId="0" applyFont="1" applyFill="1" applyBorder="1" applyAlignment="1">
      <alignment horizontal="left" vertical="center" wrapText="1"/>
    </xf>
    <xf numFmtId="0" fontId="6" fillId="0" borderId="60" xfId="0" applyFont="1" applyFill="1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6" fillId="0" borderId="64" xfId="0" applyFont="1" applyFill="1" applyBorder="1" applyAlignment="1">
      <alignment horizontal="left" vertical="center" wrapText="1"/>
    </xf>
    <xf numFmtId="0" fontId="6" fillId="0" borderId="75" xfId="0" applyFont="1" applyFill="1" applyBorder="1" applyAlignment="1">
      <alignment horizontal="left" vertical="center" wrapText="1"/>
    </xf>
    <xf numFmtId="0" fontId="6" fillId="0" borderId="59" xfId="0" applyFont="1" applyFill="1" applyBorder="1" applyAlignment="1">
      <alignment horizontal="left" vertical="center" wrapText="1"/>
    </xf>
    <xf numFmtId="0" fontId="6" fillId="0" borderId="76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vertical="center" wrapText="1"/>
    </xf>
    <xf numFmtId="0" fontId="6" fillId="0" borderId="77" xfId="0" applyFont="1" applyFill="1" applyBorder="1" applyAlignment="1">
      <alignment vertical="center" wrapText="1"/>
    </xf>
    <xf numFmtId="0" fontId="6" fillId="0" borderId="78" xfId="0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left" vertical="center" wrapText="1"/>
    </xf>
    <xf numFmtId="178" fontId="6" fillId="0" borderId="34" xfId="0" applyNumberFormat="1" applyFont="1" applyFill="1" applyBorder="1" applyAlignment="1">
      <alignment vertical="center" wrapText="1"/>
    </xf>
    <xf numFmtId="0" fontId="6" fillId="0" borderId="79" xfId="0" applyFont="1" applyFill="1" applyBorder="1" applyAlignment="1">
      <alignment vertical="center" wrapText="1"/>
    </xf>
    <xf numFmtId="0" fontId="13" fillId="0" borderId="70" xfId="0" applyFont="1" applyFill="1" applyBorder="1" applyAlignment="1">
      <alignment vertical="center"/>
    </xf>
    <xf numFmtId="0" fontId="13" fillId="0" borderId="33" xfId="0" applyFont="1" applyBorder="1" applyAlignment="1">
      <alignment vertical="center"/>
    </xf>
    <xf numFmtId="176" fontId="13" fillId="0" borderId="0" xfId="0" applyNumberFormat="1" applyFont="1" applyFill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176" fontId="15" fillId="0" borderId="0" xfId="0" applyNumberFormat="1" applyFont="1" applyFill="1" applyBorder="1" applyAlignment="1">
      <alignment horizontal="left" vertical="center"/>
    </xf>
    <xf numFmtId="177" fontId="15" fillId="0" borderId="0" xfId="0" applyNumberFormat="1" applyFont="1" applyFill="1">
      <alignment vertical="center"/>
    </xf>
    <xf numFmtId="0" fontId="15" fillId="0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7</xdr:row>
      <xdr:rowOff>180975</xdr:rowOff>
    </xdr:from>
    <xdr:to>
      <xdr:col>4</xdr:col>
      <xdr:colOff>438150</xdr:colOff>
      <xdr:row>7</xdr:row>
      <xdr:rowOff>438150</xdr:rowOff>
    </xdr:to>
    <xdr:sp macro="" textlink="">
      <xdr:nvSpPr>
        <xdr:cNvPr id="2" name="文字方塊 1"/>
        <xdr:cNvSpPr txBox="1"/>
      </xdr:nvSpPr>
      <xdr:spPr>
        <a:xfrm>
          <a:off x="2733675" y="2695575"/>
          <a:ext cx="857250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>
              <a:latin typeface="標楷體" panose="03000509000000000000" pitchFamily="65" charset="-120"/>
              <a:ea typeface="標楷體" panose="03000509000000000000" pitchFamily="65" charset="-120"/>
            </a:rPr>
            <a:t>公同共有</a:t>
          </a:r>
        </a:p>
      </xdr:txBody>
    </xdr:sp>
    <xdr:clientData/>
  </xdr:twoCellAnchor>
  <xdr:twoCellAnchor>
    <xdr:from>
      <xdr:col>2</xdr:col>
      <xdr:colOff>257175</xdr:colOff>
      <xdr:row>8</xdr:row>
      <xdr:rowOff>285750</xdr:rowOff>
    </xdr:from>
    <xdr:to>
      <xdr:col>4</xdr:col>
      <xdr:colOff>428625</xdr:colOff>
      <xdr:row>8</xdr:row>
      <xdr:rowOff>542925</xdr:rowOff>
    </xdr:to>
    <xdr:sp macro="" textlink="">
      <xdr:nvSpPr>
        <xdr:cNvPr id="3" name="文字方塊 2"/>
        <xdr:cNvSpPr txBox="1"/>
      </xdr:nvSpPr>
      <xdr:spPr>
        <a:xfrm>
          <a:off x="2724150" y="3943350"/>
          <a:ext cx="857250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>
              <a:latin typeface="標楷體" panose="03000509000000000000" pitchFamily="65" charset="-120"/>
              <a:ea typeface="標楷體" panose="03000509000000000000" pitchFamily="65" charset="-120"/>
            </a:rPr>
            <a:t>公同共有</a:t>
          </a:r>
        </a:p>
      </xdr:txBody>
    </xdr:sp>
    <xdr:clientData/>
  </xdr:twoCellAnchor>
  <xdr:twoCellAnchor>
    <xdr:from>
      <xdr:col>2</xdr:col>
      <xdr:colOff>266700</xdr:colOff>
      <xdr:row>9</xdr:row>
      <xdr:rowOff>38100</xdr:rowOff>
    </xdr:from>
    <xdr:to>
      <xdr:col>4</xdr:col>
      <xdr:colOff>438150</xdr:colOff>
      <xdr:row>9</xdr:row>
      <xdr:rowOff>295275</xdr:rowOff>
    </xdr:to>
    <xdr:sp macro="" textlink="">
      <xdr:nvSpPr>
        <xdr:cNvPr id="4" name="文字方塊 3"/>
        <xdr:cNvSpPr txBox="1"/>
      </xdr:nvSpPr>
      <xdr:spPr>
        <a:xfrm>
          <a:off x="2733675" y="5029200"/>
          <a:ext cx="857250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>
              <a:latin typeface="標楷體" panose="03000509000000000000" pitchFamily="65" charset="-120"/>
              <a:ea typeface="標楷體" panose="03000509000000000000" pitchFamily="65" charset="-120"/>
            </a:rPr>
            <a:t>公同共有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4"/>
  <sheetViews>
    <sheetView zoomScaleNormal="100" workbookViewId="0">
      <selection activeCell="H43" sqref="A1:H43"/>
    </sheetView>
  </sheetViews>
  <sheetFormatPr defaultRowHeight="15" x14ac:dyDescent="0.25"/>
  <cols>
    <col min="1" max="1" width="7.75" style="6" customWidth="1"/>
    <col min="2" max="2" width="26.375" style="6" customWidth="1"/>
    <col min="3" max="3" width="7.25" style="6" customWidth="1"/>
    <col min="4" max="4" width="1.75" style="6" customWidth="1"/>
    <col min="5" max="5" width="7.25" style="6" customWidth="1"/>
    <col min="6" max="6" width="12.625" style="6" customWidth="1"/>
    <col min="7" max="7" width="14.5" style="25" customWidth="1"/>
    <col min="8" max="8" width="38.25" style="6" customWidth="1"/>
    <col min="9" max="16384" width="9" style="6"/>
  </cols>
  <sheetData>
    <row r="1" spans="1:34" s="3" customFormat="1" ht="39" customHeight="1" x14ac:dyDescent="0.25">
      <c r="A1" s="1" t="s">
        <v>2</v>
      </c>
      <c r="B1" s="1"/>
      <c r="C1" s="1"/>
      <c r="D1" s="1"/>
      <c r="E1" s="1"/>
      <c r="F1" s="1"/>
      <c r="G1" s="3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</row>
    <row r="2" spans="1:34" ht="18" customHeight="1" thickBot="1" x14ac:dyDescent="0.3">
      <c r="A2" s="4" t="s">
        <v>3</v>
      </c>
      <c r="B2" s="4"/>
      <c r="C2" s="4"/>
      <c r="D2" s="4"/>
      <c r="E2" s="4"/>
      <c r="F2" s="4"/>
      <c r="G2" s="20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5"/>
    </row>
    <row r="3" spans="1:34" ht="15.75" thickTop="1" x14ac:dyDescent="0.25">
      <c r="A3" s="138" t="s">
        <v>4</v>
      </c>
      <c r="B3" s="139"/>
      <c r="C3" s="140" t="s">
        <v>5</v>
      </c>
      <c r="D3" s="211"/>
      <c r="E3" s="211"/>
      <c r="F3" s="211"/>
      <c r="G3" s="211"/>
      <c r="H3" s="212"/>
    </row>
    <row r="4" spans="1:34" x14ac:dyDescent="0.25">
      <c r="A4" s="144" t="s">
        <v>6</v>
      </c>
      <c r="B4" s="50"/>
      <c r="C4" s="51">
        <v>4746.2299999999996</v>
      </c>
      <c r="D4" s="52"/>
      <c r="E4" s="52"/>
      <c r="F4" s="52"/>
      <c r="G4" s="52"/>
      <c r="H4" s="213"/>
    </row>
    <row r="5" spans="1:34" ht="75" customHeight="1" x14ac:dyDescent="0.25">
      <c r="A5" s="145" t="s">
        <v>7</v>
      </c>
      <c r="B5" s="27" t="s">
        <v>8</v>
      </c>
      <c r="C5" s="53" t="s">
        <v>9</v>
      </c>
      <c r="D5" s="53"/>
      <c r="E5" s="53"/>
      <c r="F5" s="27" t="s">
        <v>10</v>
      </c>
      <c r="G5" s="26" t="s">
        <v>89</v>
      </c>
      <c r="H5" s="146" t="s">
        <v>11</v>
      </c>
    </row>
    <row r="6" spans="1:34" ht="16.5" x14ac:dyDescent="0.25">
      <c r="A6" s="214" t="s">
        <v>12</v>
      </c>
      <c r="B6" s="32" t="s">
        <v>13</v>
      </c>
      <c r="C6" s="7">
        <v>1</v>
      </c>
      <c r="D6" s="8" t="s">
        <v>0</v>
      </c>
      <c r="E6" s="30">
        <v>16</v>
      </c>
      <c r="F6" s="32">
        <v>296.64</v>
      </c>
      <c r="G6" s="34">
        <f>4500.52*C6/E6</f>
        <v>281.28250000000003</v>
      </c>
      <c r="H6" s="215"/>
    </row>
    <row r="7" spans="1:34" ht="80.099999999999994" customHeight="1" x14ac:dyDescent="0.25">
      <c r="A7" s="214" t="s">
        <v>14</v>
      </c>
      <c r="B7" s="33" t="s">
        <v>77</v>
      </c>
      <c r="C7" s="7">
        <v>4</v>
      </c>
      <c r="D7" s="8" t="s">
        <v>0</v>
      </c>
      <c r="E7" s="30">
        <v>192</v>
      </c>
      <c r="F7" s="32">
        <v>98.88</v>
      </c>
      <c r="G7" s="34">
        <f t="shared" ref="G7:G36" si="0">4500.52*C7/E7</f>
        <v>93.760833333333338</v>
      </c>
      <c r="H7" s="216" t="s">
        <v>81</v>
      </c>
    </row>
    <row r="8" spans="1:34" ht="90" customHeight="1" x14ac:dyDescent="0.25">
      <c r="A8" s="217" t="s">
        <v>15</v>
      </c>
      <c r="B8" s="33" t="s">
        <v>76</v>
      </c>
      <c r="C8" s="7">
        <v>6</v>
      </c>
      <c r="D8" s="8" t="s">
        <v>0</v>
      </c>
      <c r="E8" s="30">
        <v>192</v>
      </c>
      <c r="F8" s="32">
        <v>148.32</v>
      </c>
      <c r="G8" s="34">
        <f t="shared" si="0"/>
        <v>140.64125000000001</v>
      </c>
      <c r="H8" s="215" t="s">
        <v>82</v>
      </c>
    </row>
    <row r="9" spans="1:34" ht="105" customHeight="1" x14ac:dyDescent="0.25">
      <c r="A9" s="218"/>
      <c r="B9" s="33" t="s">
        <v>78</v>
      </c>
      <c r="C9" s="7">
        <v>24</v>
      </c>
      <c r="D9" s="8" t="s">
        <v>0</v>
      </c>
      <c r="E9" s="30">
        <v>192</v>
      </c>
      <c r="F9" s="32">
        <v>593.28</v>
      </c>
      <c r="G9" s="34">
        <f t="shared" si="0"/>
        <v>562.56500000000005</v>
      </c>
      <c r="H9" s="215" t="s">
        <v>83</v>
      </c>
    </row>
    <row r="10" spans="1:34" ht="60" customHeight="1" x14ac:dyDescent="0.25">
      <c r="A10" s="218"/>
      <c r="B10" s="33" t="s">
        <v>79</v>
      </c>
      <c r="C10" s="7">
        <v>7</v>
      </c>
      <c r="D10" s="8" t="s">
        <v>0</v>
      </c>
      <c r="E10" s="30">
        <v>384</v>
      </c>
      <c r="F10" s="32">
        <v>86.52</v>
      </c>
      <c r="G10" s="34">
        <f t="shared" si="0"/>
        <v>82.040729166666679</v>
      </c>
      <c r="H10" s="215" t="s">
        <v>84</v>
      </c>
    </row>
    <row r="11" spans="1:34" ht="16.5" x14ac:dyDescent="0.25">
      <c r="A11" s="218"/>
      <c r="B11" s="32" t="s">
        <v>16</v>
      </c>
      <c r="C11" s="7">
        <v>35</v>
      </c>
      <c r="D11" s="8" t="s">
        <v>0</v>
      </c>
      <c r="E11" s="30">
        <v>3840</v>
      </c>
      <c r="F11" s="32">
        <v>43.26</v>
      </c>
      <c r="G11" s="34">
        <f t="shared" si="0"/>
        <v>41.02036458333334</v>
      </c>
      <c r="H11" s="215"/>
    </row>
    <row r="12" spans="1:34" ht="16.5" x14ac:dyDescent="0.25">
      <c r="A12" s="218"/>
      <c r="B12" s="32" t="s">
        <v>17</v>
      </c>
      <c r="C12" s="7">
        <v>105</v>
      </c>
      <c r="D12" s="8" t="s">
        <v>53</v>
      </c>
      <c r="E12" s="30">
        <v>3840</v>
      </c>
      <c r="F12" s="32">
        <v>129.78</v>
      </c>
      <c r="G12" s="34">
        <f t="shared" si="0"/>
        <v>123.06109375000001</v>
      </c>
      <c r="H12" s="215"/>
    </row>
    <row r="13" spans="1:34" ht="16.5" x14ac:dyDescent="0.25">
      <c r="A13" s="218"/>
      <c r="B13" s="32" t="s">
        <v>18</v>
      </c>
      <c r="C13" s="7">
        <v>6</v>
      </c>
      <c r="D13" s="8" t="s">
        <v>53</v>
      </c>
      <c r="E13" s="30">
        <v>1920</v>
      </c>
      <c r="F13" s="32">
        <v>14.83</v>
      </c>
      <c r="G13" s="34">
        <f t="shared" si="0"/>
        <v>14.064125000000001</v>
      </c>
      <c r="H13" s="215"/>
    </row>
    <row r="14" spans="1:34" ht="16.5" x14ac:dyDescent="0.25">
      <c r="A14" s="218"/>
      <c r="B14" s="32" t="s">
        <v>19</v>
      </c>
      <c r="C14" s="7">
        <v>24</v>
      </c>
      <c r="D14" s="8" t="s">
        <v>0</v>
      </c>
      <c r="E14" s="30">
        <v>192</v>
      </c>
      <c r="F14" s="32">
        <v>593.28</v>
      </c>
      <c r="G14" s="34">
        <f t="shared" si="0"/>
        <v>562.56500000000005</v>
      </c>
      <c r="H14" s="215"/>
    </row>
    <row r="15" spans="1:34" ht="16.5" x14ac:dyDescent="0.25">
      <c r="A15" s="218"/>
      <c r="B15" s="32" t="s">
        <v>20</v>
      </c>
      <c r="C15" s="7">
        <v>7</v>
      </c>
      <c r="D15" s="8" t="s">
        <v>0</v>
      </c>
      <c r="E15" s="30">
        <v>384</v>
      </c>
      <c r="F15" s="32">
        <v>86.52</v>
      </c>
      <c r="G15" s="34">
        <f t="shared" si="0"/>
        <v>82.040729166666679</v>
      </c>
      <c r="H15" s="215"/>
    </row>
    <row r="16" spans="1:34" ht="16.5" x14ac:dyDescent="0.25">
      <c r="A16" s="218"/>
      <c r="B16" s="32" t="s">
        <v>21</v>
      </c>
      <c r="C16" s="7">
        <v>12</v>
      </c>
      <c r="D16" s="8" t="s">
        <v>0</v>
      </c>
      <c r="E16" s="30">
        <v>192</v>
      </c>
      <c r="F16" s="32">
        <v>296.64</v>
      </c>
      <c r="G16" s="34">
        <f t="shared" si="0"/>
        <v>281.28250000000003</v>
      </c>
      <c r="H16" s="215"/>
    </row>
    <row r="17" spans="1:8" ht="16.5" x14ac:dyDescent="0.25">
      <c r="A17" s="218"/>
      <c r="B17" s="32" t="s">
        <v>22</v>
      </c>
      <c r="C17" s="7">
        <v>12</v>
      </c>
      <c r="D17" s="8" t="s">
        <v>0</v>
      </c>
      <c r="E17" s="30">
        <v>192</v>
      </c>
      <c r="F17" s="32">
        <v>296.64</v>
      </c>
      <c r="G17" s="34">
        <f t="shared" si="0"/>
        <v>281.28250000000003</v>
      </c>
      <c r="H17" s="215"/>
    </row>
    <row r="18" spans="1:8" ht="16.5" x14ac:dyDescent="0.25">
      <c r="A18" s="218"/>
      <c r="B18" s="32" t="s">
        <v>23</v>
      </c>
      <c r="C18" s="7">
        <v>1</v>
      </c>
      <c r="D18" s="8" t="s">
        <v>0</v>
      </c>
      <c r="E18" s="30">
        <v>16</v>
      </c>
      <c r="F18" s="32">
        <v>296.64</v>
      </c>
      <c r="G18" s="34">
        <f t="shared" si="0"/>
        <v>281.28250000000003</v>
      </c>
      <c r="H18" s="215"/>
    </row>
    <row r="19" spans="1:8" ht="16.5" x14ac:dyDescent="0.25">
      <c r="A19" s="218"/>
      <c r="B19" s="32" t="s">
        <v>24</v>
      </c>
      <c r="C19" s="7">
        <v>3</v>
      </c>
      <c r="D19" s="8" t="s">
        <v>54</v>
      </c>
      <c r="E19" s="30">
        <v>1920</v>
      </c>
      <c r="F19" s="32">
        <v>7.41</v>
      </c>
      <c r="G19" s="34">
        <f t="shared" si="0"/>
        <v>7.0320625000000003</v>
      </c>
      <c r="H19" s="215"/>
    </row>
    <row r="20" spans="1:8" ht="16.5" x14ac:dyDescent="0.25">
      <c r="A20" s="218"/>
      <c r="B20" s="32" t="s">
        <v>25</v>
      </c>
      <c r="C20" s="7">
        <v>9</v>
      </c>
      <c r="D20" s="8" t="s">
        <v>0</v>
      </c>
      <c r="E20" s="30">
        <v>1920</v>
      </c>
      <c r="F20" s="32">
        <v>22.25</v>
      </c>
      <c r="G20" s="34">
        <f t="shared" si="0"/>
        <v>21.096187500000003</v>
      </c>
      <c r="H20" s="215"/>
    </row>
    <row r="21" spans="1:8" ht="16.5" x14ac:dyDescent="0.25">
      <c r="A21" s="218"/>
      <c r="B21" s="32" t="s">
        <v>26</v>
      </c>
      <c r="C21" s="7">
        <v>6</v>
      </c>
      <c r="D21" s="8" t="s">
        <v>0</v>
      </c>
      <c r="E21" s="30">
        <v>1920</v>
      </c>
      <c r="F21" s="32">
        <v>14.83</v>
      </c>
      <c r="G21" s="34">
        <f t="shared" si="0"/>
        <v>14.064125000000001</v>
      </c>
      <c r="H21" s="215"/>
    </row>
    <row r="22" spans="1:8" ht="16.5" x14ac:dyDescent="0.25">
      <c r="A22" s="218"/>
      <c r="B22" s="32" t="s">
        <v>27</v>
      </c>
      <c r="C22" s="7">
        <v>12</v>
      </c>
      <c r="D22" s="8" t="s">
        <v>53</v>
      </c>
      <c r="E22" s="30">
        <v>192</v>
      </c>
      <c r="F22" s="32">
        <v>296.64</v>
      </c>
      <c r="G22" s="34">
        <f t="shared" si="0"/>
        <v>281.28250000000003</v>
      </c>
      <c r="H22" s="215"/>
    </row>
    <row r="23" spans="1:8" ht="16.5" customHeight="1" x14ac:dyDescent="0.25">
      <c r="A23" s="218"/>
      <c r="B23" s="32" t="s">
        <v>28</v>
      </c>
      <c r="C23" s="7">
        <v>12</v>
      </c>
      <c r="D23" s="8" t="s">
        <v>53</v>
      </c>
      <c r="E23" s="30">
        <v>192</v>
      </c>
      <c r="F23" s="32">
        <v>296.64</v>
      </c>
      <c r="G23" s="34">
        <f t="shared" si="0"/>
        <v>281.28250000000003</v>
      </c>
      <c r="H23" s="215"/>
    </row>
    <row r="24" spans="1:8" ht="16.5" x14ac:dyDescent="0.25">
      <c r="A24" s="218"/>
      <c r="B24" s="32" t="s">
        <v>29</v>
      </c>
      <c r="C24" s="7">
        <v>816</v>
      </c>
      <c r="D24" s="8" t="s">
        <v>0</v>
      </c>
      <c r="E24" s="30">
        <v>17280</v>
      </c>
      <c r="F24" s="32">
        <v>224.13</v>
      </c>
      <c r="G24" s="34">
        <v>212.53</v>
      </c>
      <c r="H24" s="215"/>
    </row>
    <row r="25" spans="1:8" ht="16.5" x14ac:dyDescent="0.25">
      <c r="A25" s="218"/>
      <c r="B25" s="32" t="s">
        <v>30</v>
      </c>
      <c r="C25" s="7">
        <v>204</v>
      </c>
      <c r="D25" s="8" t="s">
        <v>0</v>
      </c>
      <c r="E25" s="30">
        <v>17280</v>
      </c>
      <c r="F25" s="32">
        <v>56.03</v>
      </c>
      <c r="G25" s="34">
        <f t="shared" si="0"/>
        <v>53.131138888888891</v>
      </c>
      <c r="H25" s="215"/>
    </row>
    <row r="26" spans="1:8" ht="16.5" x14ac:dyDescent="0.25">
      <c r="A26" s="218"/>
      <c r="B26" s="32" t="s">
        <v>31</v>
      </c>
      <c r="C26" s="7">
        <v>204</v>
      </c>
      <c r="D26" s="8" t="s">
        <v>0</v>
      </c>
      <c r="E26" s="30">
        <v>17280</v>
      </c>
      <c r="F26" s="32">
        <v>56.03</v>
      </c>
      <c r="G26" s="34">
        <f t="shared" si="0"/>
        <v>53.131138888888891</v>
      </c>
      <c r="H26" s="215"/>
    </row>
    <row r="27" spans="1:8" ht="16.5" x14ac:dyDescent="0.25">
      <c r="A27" s="218"/>
      <c r="B27" s="32" t="s">
        <v>32</v>
      </c>
      <c r="C27" s="7">
        <v>204</v>
      </c>
      <c r="D27" s="8" t="s">
        <v>51</v>
      </c>
      <c r="E27" s="30">
        <v>17280</v>
      </c>
      <c r="F27" s="32">
        <v>56.03</v>
      </c>
      <c r="G27" s="34">
        <f t="shared" si="0"/>
        <v>53.131138888888891</v>
      </c>
      <c r="H27" s="215"/>
    </row>
    <row r="28" spans="1:8" ht="16.5" x14ac:dyDescent="0.25">
      <c r="A28" s="218"/>
      <c r="B28" s="32" t="s">
        <v>33</v>
      </c>
      <c r="C28" s="7">
        <v>204</v>
      </c>
      <c r="D28" s="8" t="s">
        <v>0</v>
      </c>
      <c r="E28" s="30">
        <v>17280</v>
      </c>
      <c r="F28" s="32">
        <v>56.03</v>
      </c>
      <c r="G28" s="34">
        <f t="shared" si="0"/>
        <v>53.131138888888891</v>
      </c>
      <c r="H28" s="215"/>
    </row>
    <row r="29" spans="1:8" ht="16.5" x14ac:dyDescent="0.25">
      <c r="A29" s="218"/>
      <c r="B29" s="32" t="s">
        <v>34</v>
      </c>
      <c r="C29" s="7">
        <v>204</v>
      </c>
      <c r="D29" s="8" t="s">
        <v>52</v>
      </c>
      <c r="E29" s="30">
        <v>17280</v>
      </c>
      <c r="F29" s="32">
        <v>56.03</v>
      </c>
      <c r="G29" s="34">
        <f t="shared" si="0"/>
        <v>53.131138888888891</v>
      </c>
      <c r="H29" s="215"/>
    </row>
    <row r="30" spans="1:8" ht="16.5" x14ac:dyDescent="0.25">
      <c r="A30" s="218"/>
      <c r="B30" s="32" t="s">
        <v>35</v>
      </c>
      <c r="C30" s="7">
        <v>1</v>
      </c>
      <c r="D30" s="8" t="s">
        <v>0</v>
      </c>
      <c r="E30" s="30">
        <v>32</v>
      </c>
      <c r="F30" s="32">
        <v>148.32</v>
      </c>
      <c r="G30" s="34">
        <f t="shared" si="0"/>
        <v>140.64125000000001</v>
      </c>
      <c r="H30" s="215"/>
    </row>
    <row r="31" spans="1:8" ht="16.5" x14ac:dyDescent="0.25">
      <c r="A31" s="218"/>
      <c r="B31" s="32" t="s">
        <v>36</v>
      </c>
      <c r="C31" s="7">
        <v>1</v>
      </c>
      <c r="D31" s="8" t="s">
        <v>0</v>
      </c>
      <c r="E31" s="30">
        <v>32</v>
      </c>
      <c r="F31" s="32">
        <v>148.32</v>
      </c>
      <c r="G31" s="34">
        <f t="shared" si="0"/>
        <v>140.64125000000001</v>
      </c>
      <c r="H31" s="215"/>
    </row>
    <row r="32" spans="1:8" ht="16.5" x14ac:dyDescent="0.25">
      <c r="A32" s="218"/>
      <c r="B32" s="32" t="s">
        <v>37</v>
      </c>
      <c r="C32" s="7">
        <v>1</v>
      </c>
      <c r="D32" s="8" t="s">
        <v>0</v>
      </c>
      <c r="E32" s="30">
        <v>80</v>
      </c>
      <c r="F32" s="32">
        <v>59.33</v>
      </c>
      <c r="G32" s="34">
        <f t="shared" si="0"/>
        <v>56.256500000000003</v>
      </c>
      <c r="H32" s="215"/>
    </row>
    <row r="33" spans="1:8" ht="16.5" x14ac:dyDescent="0.25">
      <c r="A33" s="218"/>
      <c r="B33" s="32" t="s">
        <v>38</v>
      </c>
      <c r="C33" s="7">
        <v>1</v>
      </c>
      <c r="D33" s="8" t="s">
        <v>0</v>
      </c>
      <c r="E33" s="30">
        <v>80</v>
      </c>
      <c r="F33" s="32">
        <v>59.33</v>
      </c>
      <c r="G33" s="34">
        <f t="shared" si="0"/>
        <v>56.256500000000003</v>
      </c>
      <c r="H33" s="215"/>
    </row>
    <row r="34" spans="1:8" ht="16.5" x14ac:dyDescent="0.25">
      <c r="A34" s="218"/>
      <c r="B34" s="32" t="s">
        <v>39</v>
      </c>
      <c r="C34" s="7">
        <v>1</v>
      </c>
      <c r="D34" s="8" t="s">
        <v>0</v>
      </c>
      <c r="E34" s="30">
        <v>80</v>
      </c>
      <c r="F34" s="32">
        <v>59.33</v>
      </c>
      <c r="G34" s="34">
        <f t="shared" si="0"/>
        <v>56.256500000000003</v>
      </c>
      <c r="H34" s="215"/>
    </row>
    <row r="35" spans="1:8" ht="16.5" x14ac:dyDescent="0.25">
      <c r="A35" s="218"/>
      <c r="B35" s="32" t="s">
        <v>40</v>
      </c>
      <c r="C35" s="7">
        <v>1</v>
      </c>
      <c r="D35" s="8" t="s">
        <v>0</v>
      </c>
      <c r="E35" s="30">
        <v>80</v>
      </c>
      <c r="F35" s="32">
        <v>59.33</v>
      </c>
      <c r="G35" s="34">
        <f t="shared" si="0"/>
        <v>56.256500000000003</v>
      </c>
      <c r="H35" s="215"/>
    </row>
    <row r="36" spans="1:8" ht="16.5" x14ac:dyDescent="0.25">
      <c r="A36" s="218"/>
      <c r="B36" s="32" t="s">
        <v>41</v>
      </c>
      <c r="C36" s="7">
        <v>1</v>
      </c>
      <c r="D36" s="8" t="s">
        <v>0</v>
      </c>
      <c r="E36" s="30">
        <v>80</v>
      </c>
      <c r="F36" s="32">
        <v>59.33</v>
      </c>
      <c r="G36" s="34">
        <f t="shared" si="0"/>
        <v>56.256500000000003</v>
      </c>
      <c r="H36" s="215"/>
    </row>
    <row r="37" spans="1:8" ht="16.5" customHeight="1" x14ac:dyDescent="0.25">
      <c r="A37" s="218"/>
      <c r="B37" s="32" t="s">
        <v>42</v>
      </c>
      <c r="C37" s="74"/>
      <c r="D37" s="74"/>
      <c r="E37" s="74"/>
      <c r="F37" s="54">
        <v>29.66</v>
      </c>
      <c r="G37" s="56">
        <f>4500.52*C40/E40</f>
        <v>28.128250000000001</v>
      </c>
      <c r="H37" s="219" t="s">
        <v>43</v>
      </c>
    </row>
    <row r="38" spans="1:8" ht="16.5" x14ac:dyDescent="0.25">
      <c r="A38" s="218"/>
      <c r="B38" s="32" t="s">
        <v>44</v>
      </c>
      <c r="C38" s="9"/>
      <c r="D38" s="10"/>
      <c r="E38" s="11"/>
      <c r="F38" s="54"/>
      <c r="G38" s="57"/>
      <c r="H38" s="220"/>
    </row>
    <row r="39" spans="1:8" ht="16.5" x14ac:dyDescent="0.25">
      <c r="A39" s="218"/>
      <c r="B39" s="32" t="s">
        <v>45</v>
      </c>
      <c r="C39" s="12" t="s">
        <v>46</v>
      </c>
      <c r="D39" s="13"/>
      <c r="E39" s="14"/>
      <c r="F39" s="54"/>
      <c r="G39" s="57"/>
      <c r="H39" s="220"/>
    </row>
    <row r="40" spans="1:8" ht="16.5" x14ac:dyDescent="0.25">
      <c r="A40" s="218"/>
      <c r="B40" s="32" t="s">
        <v>47</v>
      </c>
      <c r="C40" s="9">
        <v>12</v>
      </c>
      <c r="D40" s="10" t="s">
        <v>0</v>
      </c>
      <c r="E40" s="11">
        <v>1920</v>
      </c>
      <c r="F40" s="54"/>
      <c r="G40" s="57"/>
      <c r="H40" s="220"/>
    </row>
    <row r="41" spans="1:8" ht="16.5" x14ac:dyDescent="0.25">
      <c r="A41" s="218"/>
      <c r="B41" s="32" t="s">
        <v>48</v>
      </c>
      <c r="C41" s="9"/>
      <c r="D41" s="10"/>
      <c r="E41" s="11"/>
      <c r="F41" s="54"/>
      <c r="G41" s="57"/>
      <c r="H41" s="220"/>
    </row>
    <row r="42" spans="1:8" ht="16.5" customHeight="1" x14ac:dyDescent="0.25">
      <c r="A42" s="218"/>
      <c r="B42" s="32" t="s">
        <v>49</v>
      </c>
      <c r="C42" s="15"/>
      <c r="D42" s="16"/>
      <c r="E42" s="17"/>
      <c r="F42" s="54"/>
      <c r="G42" s="58"/>
      <c r="H42" s="221"/>
    </row>
    <row r="43" spans="1:8" ht="17.25" thickBot="1" x14ac:dyDescent="0.3">
      <c r="A43" s="222" t="s">
        <v>50</v>
      </c>
      <c r="B43" s="223"/>
      <c r="C43" s="224">
        <v>34560</v>
      </c>
      <c r="D43" s="225" t="s">
        <v>1</v>
      </c>
      <c r="E43" s="226">
        <v>34560</v>
      </c>
      <c r="F43" s="223">
        <f>SUM(F6:F42)</f>
        <v>4746.2299999999987</v>
      </c>
      <c r="G43" s="227">
        <v>4500.5200000000004</v>
      </c>
      <c r="H43" s="228"/>
    </row>
    <row r="44" spans="1:8" ht="15.75" thickTop="1" x14ac:dyDescent="0.25"/>
  </sheetData>
  <mergeCells count="9">
    <mergeCell ref="A3:B3"/>
    <mergeCell ref="A4:B4"/>
    <mergeCell ref="C3:H3"/>
    <mergeCell ref="C4:H4"/>
    <mergeCell ref="H37:H42"/>
    <mergeCell ref="C5:E5"/>
    <mergeCell ref="F37:F42"/>
    <mergeCell ref="A8:A42"/>
    <mergeCell ref="G37:G42"/>
  </mergeCells>
  <phoneticPr fontId="1" type="noConversion"/>
  <pageMargins left="0.62992125984251968" right="0.23622047244094491" top="0.35433070866141736" bottom="0.35433070866141736" header="0.31496062992125984" footer="0.31496062992125984"/>
  <pageSetup paperSize="9" scale="7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7"/>
  <sheetViews>
    <sheetView zoomScale="76" zoomScaleNormal="76" workbookViewId="0">
      <selection activeCell="R46" sqref="A1:R46"/>
    </sheetView>
  </sheetViews>
  <sheetFormatPr defaultRowHeight="15" x14ac:dyDescent="0.25"/>
  <cols>
    <col min="1" max="1" width="8.25" style="6" customWidth="1"/>
    <col min="2" max="2" width="49.75" style="6" customWidth="1"/>
    <col min="3" max="3" width="8.625" style="19" customWidth="1"/>
    <col min="4" max="4" width="8.625" style="25" customWidth="1"/>
    <col min="5" max="5" width="7.25" style="6" customWidth="1"/>
    <col min="6" max="6" width="1.75" style="6" customWidth="1"/>
    <col min="7" max="7" width="7.25" style="6" customWidth="1"/>
    <col min="8" max="8" width="10.625" style="6" customWidth="1"/>
    <col min="9" max="9" width="8.625" style="19" customWidth="1"/>
    <col min="10" max="10" width="8.625" style="6" customWidth="1"/>
    <col min="11" max="11" width="7.25" style="6" customWidth="1"/>
    <col min="12" max="12" width="1.75" style="6" customWidth="1"/>
    <col min="13" max="13" width="7.25" style="6" customWidth="1"/>
    <col min="14" max="14" width="10.625" style="25" customWidth="1"/>
    <col min="15" max="15" width="22.625" style="6" customWidth="1"/>
    <col min="16" max="16" width="14.25" style="6" customWidth="1"/>
    <col min="17" max="17" width="13.875" style="6" customWidth="1"/>
    <col min="18" max="18" width="18" style="6" customWidth="1"/>
    <col min="19" max="16384" width="9" style="6"/>
  </cols>
  <sheetData>
    <row r="1" spans="1:41" s="235" customFormat="1" ht="39" customHeight="1" x14ac:dyDescent="0.25">
      <c r="A1" s="233" t="s">
        <v>128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4"/>
    </row>
    <row r="2" spans="1:41" ht="45" customHeight="1" thickBot="1" x14ac:dyDescent="0.3">
      <c r="A2" s="231" t="s">
        <v>127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</row>
    <row r="3" spans="1:41" ht="15.75" thickTop="1" x14ac:dyDescent="0.25">
      <c r="A3" s="138" t="s">
        <v>115</v>
      </c>
      <c r="B3" s="139"/>
      <c r="C3" s="140" t="s">
        <v>124</v>
      </c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6"/>
      <c r="O3" s="141" t="s">
        <v>86</v>
      </c>
      <c r="P3" s="142" t="s">
        <v>85</v>
      </c>
      <c r="Q3" s="142" t="s">
        <v>87</v>
      </c>
      <c r="R3" s="143" t="s">
        <v>88</v>
      </c>
    </row>
    <row r="4" spans="1:41" x14ac:dyDescent="0.25">
      <c r="A4" s="144" t="s">
        <v>6</v>
      </c>
      <c r="B4" s="50"/>
      <c r="C4" s="51">
        <v>4746.2299999999996</v>
      </c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8"/>
      <c r="O4" s="169"/>
      <c r="P4" s="170"/>
      <c r="Q4" s="170"/>
      <c r="R4" s="171"/>
    </row>
    <row r="5" spans="1:41" ht="60" customHeight="1" x14ac:dyDescent="0.25">
      <c r="A5" s="145" t="s">
        <v>7</v>
      </c>
      <c r="B5" s="28" t="s">
        <v>116</v>
      </c>
      <c r="C5" s="45" t="s">
        <v>62</v>
      </c>
      <c r="D5" s="26" t="s">
        <v>6</v>
      </c>
      <c r="E5" s="53" t="s">
        <v>9</v>
      </c>
      <c r="F5" s="53"/>
      <c r="G5" s="53"/>
      <c r="H5" s="36" t="s">
        <v>10</v>
      </c>
      <c r="I5" s="29" t="s">
        <v>62</v>
      </c>
      <c r="J5" s="27" t="s">
        <v>6</v>
      </c>
      <c r="K5" s="53" t="s">
        <v>9</v>
      </c>
      <c r="L5" s="53"/>
      <c r="M5" s="53"/>
      <c r="N5" s="42" t="s">
        <v>10</v>
      </c>
      <c r="O5" s="29" t="s">
        <v>117</v>
      </c>
      <c r="P5" s="27" t="s">
        <v>90</v>
      </c>
      <c r="Q5" s="27" t="s">
        <v>120</v>
      </c>
      <c r="R5" s="146" t="s">
        <v>121</v>
      </c>
    </row>
    <row r="6" spans="1:41" ht="16.5" x14ac:dyDescent="0.25">
      <c r="A6" s="145" t="s">
        <v>12</v>
      </c>
      <c r="B6" s="18" t="s">
        <v>13</v>
      </c>
      <c r="C6" s="45" t="s">
        <v>74</v>
      </c>
      <c r="D6" s="21">
        <v>269.55</v>
      </c>
      <c r="E6" s="7">
        <v>1</v>
      </c>
      <c r="F6" s="8" t="s">
        <v>0</v>
      </c>
      <c r="G6" s="30">
        <v>1</v>
      </c>
      <c r="H6" s="37">
        <v>269.55</v>
      </c>
      <c r="I6" s="69" t="s">
        <v>75</v>
      </c>
      <c r="J6" s="70">
        <v>831</v>
      </c>
      <c r="K6" s="7">
        <v>1</v>
      </c>
      <c r="L6" s="8" t="s">
        <v>0</v>
      </c>
      <c r="M6" s="30">
        <v>16</v>
      </c>
      <c r="N6" s="43">
        <v>51.94</v>
      </c>
      <c r="O6" s="41">
        <f>H6+N6</f>
        <v>321.49</v>
      </c>
      <c r="P6" s="38">
        <v>281.27999999999997</v>
      </c>
      <c r="Q6" s="39">
        <f>O6-P6</f>
        <v>40.210000000000036</v>
      </c>
      <c r="R6" s="147">
        <f>Q6*2400</f>
        <v>96504.000000000087</v>
      </c>
    </row>
    <row r="7" spans="1:41" ht="39.950000000000003" customHeight="1" x14ac:dyDescent="0.25">
      <c r="A7" s="162" t="s">
        <v>14</v>
      </c>
      <c r="B7" s="18" t="s">
        <v>125</v>
      </c>
      <c r="C7" s="45" t="s">
        <v>55</v>
      </c>
      <c r="D7" s="22">
        <v>81.569999999999993</v>
      </c>
      <c r="E7" s="7">
        <v>1</v>
      </c>
      <c r="F7" s="8" t="s">
        <v>0</v>
      </c>
      <c r="G7" s="30">
        <v>1</v>
      </c>
      <c r="H7" s="44">
        <v>81.569999999999993</v>
      </c>
      <c r="I7" s="172"/>
      <c r="J7" s="173"/>
      <c r="K7" s="7">
        <v>4</v>
      </c>
      <c r="L7" s="8" t="s">
        <v>0</v>
      </c>
      <c r="M7" s="30">
        <v>192</v>
      </c>
      <c r="N7" s="43">
        <v>17.309999999999999</v>
      </c>
      <c r="O7" s="41">
        <f t="shared" ref="O7:O38" si="0">H7+N7</f>
        <v>98.88</v>
      </c>
      <c r="P7" s="38">
        <v>93.76</v>
      </c>
      <c r="Q7" s="39">
        <f t="shared" ref="Q7:Q43" si="1">O7-P7</f>
        <v>5.1199999999999903</v>
      </c>
      <c r="R7" s="148">
        <f t="shared" ref="R7:R38" si="2">Q7*2400</f>
        <v>12287.999999999976</v>
      </c>
    </row>
    <row r="8" spans="1:41" ht="39.950000000000003" customHeight="1" x14ac:dyDescent="0.25">
      <c r="A8" s="149" t="s">
        <v>15</v>
      </c>
      <c r="B8" s="18" t="s">
        <v>63</v>
      </c>
      <c r="C8" s="45" t="s">
        <v>71</v>
      </c>
      <c r="D8" s="22">
        <v>122.35</v>
      </c>
      <c r="E8" s="49" t="s">
        <v>91</v>
      </c>
      <c r="F8" s="174"/>
      <c r="G8" s="175"/>
      <c r="H8" s="37">
        <v>122.35</v>
      </c>
      <c r="I8" s="172"/>
      <c r="J8" s="173"/>
      <c r="K8" s="49" t="s">
        <v>122</v>
      </c>
      <c r="L8" s="174"/>
      <c r="M8" s="175"/>
      <c r="N8" s="43">
        <v>25.97</v>
      </c>
      <c r="O8" s="41">
        <f t="shared" si="0"/>
        <v>148.32</v>
      </c>
      <c r="P8" s="38">
        <v>140.63999999999999</v>
      </c>
      <c r="Q8" s="39">
        <f t="shared" si="1"/>
        <v>7.6800000000000068</v>
      </c>
      <c r="R8" s="148">
        <f t="shared" si="2"/>
        <v>18432.000000000015</v>
      </c>
    </row>
    <row r="9" spans="1:41" ht="54.95" customHeight="1" x14ac:dyDescent="0.25">
      <c r="A9" s="176"/>
      <c r="B9" s="18" t="s">
        <v>64</v>
      </c>
      <c r="C9" s="45" t="s">
        <v>61</v>
      </c>
      <c r="D9" s="22">
        <v>441.35</v>
      </c>
      <c r="E9" s="49" t="s">
        <v>91</v>
      </c>
      <c r="F9" s="174"/>
      <c r="G9" s="175"/>
      <c r="H9" s="44">
        <v>441.35</v>
      </c>
      <c r="I9" s="172"/>
      <c r="J9" s="173"/>
      <c r="K9" s="49" t="s">
        <v>123</v>
      </c>
      <c r="L9" s="174"/>
      <c r="M9" s="175"/>
      <c r="N9" s="43">
        <v>103.87</v>
      </c>
      <c r="O9" s="41">
        <f t="shared" si="0"/>
        <v>545.22</v>
      </c>
      <c r="P9" s="38">
        <v>562.57000000000005</v>
      </c>
      <c r="Q9" s="39">
        <f t="shared" si="1"/>
        <v>-17.350000000000023</v>
      </c>
      <c r="R9" s="148">
        <f t="shared" si="2"/>
        <v>-41640.000000000058</v>
      </c>
    </row>
    <row r="10" spans="1:41" ht="16.5" customHeight="1" x14ac:dyDescent="0.2">
      <c r="A10" s="176"/>
      <c r="B10" s="18" t="s">
        <v>65</v>
      </c>
      <c r="C10" s="45" t="s">
        <v>72</v>
      </c>
      <c r="D10" s="22">
        <v>71.37</v>
      </c>
      <c r="E10" s="49" t="s">
        <v>91</v>
      </c>
      <c r="F10" s="174"/>
      <c r="G10" s="175"/>
      <c r="H10" s="37">
        <v>71.37</v>
      </c>
      <c r="I10" s="172"/>
      <c r="J10" s="173"/>
      <c r="K10" s="75" t="s">
        <v>92</v>
      </c>
      <c r="L10" s="177"/>
      <c r="M10" s="178"/>
      <c r="N10" s="43">
        <v>15.15</v>
      </c>
      <c r="O10" s="41">
        <f t="shared" si="0"/>
        <v>86.52000000000001</v>
      </c>
      <c r="P10" s="38">
        <v>82.04</v>
      </c>
      <c r="Q10" s="39">
        <f t="shared" si="1"/>
        <v>4.480000000000004</v>
      </c>
      <c r="R10" s="148">
        <f t="shared" si="2"/>
        <v>10752.000000000009</v>
      </c>
    </row>
    <row r="11" spans="1:41" ht="16.5" x14ac:dyDescent="0.25">
      <c r="A11" s="176"/>
      <c r="B11" s="18" t="s">
        <v>16</v>
      </c>
      <c r="C11" s="45"/>
      <c r="D11" s="22"/>
      <c r="E11" s="7"/>
      <c r="F11" s="8"/>
      <c r="G11" s="30"/>
      <c r="H11" s="37"/>
      <c r="I11" s="172"/>
      <c r="J11" s="173"/>
      <c r="K11" s="7">
        <v>35</v>
      </c>
      <c r="L11" s="8" t="s">
        <v>0</v>
      </c>
      <c r="M11" s="30">
        <v>3840</v>
      </c>
      <c r="N11" s="43">
        <v>7.57</v>
      </c>
      <c r="O11" s="41">
        <f t="shared" si="0"/>
        <v>7.57</v>
      </c>
      <c r="P11" s="38">
        <v>41.02</v>
      </c>
      <c r="Q11" s="39">
        <f t="shared" si="1"/>
        <v>-33.450000000000003</v>
      </c>
      <c r="R11" s="148">
        <f t="shared" si="2"/>
        <v>-80280</v>
      </c>
    </row>
    <row r="12" spans="1:41" ht="16.5" x14ac:dyDescent="0.25">
      <c r="A12" s="176"/>
      <c r="B12" s="18" t="s">
        <v>17</v>
      </c>
      <c r="C12" s="45" t="s">
        <v>57</v>
      </c>
      <c r="D12" s="22">
        <v>135.25</v>
      </c>
      <c r="E12" s="7">
        <v>1</v>
      </c>
      <c r="F12" s="8" t="s">
        <v>53</v>
      </c>
      <c r="G12" s="30">
        <v>1</v>
      </c>
      <c r="H12" s="44">
        <v>135.25</v>
      </c>
      <c r="I12" s="172"/>
      <c r="J12" s="173"/>
      <c r="K12" s="7">
        <v>105</v>
      </c>
      <c r="L12" s="8" t="s">
        <v>53</v>
      </c>
      <c r="M12" s="30">
        <v>3840</v>
      </c>
      <c r="N12" s="43">
        <v>22.72</v>
      </c>
      <c r="O12" s="41">
        <f t="shared" si="0"/>
        <v>157.97</v>
      </c>
      <c r="P12" s="38">
        <v>123.06</v>
      </c>
      <c r="Q12" s="39">
        <f t="shared" si="1"/>
        <v>34.909999999999997</v>
      </c>
      <c r="R12" s="148">
        <f t="shared" si="2"/>
        <v>83783.999999999985</v>
      </c>
    </row>
    <row r="13" spans="1:41" ht="16.5" x14ac:dyDescent="0.25">
      <c r="A13" s="176"/>
      <c r="B13" s="18" t="s">
        <v>18</v>
      </c>
      <c r="C13" s="45"/>
      <c r="D13" s="22"/>
      <c r="E13" s="7"/>
      <c r="F13" s="8"/>
      <c r="G13" s="30"/>
      <c r="H13" s="37"/>
      <c r="I13" s="172"/>
      <c r="J13" s="173"/>
      <c r="K13" s="7">
        <v>6</v>
      </c>
      <c r="L13" s="8" t="s">
        <v>53</v>
      </c>
      <c r="M13" s="30">
        <v>1920</v>
      </c>
      <c r="N13" s="43">
        <v>2.59</v>
      </c>
      <c r="O13" s="41">
        <f t="shared" si="0"/>
        <v>2.59</v>
      </c>
      <c r="P13" s="38">
        <v>14.06</v>
      </c>
      <c r="Q13" s="39">
        <f t="shared" si="1"/>
        <v>-11.47</v>
      </c>
      <c r="R13" s="148">
        <f t="shared" si="2"/>
        <v>-27528</v>
      </c>
    </row>
    <row r="14" spans="1:41" ht="16.5" x14ac:dyDescent="0.25">
      <c r="A14" s="176"/>
      <c r="B14" s="18" t="s">
        <v>19</v>
      </c>
      <c r="C14" s="45" t="s">
        <v>70</v>
      </c>
      <c r="D14" s="22">
        <v>511</v>
      </c>
      <c r="E14" s="7">
        <v>1</v>
      </c>
      <c r="F14" s="8" t="s">
        <v>0</v>
      </c>
      <c r="G14" s="30">
        <v>1</v>
      </c>
      <c r="H14" s="37">
        <v>511</v>
      </c>
      <c r="I14" s="172"/>
      <c r="J14" s="173"/>
      <c r="K14" s="7">
        <v>24</v>
      </c>
      <c r="L14" s="8" t="s">
        <v>0</v>
      </c>
      <c r="M14" s="30">
        <v>192</v>
      </c>
      <c r="N14" s="43">
        <v>103.87</v>
      </c>
      <c r="O14" s="41">
        <f t="shared" si="0"/>
        <v>614.87</v>
      </c>
      <c r="P14" s="38">
        <v>562.57000000000005</v>
      </c>
      <c r="Q14" s="39">
        <f t="shared" si="1"/>
        <v>52.299999999999955</v>
      </c>
      <c r="R14" s="148">
        <f t="shared" si="2"/>
        <v>125519.99999999988</v>
      </c>
    </row>
    <row r="15" spans="1:41" ht="16.5" x14ac:dyDescent="0.25">
      <c r="A15" s="176"/>
      <c r="B15" s="18" t="s">
        <v>20</v>
      </c>
      <c r="C15" s="45">
        <v>748</v>
      </c>
      <c r="D15" s="22">
        <v>71.37</v>
      </c>
      <c r="E15" s="7">
        <v>1</v>
      </c>
      <c r="F15" s="8" t="s">
        <v>0</v>
      </c>
      <c r="G15" s="30">
        <v>1</v>
      </c>
      <c r="H15" s="44">
        <v>71.37</v>
      </c>
      <c r="I15" s="172"/>
      <c r="J15" s="173"/>
      <c r="K15" s="7">
        <v>7</v>
      </c>
      <c r="L15" s="8" t="s">
        <v>0</v>
      </c>
      <c r="M15" s="30">
        <v>384</v>
      </c>
      <c r="N15" s="43">
        <v>15.15</v>
      </c>
      <c r="O15" s="41">
        <f t="shared" si="0"/>
        <v>86.52000000000001</v>
      </c>
      <c r="P15" s="38">
        <v>82.04</v>
      </c>
      <c r="Q15" s="39">
        <f t="shared" si="1"/>
        <v>4.480000000000004</v>
      </c>
      <c r="R15" s="148">
        <f t="shared" si="2"/>
        <v>10752.000000000009</v>
      </c>
    </row>
    <row r="16" spans="1:41" ht="16.5" x14ac:dyDescent="0.25">
      <c r="A16" s="176"/>
      <c r="B16" s="18" t="s">
        <v>21</v>
      </c>
      <c r="C16" s="45" t="s">
        <v>66</v>
      </c>
      <c r="D16" s="22">
        <v>185.34</v>
      </c>
      <c r="E16" s="7">
        <v>1</v>
      </c>
      <c r="F16" s="8" t="s">
        <v>0</v>
      </c>
      <c r="G16" s="30">
        <v>1</v>
      </c>
      <c r="H16" s="37">
        <v>185.34</v>
      </c>
      <c r="I16" s="172"/>
      <c r="J16" s="173"/>
      <c r="K16" s="7">
        <v>12</v>
      </c>
      <c r="L16" s="8" t="s">
        <v>0</v>
      </c>
      <c r="M16" s="30">
        <v>192</v>
      </c>
      <c r="N16" s="43">
        <v>51.94</v>
      </c>
      <c r="O16" s="41">
        <f t="shared" si="0"/>
        <v>237.28</v>
      </c>
      <c r="P16" s="38">
        <v>281.27999999999997</v>
      </c>
      <c r="Q16" s="39">
        <f t="shared" si="1"/>
        <v>-43.999999999999972</v>
      </c>
      <c r="R16" s="148">
        <f t="shared" si="2"/>
        <v>-105599.99999999993</v>
      </c>
    </row>
    <row r="17" spans="1:18" ht="16.5" x14ac:dyDescent="0.25">
      <c r="A17" s="176"/>
      <c r="B17" s="18" t="s">
        <v>22</v>
      </c>
      <c r="C17" s="45" t="s">
        <v>67</v>
      </c>
      <c r="D17" s="22">
        <v>195.77</v>
      </c>
      <c r="E17" s="7">
        <v>1</v>
      </c>
      <c r="F17" s="8" t="s">
        <v>0</v>
      </c>
      <c r="G17" s="30">
        <v>1</v>
      </c>
      <c r="H17" s="44">
        <v>195.77</v>
      </c>
      <c r="I17" s="172"/>
      <c r="J17" s="173"/>
      <c r="K17" s="7">
        <v>12</v>
      </c>
      <c r="L17" s="8" t="s">
        <v>0</v>
      </c>
      <c r="M17" s="30">
        <v>192</v>
      </c>
      <c r="N17" s="43">
        <v>51.94</v>
      </c>
      <c r="O17" s="41">
        <f t="shared" si="0"/>
        <v>247.71</v>
      </c>
      <c r="P17" s="38">
        <v>281.27999999999997</v>
      </c>
      <c r="Q17" s="39">
        <f t="shared" si="1"/>
        <v>-33.569999999999965</v>
      </c>
      <c r="R17" s="148">
        <f t="shared" si="2"/>
        <v>-80567.999999999913</v>
      </c>
    </row>
    <row r="18" spans="1:18" ht="16.5" x14ac:dyDescent="0.25">
      <c r="A18" s="176"/>
      <c r="B18" s="18" t="s">
        <v>23</v>
      </c>
      <c r="C18" s="45" t="s">
        <v>69</v>
      </c>
      <c r="D18" s="22">
        <v>232.89</v>
      </c>
      <c r="E18" s="7">
        <v>1</v>
      </c>
      <c r="F18" s="8" t="s">
        <v>0</v>
      </c>
      <c r="G18" s="30">
        <v>1</v>
      </c>
      <c r="H18" s="37">
        <v>232.89</v>
      </c>
      <c r="I18" s="172"/>
      <c r="J18" s="173"/>
      <c r="K18" s="7">
        <v>1</v>
      </c>
      <c r="L18" s="8" t="s">
        <v>0</v>
      </c>
      <c r="M18" s="30">
        <v>16</v>
      </c>
      <c r="N18" s="43">
        <v>51.94</v>
      </c>
      <c r="O18" s="41">
        <f t="shared" si="0"/>
        <v>284.83</v>
      </c>
      <c r="P18" s="38">
        <v>281.27999999999997</v>
      </c>
      <c r="Q18" s="39">
        <f t="shared" si="1"/>
        <v>3.5500000000000114</v>
      </c>
      <c r="R18" s="148">
        <f t="shared" si="2"/>
        <v>8520.0000000000273</v>
      </c>
    </row>
    <row r="19" spans="1:18" ht="16.5" x14ac:dyDescent="0.25">
      <c r="A19" s="176"/>
      <c r="B19" s="18" t="s">
        <v>24</v>
      </c>
      <c r="C19" s="45"/>
      <c r="D19" s="22"/>
      <c r="E19" s="7"/>
      <c r="F19" s="8"/>
      <c r="G19" s="30"/>
      <c r="H19" s="37"/>
      <c r="I19" s="172"/>
      <c r="J19" s="173"/>
      <c r="K19" s="7">
        <v>3</v>
      </c>
      <c r="L19" s="8" t="s">
        <v>54</v>
      </c>
      <c r="M19" s="30">
        <v>1920</v>
      </c>
      <c r="N19" s="43">
        <v>1.3</v>
      </c>
      <c r="O19" s="41">
        <f t="shared" si="0"/>
        <v>1.3</v>
      </c>
      <c r="P19" s="38">
        <v>7.03</v>
      </c>
      <c r="Q19" s="39">
        <f t="shared" si="1"/>
        <v>-5.73</v>
      </c>
      <c r="R19" s="148">
        <f t="shared" si="2"/>
        <v>-13752.000000000002</v>
      </c>
    </row>
    <row r="20" spans="1:18" ht="16.5" x14ac:dyDescent="0.25">
      <c r="A20" s="176"/>
      <c r="B20" s="18" t="s">
        <v>25</v>
      </c>
      <c r="C20" s="45"/>
      <c r="D20" s="22"/>
      <c r="E20" s="7"/>
      <c r="F20" s="8"/>
      <c r="G20" s="30"/>
      <c r="H20" s="37"/>
      <c r="I20" s="172"/>
      <c r="J20" s="173"/>
      <c r="K20" s="7">
        <v>9</v>
      </c>
      <c r="L20" s="8" t="s">
        <v>0</v>
      </c>
      <c r="M20" s="30">
        <v>1920</v>
      </c>
      <c r="N20" s="43">
        <v>3.89</v>
      </c>
      <c r="O20" s="41">
        <f t="shared" si="0"/>
        <v>3.89</v>
      </c>
      <c r="P20" s="38">
        <v>21.1</v>
      </c>
      <c r="Q20" s="39">
        <f t="shared" si="1"/>
        <v>-17.21</v>
      </c>
      <c r="R20" s="148">
        <f t="shared" si="2"/>
        <v>-41304</v>
      </c>
    </row>
    <row r="21" spans="1:18" ht="16.5" x14ac:dyDescent="0.25">
      <c r="A21" s="176"/>
      <c r="B21" s="18" t="s">
        <v>26</v>
      </c>
      <c r="C21" s="45"/>
      <c r="D21" s="22"/>
      <c r="E21" s="7"/>
      <c r="F21" s="8"/>
      <c r="G21" s="30"/>
      <c r="H21" s="37"/>
      <c r="I21" s="172"/>
      <c r="J21" s="173"/>
      <c r="K21" s="7">
        <v>6</v>
      </c>
      <c r="L21" s="8" t="s">
        <v>0</v>
      </c>
      <c r="M21" s="30">
        <v>1920</v>
      </c>
      <c r="N21" s="43">
        <v>2.6</v>
      </c>
      <c r="O21" s="41">
        <f t="shared" si="0"/>
        <v>2.6</v>
      </c>
      <c r="P21" s="38">
        <v>14.06</v>
      </c>
      <c r="Q21" s="39">
        <f t="shared" si="1"/>
        <v>-11.46</v>
      </c>
      <c r="R21" s="148">
        <f t="shared" si="2"/>
        <v>-27504.000000000004</v>
      </c>
    </row>
    <row r="22" spans="1:18" ht="16.5" x14ac:dyDescent="0.25">
      <c r="A22" s="176"/>
      <c r="B22" s="18" t="s">
        <v>27</v>
      </c>
      <c r="C22" s="45" t="s">
        <v>58</v>
      </c>
      <c r="D22" s="22">
        <v>134.15</v>
      </c>
      <c r="E22" s="7">
        <v>1</v>
      </c>
      <c r="F22" s="8" t="s">
        <v>53</v>
      </c>
      <c r="G22" s="30">
        <v>1</v>
      </c>
      <c r="H22" s="44">
        <v>134.15</v>
      </c>
      <c r="I22" s="172"/>
      <c r="J22" s="173"/>
      <c r="K22" s="7">
        <v>12</v>
      </c>
      <c r="L22" s="8" t="s">
        <v>53</v>
      </c>
      <c r="M22" s="30">
        <v>192</v>
      </c>
      <c r="N22" s="43">
        <v>51.94</v>
      </c>
      <c r="O22" s="41">
        <f t="shared" si="0"/>
        <v>186.09</v>
      </c>
      <c r="P22" s="38">
        <v>281.27999999999997</v>
      </c>
      <c r="Q22" s="39">
        <f t="shared" si="1"/>
        <v>-95.189999999999969</v>
      </c>
      <c r="R22" s="148">
        <f t="shared" si="2"/>
        <v>-228455.99999999991</v>
      </c>
    </row>
    <row r="23" spans="1:18" x14ac:dyDescent="0.25">
      <c r="A23" s="176"/>
      <c r="B23" s="67" t="s">
        <v>28</v>
      </c>
      <c r="C23" s="45" t="s">
        <v>68</v>
      </c>
      <c r="D23" s="22">
        <v>132.26</v>
      </c>
      <c r="E23" s="7">
        <v>1</v>
      </c>
      <c r="F23" s="8" t="s">
        <v>53</v>
      </c>
      <c r="G23" s="30">
        <v>1</v>
      </c>
      <c r="H23" s="37">
        <v>132.26</v>
      </c>
      <c r="I23" s="172"/>
      <c r="J23" s="173"/>
      <c r="K23" s="71">
        <v>12</v>
      </c>
      <c r="L23" s="72" t="s">
        <v>53</v>
      </c>
      <c r="M23" s="73">
        <v>192</v>
      </c>
      <c r="N23" s="60">
        <v>51.94</v>
      </c>
      <c r="O23" s="61">
        <f>H23+H24+N23</f>
        <v>296.64</v>
      </c>
      <c r="P23" s="55">
        <v>281.27999999999997</v>
      </c>
      <c r="Q23" s="63">
        <f t="shared" si="1"/>
        <v>15.360000000000014</v>
      </c>
      <c r="R23" s="150">
        <f t="shared" si="2"/>
        <v>36864.000000000029</v>
      </c>
    </row>
    <row r="24" spans="1:18" ht="15" customHeight="1" x14ac:dyDescent="0.25">
      <c r="A24" s="176"/>
      <c r="B24" s="179"/>
      <c r="C24" s="45" t="s">
        <v>73</v>
      </c>
      <c r="D24" s="22">
        <v>112.44</v>
      </c>
      <c r="E24" s="7">
        <v>1</v>
      </c>
      <c r="F24" s="8" t="s">
        <v>53</v>
      </c>
      <c r="G24" s="30">
        <v>1</v>
      </c>
      <c r="H24" s="37">
        <v>112.44</v>
      </c>
      <c r="I24" s="172"/>
      <c r="J24" s="173"/>
      <c r="K24" s="180"/>
      <c r="L24" s="181" t="s">
        <v>53</v>
      </c>
      <c r="M24" s="182">
        <v>192</v>
      </c>
      <c r="N24" s="183"/>
      <c r="O24" s="184"/>
      <c r="P24" s="185"/>
      <c r="Q24" s="186">
        <f t="shared" si="1"/>
        <v>0</v>
      </c>
      <c r="R24" s="187"/>
    </row>
    <row r="25" spans="1:18" ht="16.5" x14ac:dyDescent="0.25">
      <c r="A25" s="176"/>
      <c r="B25" s="18" t="s">
        <v>29</v>
      </c>
      <c r="C25" s="66" t="s">
        <v>56</v>
      </c>
      <c r="D25" s="56">
        <v>478.31</v>
      </c>
      <c r="E25" s="7">
        <v>4</v>
      </c>
      <c r="F25" s="8" t="s">
        <v>0</v>
      </c>
      <c r="G25" s="30">
        <v>9</v>
      </c>
      <c r="H25" s="37">
        <v>212.58</v>
      </c>
      <c r="I25" s="172"/>
      <c r="J25" s="173"/>
      <c r="K25" s="7">
        <v>816</v>
      </c>
      <c r="L25" s="8" t="s">
        <v>0</v>
      </c>
      <c r="M25" s="30">
        <v>17280</v>
      </c>
      <c r="N25" s="43">
        <v>39.24</v>
      </c>
      <c r="O25" s="41">
        <f t="shared" si="0"/>
        <v>251.82000000000002</v>
      </c>
      <c r="P25" s="188">
        <v>212.53</v>
      </c>
      <c r="Q25" s="39">
        <f t="shared" si="1"/>
        <v>39.29000000000002</v>
      </c>
      <c r="R25" s="148">
        <f t="shared" si="2"/>
        <v>94296.000000000044</v>
      </c>
    </row>
    <row r="26" spans="1:18" ht="16.5" x14ac:dyDescent="0.25">
      <c r="A26" s="176"/>
      <c r="B26" s="18" t="s">
        <v>30</v>
      </c>
      <c r="C26" s="189"/>
      <c r="D26" s="190"/>
      <c r="E26" s="7">
        <v>1</v>
      </c>
      <c r="F26" s="8" t="s">
        <v>0</v>
      </c>
      <c r="G26" s="30">
        <v>9</v>
      </c>
      <c r="H26" s="37">
        <v>53.15</v>
      </c>
      <c r="I26" s="172"/>
      <c r="J26" s="173"/>
      <c r="K26" s="7">
        <v>204</v>
      </c>
      <c r="L26" s="8" t="s">
        <v>0</v>
      </c>
      <c r="M26" s="30">
        <v>17280</v>
      </c>
      <c r="N26" s="43">
        <v>9.81</v>
      </c>
      <c r="O26" s="41">
        <f t="shared" si="0"/>
        <v>62.96</v>
      </c>
      <c r="P26" s="38">
        <v>53.13</v>
      </c>
      <c r="Q26" s="39">
        <f t="shared" si="1"/>
        <v>9.8299999999999983</v>
      </c>
      <c r="R26" s="148">
        <f t="shared" si="2"/>
        <v>23591.999999999996</v>
      </c>
    </row>
    <row r="27" spans="1:18" ht="16.5" x14ac:dyDescent="0.25">
      <c r="A27" s="176"/>
      <c r="B27" s="18" t="s">
        <v>31</v>
      </c>
      <c r="C27" s="189"/>
      <c r="D27" s="190"/>
      <c r="E27" s="7">
        <v>1</v>
      </c>
      <c r="F27" s="8" t="s">
        <v>0</v>
      </c>
      <c r="G27" s="30">
        <v>9</v>
      </c>
      <c r="H27" s="37">
        <v>53.15</v>
      </c>
      <c r="I27" s="172"/>
      <c r="J27" s="173"/>
      <c r="K27" s="7">
        <v>204</v>
      </c>
      <c r="L27" s="8" t="s">
        <v>0</v>
      </c>
      <c r="M27" s="30">
        <v>17280</v>
      </c>
      <c r="N27" s="43">
        <v>9.81</v>
      </c>
      <c r="O27" s="41">
        <f t="shared" si="0"/>
        <v>62.96</v>
      </c>
      <c r="P27" s="38">
        <v>53.13</v>
      </c>
      <c r="Q27" s="39">
        <f t="shared" si="1"/>
        <v>9.8299999999999983</v>
      </c>
      <c r="R27" s="148">
        <f t="shared" si="2"/>
        <v>23591.999999999996</v>
      </c>
    </row>
    <row r="28" spans="1:18" ht="16.5" x14ac:dyDescent="0.25">
      <c r="A28" s="176"/>
      <c r="B28" s="18" t="s">
        <v>32</v>
      </c>
      <c r="C28" s="189"/>
      <c r="D28" s="190"/>
      <c r="E28" s="7">
        <v>1</v>
      </c>
      <c r="F28" s="8" t="s">
        <v>51</v>
      </c>
      <c r="G28" s="30">
        <v>9</v>
      </c>
      <c r="H28" s="37">
        <v>53.15</v>
      </c>
      <c r="I28" s="172"/>
      <c r="J28" s="173"/>
      <c r="K28" s="7">
        <v>204</v>
      </c>
      <c r="L28" s="8" t="s">
        <v>51</v>
      </c>
      <c r="M28" s="30">
        <v>17280</v>
      </c>
      <c r="N28" s="43">
        <v>9.81</v>
      </c>
      <c r="O28" s="41">
        <f t="shared" si="0"/>
        <v>62.96</v>
      </c>
      <c r="P28" s="38">
        <v>53.13</v>
      </c>
      <c r="Q28" s="39">
        <f t="shared" si="1"/>
        <v>9.8299999999999983</v>
      </c>
      <c r="R28" s="148">
        <f t="shared" si="2"/>
        <v>23591.999999999996</v>
      </c>
    </row>
    <row r="29" spans="1:18" ht="16.5" x14ac:dyDescent="0.25">
      <c r="A29" s="176"/>
      <c r="B29" s="18" t="s">
        <v>33</v>
      </c>
      <c r="C29" s="189"/>
      <c r="D29" s="190"/>
      <c r="E29" s="7">
        <v>1</v>
      </c>
      <c r="F29" s="8" t="s">
        <v>0</v>
      </c>
      <c r="G29" s="30">
        <v>9</v>
      </c>
      <c r="H29" s="37">
        <v>53.14</v>
      </c>
      <c r="I29" s="172"/>
      <c r="J29" s="173"/>
      <c r="K29" s="7">
        <v>204</v>
      </c>
      <c r="L29" s="8" t="s">
        <v>0</v>
      </c>
      <c r="M29" s="30">
        <v>17280</v>
      </c>
      <c r="N29" s="43">
        <v>9.81</v>
      </c>
      <c r="O29" s="41">
        <f t="shared" si="0"/>
        <v>62.95</v>
      </c>
      <c r="P29" s="38">
        <v>53.13</v>
      </c>
      <c r="Q29" s="39">
        <f t="shared" si="1"/>
        <v>9.82</v>
      </c>
      <c r="R29" s="148">
        <f t="shared" si="2"/>
        <v>23568</v>
      </c>
    </row>
    <row r="30" spans="1:18" ht="16.5" x14ac:dyDescent="0.25">
      <c r="A30" s="176"/>
      <c r="B30" s="18" t="s">
        <v>34</v>
      </c>
      <c r="C30" s="191"/>
      <c r="D30" s="192"/>
      <c r="E30" s="7">
        <v>1</v>
      </c>
      <c r="F30" s="8" t="s">
        <v>52</v>
      </c>
      <c r="G30" s="30">
        <v>9</v>
      </c>
      <c r="H30" s="37">
        <v>53.14</v>
      </c>
      <c r="I30" s="172"/>
      <c r="J30" s="173"/>
      <c r="K30" s="7">
        <v>204</v>
      </c>
      <c r="L30" s="8" t="s">
        <v>52</v>
      </c>
      <c r="M30" s="30">
        <v>17280</v>
      </c>
      <c r="N30" s="43">
        <v>9.81</v>
      </c>
      <c r="O30" s="41">
        <f t="shared" si="0"/>
        <v>62.95</v>
      </c>
      <c r="P30" s="38">
        <v>53.13</v>
      </c>
      <c r="Q30" s="39">
        <f t="shared" si="1"/>
        <v>9.82</v>
      </c>
      <c r="R30" s="148">
        <f t="shared" si="2"/>
        <v>23568</v>
      </c>
    </row>
    <row r="31" spans="1:18" ht="16.5" x14ac:dyDescent="0.25">
      <c r="A31" s="176"/>
      <c r="B31" s="18" t="s">
        <v>35</v>
      </c>
      <c r="C31" s="66" t="s">
        <v>60</v>
      </c>
      <c r="D31" s="56">
        <v>204.7</v>
      </c>
      <c r="E31" s="7">
        <v>1</v>
      </c>
      <c r="F31" s="8" t="s">
        <v>0</v>
      </c>
      <c r="G31" s="30">
        <v>2</v>
      </c>
      <c r="H31" s="37">
        <v>102.35</v>
      </c>
      <c r="I31" s="172"/>
      <c r="J31" s="173"/>
      <c r="K31" s="7">
        <v>1</v>
      </c>
      <c r="L31" s="8" t="s">
        <v>0</v>
      </c>
      <c r="M31" s="30">
        <v>32</v>
      </c>
      <c r="N31" s="43">
        <v>25.97</v>
      </c>
      <c r="O31" s="41">
        <f t="shared" si="0"/>
        <v>128.32</v>
      </c>
      <c r="P31" s="38">
        <v>140.63999999999999</v>
      </c>
      <c r="Q31" s="39">
        <f t="shared" si="1"/>
        <v>-12.319999999999993</v>
      </c>
      <c r="R31" s="148">
        <f t="shared" si="2"/>
        <v>-29567.999999999985</v>
      </c>
    </row>
    <row r="32" spans="1:18" ht="16.5" x14ac:dyDescent="0.25">
      <c r="A32" s="176"/>
      <c r="B32" s="18" t="s">
        <v>36</v>
      </c>
      <c r="C32" s="191"/>
      <c r="D32" s="192"/>
      <c r="E32" s="7">
        <v>1</v>
      </c>
      <c r="F32" s="8" t="s">
        <v>0</v>
      </c>
      <c r="G32" s="30">
        <v>2</v>
      </c>
      <c r="H32" s="37">
        <v>102.35</v>
      </c>
      <c r="I32" s="172"/>
      <c r="J32" s="173"/>
      <c r="K32" s="7">
        <v>1</v>
      </c>
      <c r="L32" s="8" t="s">
        <v>0</v>
      </c>
      <c r="M32" s="30">
        <v>32</v>
      </c>
      <c r="N32" s="43">
        <v>25.97</v>
      </c>
      <c r="O32" s="41">
        <f t="shared" si="0"/>
        <v>128.32</v>
      </c>
      <c r="P32" s="38">
        <v>140.63999999999999</v>
      </c>
      <c r="Q32" s="39">
        <f t="shared" si="1"/>
        <v>-12.319999999999993</v>
      </c>
      <c r="R32" s="148">
        <f t="shared" si="2"/>
        <v>-29567.999999999985</v>
      </c>
    </row>
    <row r="33" spans="1:18" ht="16.5" x14ac:dyDescent="0.25">
      <c r="A33" s="176"/>
      <c r="B33" s="18" t="s">
        <v>37</v>
      </c>
      <c r="C33" s="66" t="s">
        <v>59</v>
      </c>
      <c r="D33" s="56">
        <v>289.85000000000002</v>
      </c>
      <c r="E33" s="7">
        <v>1</v>
      </c>
      <c r="F33" s="8" t="s">
        <v>0</v>
      </c>
      <c r="G33" s="30">
        <v>5</v>
      </c>
      <c r="H33" s="37">
        <v>57.97</v>
      </c>
      <c r="I33" s="172"/>
      <c r="J33" s="173"/>
      <c r="K33" s="7">
        <v>1</v>
      </c>
      <c r="L33" s="8" t="s">
        <v>0</v>
      </c>
      <c r="M33" s="30">
        <v>80</v>
      </c>
      <c r="N33" s="43">
        <v>10.39</v>
      </c>
      <c r="O33" s="41">
        <f t="shared" si="0"/>
        <v>68.36</v>
      </c>
      <c r="P33" s="38">
        <v>56.26</v>
      </c>
      <c r="Q33" s="39">
        <f t="shared" si="1"/>
        <v>12.100000000000001</v>
      </c>
      <c r="R33" s="148">
        <f t="shared" si="2"/>
        <v>29040.000000000004</v>
      </c>
    </row>
    <row r="34" spans="1:18" ht="16.5" x14ac:dyDescent="0.25">
      <c r="A34" s="176"/>
      <c r="B34" s="18" t="s">
        <v>38</v>
      </c>
      <c r="C34" s="189"/>
      <c r="D34" s="190"/>
      <c r="E34" s="7">
        <v>1</v>
      </c>
      <c r="F34" s="8" t="s">
        <v>0</v>
      </c>
      <c r="G34" s="30">
        <v>5</v>
      </c>
      <c r="H34" s="37">
        <v>57.97</v>
      </c>
      <c r="I34" s="172"/>
      <c r="J34" s="173"/>
      <c r="K34" s="7">
        <v>1</v>
      </c>
      <c r="L34" s="8" t="s">
        <v>0</v>
      </c>
      <c r="M34" s="30">
        <v>80</v>
      </c>
      <c r="N34" s="43">
        <v>10.39</v>
      </c>
      <c r="O34" s="41">
        <f t="shared" si="0"/>
        <v>68.36</v>
      </c>
      <c r="P34" s="38">
        <v>56.26</v>
      </c>
      <c r="Q34" s="39">
        <f t="shared" si="1"/>
        <v>12.100000000000001</v>
      </c>
      <c r="R34" s="148">
        <f t="shared" si="2"/>
        <v>29040.000000000004</v>
      </c>
    </row>
    <row r="35" spans="1:18" ht="16.5" x14ac:dyDescent="0.25">
      <c r="A35" s="176"/>
      <c r="B35" s="18" t="s">
        <v>39</v>
      </c>
      <c r="C35" s="189"/>
      <c r="D35" s="190"/>
      <c r="E35" s="7">
        <v>1</v>
      </c>
      <c r="F35" s="8" t="s">
        <v>0</v>
      </c>
      <c r="G35" s="30">
        <v>5</v>
      </c>
      <c r="H35" s="37">
        <v>57.97</v>
      </c>
      <c r="I35" s="172"/>
      <c r="J35" s="173"/>
      <c r="K35" s="7">
        <v>1</v>
      </c>
      <c r="L35" s="8" t="s">
        <v>0</v>
      </c>
      <c r="M35" s="30">
        <v>80</v>
      </c>
      <c r="N35" s="43">
        <v>10.39</v>
      </c>
      <c r="O35" s="41">
        <f t="shared" si="0"/>
        <v>68.36</v>
      </c>
      <c r="P35" s="38">
        <v>56.26</v>
      </c>
      <c r="Q35" s="39">
        <f t="shared" si="1"/>
        <v>12.100000000000001</v>
      </c>
      <c r="R35" s="148">
        <f t="shared" si="2"/>
        <v>29040.000000000004</v>
      </c>
    </row>
    <row r="36" spans="1:18" ht="16.5" x14ac:dyDescent="0.25">
      <c r="A36" s="176"/>
      <c r="B36" s="18" t="s">
        <v>40</v>
      </c>
      <c r="C36" s="189"/>
      <c r="D36" s="190"/>
      <c r="E36" s="7">
        <v>1</v>
      </c>
      <c r="F36" s="8" t="s">
        <v>0</v>
      </c>
      <c r="G36" s="30">
        <v>5</v>
      </c>
      <c r="H36" s="37">
        <v>57.97</v>
      </c>
      <c r="I36" s="172"/>
      <c r="J36" s="173"/>
      <c r="K36" s="7">
        <v>1</v>
      </c>
      <c r="L36" s="8" t="s">
        <v>0</v>
      </c>
      <c r="M36" s="30">
        <v>80</v>
      </c>
      <c r="N36" s="43">
        <v>10.39</v>
      </c>
      <c r="O36" s="41">
        <f t="shared" si="0"/>
        <v>68.36</v>
      </c>
      <c r="P36" s="38">
        <v>56.26</v>
      </c>
      <c r="Q36" s="39">
        <f t="shared" si="1"/>
        <v>12.100000000000001</v>
      </c>
      <c r="R36" s="148">
        <f t="shared" si="2"/>
        <v>29040.000000000004</v>
      </c>
    </row>
    <row r="37" spans="1:18" ht="16.5" x14ac:dyDescent="0.25">
      <c r="A37" s="176"/>
      <c r="B37" s="18" t="s">
        <v>41</v>
      </c>
      <c r="C37" s="191"/>
      <c r="D37" s="192"/>
      <c r="E37" s="7">
        <v>1</v>
      </c>
      <c r="F37" s="8" t="s">
        <v>0</v>
      </c>
      <c r="G37" s="30">
        <v>5</v>
      </c>
      <c r="H37" s="37">
        <v>57.97</v>
      </c>
      <c r="I37" s="172"/>
      <c r="J37" s="173"/>
      <c r="K37" s="7">
        <v>1</v>
      </c>
      <c r="L37" s="8" t="s">
        <v>0</v>
      </c>
      <c r="M37" s="30">
        <v>80</v>
      </c>
      <c r="N37" s="43">
        <v>10.39</v>
      </c>
      <c r="O37" s="41">
        <f t="shared" si="0"/>
        <v>68.36</v>
      </c>
      <c r="P37" s="38">
        <v>56.26</v>
      </c>
      <c r="Q37" s="40">
        <f t="shared" si="1"/>
        <v>12.100000000000001</v>
      </c>
      <c r="R37" s="148">
        <f t="shared" si="2"/>
        <v>29040.000000000004</v>
      </c>
    </row>
    <row r="38" spans="1:18" ht="16.5" customHeight="1" x14ac:dyDescent="0.25">
      <c r="A38" s="176"/>
      <c r="B38" s="18" t="s">
        <v>42</v>
      </c>
      <c r="C38" s="46"/>
      <c r="D38" s="31"/>
      <c r="E38" s="68"/>
      <c r="F38" s="193"/>
      <c r="G38" s="194"/>
      <c r="H38" s="64"/>
      <c r="I38" s="172"/>
      <c r="J38" s="173"/>
      <c r="K38" s="74"/>
      <c r="L38" s="74"/>
      <c r="M38" s="74"/>
      <c r="N38" s="65">
        <v>5.19</v>
      </c>
      <c r="O38" s="61">
        <f t="shared" si="0"/>
        <v>5.19</v>
      </c>
      <c r="P38" s="59">
        <v>28.13</v>
      </c>
      <c r="Q38" s="62">
        <f t="shared" si="1"/>
        <v>-22.939999999999998</v>
      </c>
      <c r="R38" s="151">
        <f t="shared" si="2"/>
        <v>-55055.999999999993</v>
      </c>
    </row>
    <row r="39" spans="1:18" ht="16.5" x14ac:dyDescent="0.25">
      <c r="A39" s="176"/>
      <c r="B39" s="18" t="s">
        <v>44</v>
      </c>
      <c r="C39" s="47"/>
      <c r="D39" s="23"/>
      <c r="E39" s="195"/>
      <c r="F39" s="196"/>
      <c r="G39" s="197"/>
      <c r="H39" s="64"/>
      <c r="I39" s="172"/>
      <c r="J39" s="173"/>
      <c r="K39" s="9"/>
      <c r="L39" s="10"/>
      <c r="M39" s="11"/>
      <c r="N39" s="65"/>
      <c r="O39" s="184"/>
      <c r="P39" s="198"/>
      <c r="Q39" s="199">
        <f t="shared" si="1"/>
        <v>0</v>
      </c>
      <c r="R39" s="200"/>
    </row>
    <row r="40" spans="1:18" ht="16.5" x14ac:dyDescent="0.25">
      <c r="A40" s="176"/>
      <c r="B40" s="18" t="s">
        <v>45</v>
      </c>
      <c r="C40" s="47"/>
      <c r="D40" s="23"/>
      <c r="E40" s="195"/>
      <c r="F40" s="196"/>
      <c r="G40" s="197"/>
      <c r="H40" s="64"/>
      <c r="I40" s="172"/>
      <c r="J40" s="173"/>
      <c r="K40" s="12" t="s">
        <v>46</v>
      </c>
      <c r="L40" s="13"/>
      <c r="M40" s="14"/>
      <c r="N40" s="65"/>
      <c r="O40" s="184"/>
      <c r="P40" s="198"/>
      <c r="Q40" s="199">
        <f t="shared" si="1"/>
        <v>0</v>
      </c>
      <c r="R40" s="200"/>
    </row>
    <row r="41" spans="1:18" ht="16.5" x14ac:dyDescent="0.25">
      <c r="A41" s="176"/>
      <c r="B41" s="18" t="s">
        <v>47</v>
      </c>
      <c r="C41" s="47"/>
      <c r="D41" s="23"/>
      <c r="E41" s="195"/>
      <c r="F41" s="196"/>
      <c r="G41" s="197"/>
      <c r="H41" s="64"/>
      <c r="I41" s="172"/>
      <c r="J41" s="173"/>
      <c r="K41" s="9">
        <v>12</v>
      </c>
      <c r="L41" s="10" t="s">
        <v>0</v>
      </c>
      <c r="M41" s="11">
        <v>1920</v>
      </c>
      <c r="N41" s="65"/>
      <c r="O41" s="184"/>
      <c r="P41" s="198"/>
      <c r="Q41" s="199">
        <f t="shared" si="1"/>
        <v>0</v>
      </c>
      <c r="R41" s="200"/>
    </row>
    <row r="42" spans="1:18" ht="16.5" x14ac:dyDescent="0.25">
      <c r="A42" s="176"/>
      <c r="B42" s="18" t="s">
        <v>48</v>
      </c>
      <c r="C42" s="47"/>
      <c r="D42" s="23"/>
      <c r="E42" s="195"/>
      <c r="F42" s="196"/>
      <c r="G42" s="197"/>
      <c r="H42" s="64"/>
      <c r="I42" s="172"/>
      <c r="J42" s="173"/>
      <c r="K42" s="9"/>
      <c r="L42" s="10"/>
      <c r="M42" s="11"/>
      <c r="N42" s="65"/>
      <c r="O42" s="184"/>
      <c r="P42" s="198"/>
      <c r="Q42" s="199">
        <f t="shared" si="1"/>
        <v>0</v>
      </c>
      <c r="R42" s="200"/>
    </row>
    <row r="43" spans="1:18" ht="16.5" customHeight="1" x14ac:dyDescent="0.25">
      <c r="A43" s="201"/>
      <c r="B43" s="18" t="s">
        <v>49</v>
      </c>
      <c r="C43" s="48"/>
      <c r="D43" s="24"/>
      <c r="E43" s="202"/>
      <c r="F43" s="203"/>
      <c r="G43" s="204"/>
      <c r="H43" s="64"/>
      <c r="I43" s="205"/>
      <c r="J43" s="206"/>
      <c r="K43" s="15"/>
      <c r="L43" s="16"/>
      <c r="M43" s="17"/>
      <c r="N43" s="65"/>
      <c r="O43" s="184"/>
      <c r="P43" s="198"/>
      <c r="Q43" s="199">
        <f t="shared" si="1"/>
        <v>0</v>
      </c>
      <c r="R43" s="200"/>
    </row>
    <row r="44" spans="1:18" ht="17.25" thickBot="1" x14ac:dyDescent="0.3">
      <c r="A44" s="152" t="s">
        <v>50</v>
      </c>
      <c r="B44" s="127"/>
      <c r="C44" s="135"/>
      <c r="D44" s="136"/>
      <c r="E44" s="127"/>
      <c r="F44" s="128"/>
      <c r="G44" s="129"/>
      <c r="H44" s="137">
        <f>SUM(H6:H43)</f>
        <v>3669.5199999999991</v>
      </c>
      <c r="I44" s="126"/>
      <c r="J44" s="127"/>
      <c r="K44" s="127"/>
      <c r="L44" s="128"/>
      <c r="M44" s="129"/>
      <c r="N44" s="130">
        <v>831</v>
      </c>
      <c r="O44" s="131">
        <v>4500.5200000000004</v>
      </c>
      <c r="P44" s="207">
        <v>4500.5200000000004</v>
      </c>
      <c r="Q44" s="123">
        <v>0</v>
      </c>
      <c r="R44" s="153">
        <v>0</v>
      </c>
    </row>
    <row r="45" spans="1:18" ht="17.25" thickTop="1" x14ac:dyDescent="0.25">
      <c r="A45" s="154" t="s">
        <v>116</v>
      </c>
      <c r="B45" s="205"/>
      <c r="C45" s="133" t="s">
        <v>62</v>
      </c>
      <c r="D45" s="134" t="s">
        <v>6</v>
      </c>
      <c r="E45" s="132" t="s">
        <v>118</v>
      </c>
      <c r="F45" s="163"/>
      <c r="G45" s="163"/>
      <c r="H45" s="208"/>
      <c r="I45" s="124"/>
      <c r="J45" s="74"/>
      <c r="K45" s="74"/>
      <c r="L45" s="74"/>
      <c r="M45" s="74"/>
      <c r="N45" s="125"/>
      <c r="O45" s="74"/>
      <c r="P45" s="74"/>
      <c r="Q45" s="74"/>
      <c r="R45" s="155"/>
    </row>
    <row r="46" spans="1:18" ht="39.950000000000003" customHeight="1" thickBot="1" x14ac:dyDescent="0.3">
      <c r="A46" s="229" t="s">
        <v>126</v>
      </c>
      <c r="B46" s="230"/>
      <c r="C46" s="156" t="s">
        <v>80</v>
      </c>
      <c r="D46" s="157">
        <v>245.71</v>
      </c>
      <c r="E46" s="164" t="s">
        <v>119</v>
      </c>
      <c r="F46" s="209"/>
      <c r="G46" s="209"/>
      <c r="H46" s="210"/>
      <c r="I46" s="158"/>
      <c r="J46" s="159"/>
      <c r="K46" s="159"/>
      <c r="L46" s="159"/>
      <c r="M46" s="159"/>
      <c r="N46" s="160"/>
      <c r="O46" s="159"/>
      <c r="P46" s="159"/>
      <c r="Q46" s="159"/>
      <c r="R46" s="161"/>
    </row>
    <row r="47" spans="1:18" ht="15.75" thickTop="1" x14ac:dyDescent="0.25"/>
  </sheetData>
  <mergeCells count="46">
    <mergeCell ref="A45:B45"/>
    <mergeCell ref="A46:B46"/>
    <mergeCell ref="E9:G9"/>
    <mergeCell ref="E8:G8"/>
    <mergeCell ref="K8:M8"/>
    <mergeCell ref="K9:M9"/>
    <mergeCell ref="B23:B24"/>
    <mergeCell ref="E38:G43"/>
    <mergeCell ref="I6:I43"/>
    <mergeCell ref="J6:J43"/>
    <mergeCell ref="K23:K24"/>
    <mergeCell ref="D33:D37"/>
    <mergeCell ref="C31:C32"/>
    <mergeCell ref="D31:D32"/>
    <mergeCell ref="E10:G10"/>
    <mergeCell ref="K10:M10"/>
    <mergeCell ref="H38:H43"/>
    <mergeCell ref="K5:M5"/>
    <mergeCell ref="N38:N43"/>
    <mergeCell ref="C25:C30"/>
    <mergeCell ref="D25:D30"/>
    <mergeCell ref="C33:C37"/>
    <mergeCell ref="E5:G5"/>
    <mergeCell ref="L23:L24"/>
    <mergeCell ref="M23:M24"/>
    <mergeCell ref="C4:N4"/>
    <mergeCell ref="O3:O4"/>
    <mergeCell ref="P3:P4"/>
    <mergeCell ref="Q3:Q4"/>
    <mergeCell ref="R3:R4"/>
    <mergeCell ref="E46:H46"/>
    <mergeCell ref="R38:R43"/>
    <mergeCell ref="A8:A43"/>
    <mergeCell ref="R23:R24"/>
    <mergeCell ref="A2:R2"/>
    <mergeCell ref="E45:H45"/>
    <mergeCell ref="N23:N24"/>
    <mergeCell ref="O23:O24"/>
    <mergeCell ref="O38:O43"/>
    <mergeCell ref="P38:P43"/>
    <mergeCell ref="P23:P24"/>
    <mergeCell ref="Q38:Q43"/>
    <mergeCell ref="Q23:Q24"/>
    <mergeCell ref="A3:B3"/>
    <mergeCell ref="A4:B4"/>
    <mergeCell ref="C3:N3"/>
  </mergeCells>
  <phoneticPr fontId="1" type="noConversion"/>
  <printOptions horizontalCentered="1"/>
  <pageMargins left="0.23622047244094491" right="0.23622047244094491" top="0.35433070866141736" bottom="0.55118110236220474" header="0.11811023622047245" footer="0.11811023622047245"/>
  <pageSetup paperSize="9" scale="61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tabSelected="1" zoomScale="81" zoomScaleNormal="81" workbookViewId="0">
      <selection activeCell="O24" sqref="A1:O24"/>
    </sheetView>
  </sheetViews>
  <sheetFormatPr defaultRowHeight="18" x14ac:dyDescent="0.25"/>
  <cols>
    <col min="1" max="2" width="14.625" style="98" customWidth="1"/>
    <col min="3" max="3" width="25.375" style="98" customWidth="1"/>
    <col min="4" max="4" width="10.625" style="100" customWidth="1"/>
    <col min="5" max="5" width="10.625" style="97" customWidth="1"/>
    <col min="6" max="13" width="10.625" style="98" customWidth="1"/>
    <col min="14" max="14" width="17.5" style="98" customWidth="1"/>
    <col min="15" max="15" width="12.625" style="99" customWidth="1"/>
    <col min="16" max="16" width="16" style="98" customWidth="1"/>
    <col min="17" max="16384" width="9" style="98"/>
  </cols>
  <sheetData>
    <row r="1" spans="1:15" s="103" customFormat="1" ht="39.950000000000003" customHeight="1" thickBot="1" x14ac:dyDescent="0.3">
      <c r="A1" s="103" t="s">
        <v>114</v>
      </c>
      <c r="E1" s="121"/>
      <c r="O1" s="122"/>
    </row>
    <row r="2" spans="1:15" s="83" customFormat="1" ht="50.1" customHeight="1" x14ac:dyDescent="0.25">
      <c r="A2" s="80"/>
      <c r="B2" s="81" t="s">
        <v>110</v>
      </c>
      <c r="C2" s="82" t="s">
        <v>101</v>
      </c>
      <c r="D2" s="76" t="s">
        <v>111</v>
      </c>
      <c r="E2" s="76" t="s">
        <v>112</v>
      </c>
      <c r="F2" s="76" t="s">
        <v>93</v>
      </c>
      <c r="G2" s="76" t="s">
        <v>94</v>
      </c>
      <c r="H2" s="76" t="s">
        <v>95</v>
      </c>
      <c r="I2" s="76" t="s">
        <v>96</v>
      </c>
      <c r="J2" s="76" t="s">
        <v>97</v>
      </c>
      <c r="K2" s="76" t="s">
        <v>98</v>
      </c>
      <c r="L2" s="76" t="s">
        <v>99</v>
      </c>
      <c r="M2" s="76" t="s">
        <v>100</v>
      </c>
      <c r="N2" s="104" t="s">
        <v>108</v>
      </c>
      <c r="O2" s="107" t="s">
        <v>113</v>
      </c>
    </row>
    <row r="3" spans="1:15" s="87" customFormat="1" ht="50.1" customHeight="1" x14ac:dyDescent="0.25">
      <c r="A3" s="84" t="s">
        <v>105</v>
      </c>
      <c r="B3" s="85"/>
      <c r="C3" s="86"/>
      <c r="D3" s="86"/>
      <c r="E3" s="86" t="s">
        <v>18</v>
      </c>
      <c r="F3" s="86" t="s">
        <v>21</v>
      </c>
      <c r="G3" s="86" t="s">
        <v>22</v>
      </c>
      <c r="H3" s="86" t="s">
        <v>24</v>
      </c>
      <c r="I3" s="86" t="s">
        <v>25</v>
      </c>
      <c r="J3" s="86" t="s">
        <v>26</v>
      </c>
      <c r="K3" s="86" t="s">
        <v>27</v>
      </c>
      <c r="L3" s="86" t="s">
        <v>35</v>
      </c>
      <c r="M3" s="86" t="s">
        <v>36</v>
      </c>
      <c r="N3" s="105"/>
      <c r="O3" s="108"/>
    </row>
    <row r="4" spans="1:15" s="83" customFormat="1" ht="18" customHeight="1" x14ac:dyDescent="0.25">
      <c r="A4" s="88" t="s">
        <v>102</v>
      </c>
      <c r="B4" s="89"/>
      <c r="C4" s="101">
        <v>5282</v>
      </c>
      <c r="D4" s="102">
        <v>10183</v>
      </c>
      <c r="E4" s="101">
        <v>3492</v>
      </c>
      <c r="F4" s="101">
        <v>13394</v>
      </c>
      <c r="G4" s="101">
        <v>10220</v>
      </c>
      <c r="H4" s="101">
        <v>1744</v>
      </c>
      <c r="I4" s="101">
        <v>5239</v>
      </c>
      <c r="J4" s="101">
        <v>3488</v>
      </c>
      <c r="K4" s="101">
        <v>28978</v>
      </c>
      <c r="L4" s="101">
        <v>3751</v>
      </c>
      <c r="M4" s="101">
        <v>3750</v>
      </c>
      <c r="N4" s="106">
        <v>6983</v>
      </c>
      <c r="O4" s="109">
        <v>96504</v>
      </c>
    </row>
    <row r="5" spans="1:15" s="83" customFormat="1" ht="45" customHeight="1" x14ac:dyDescent="0.25">
      <c r="A5" s="90" t="s">
        <v>103</v>
      </c>
      <c r="B5" s="91"/>
      <c r="C5" s="101">
        <v>673</v>
      </c>
      <c r="D5" s="102">
        <v>1297</v>
      </c>
      <c r="E5" s="101">
        <v>445</v>
      </c>
      <c r="F5" s="101">
        <v>1706</v>
      </c>
      <c r="G5" s="101">
        <v>1301</v>
      </c>
      <c r="H5" s="101">
        <v>222</v>
      </c>
      <c r="I5" s="101">
        <v>667</v>
      </c>
      <c r="J5" s="101">
        <v>444</v>
      </c>
      <c r="K5" s="101">
        <v>3690</v>
      </c>
      <c r="L5" s="101">
        <v>477</v>
      </c>
      <c r="M5" s="101">
        <v>477</v>
      </c>
      <c r="N5" s="106">
        <v>889</v>
      </c>
      <c r="O5" s="109">
        <v>12288</v>
      </c>
    </row>
    <row r="6" spans="1:15" s="83" customFormat="1" ht="69.95" customHeight="1" x14ac:dyDescent="0.25">
      <c r="A6" s="77" t="s">
        <v>104</v>
      </c>
      <c r="B6" s="92"/>
      <c r="C6" s="101">
        <v>1009</v>
      </c>
      <c r="D6" s="102">
        <v>1945</v>
      </c>
      <c r="E6" s="101">
        <v>667</v>
      </c>
      <c r="F6" s="101">
        <v>2558</v>
      </c>
      <c r="G6" s="101">
        <v>1952</v>
      </c>
      <c r="H6" s="101">
        <v>333</v>
      </c>
      <c r="I6" s="101">
        <v>1001</v>
      </c>
      <c r="J6" s="101">
        <v>666</v>
      </c>
      <c r="K6" s="101">
        <v>5535</v>
      </c>
      <c r="L6" s="101">
        <v>716</v>
      </c>
      <c r="M6" s="101">
        <v>716</v>
      </c>
      <c r="N6" s="106">
        <v>1334</v>
      </c>
      <c r="O6" s="109">
        <v>18432</v>
      </c>
    </row>
    <row r="7" spans="1:15" s="83" customFormat="1" ht="36" customHeight="1" x14ac:dyDescent="0.25">
      <c r="A7" s="77" t="s">
        <v>106</v>
      </c>
      <c r="B7" s="92"/>
      <c r="C7" s="101">
        <v>588</v>
      </c>
      <c r="D7" s="102">
        <v>1134</v>
      </c>
      <c r="E7" s="101">
        <v>389</v>
      </c>
      <c r="F7" s="101">
        <v>1492</v>
      </c>
      <c r="G7" s="101">
        <v>1139</v>
      </c>
      <c r="H7" s="101">
        <v>194</v>
      </c>
      <c r="I7" s="101">
        <v>584</v>
      </c>
      <c r="J7" s="101">
        <v>389</v>
      </c>
      <c r="K7" s="101">
        <v>3229</v>
      </c>
      <c r="L7" s="101">
        <v>418</v>
      </c>
      <c r="M7" s="101">
        <v>418</v>
      </c>
      <c r="N7" s="106">
        <v>778</v>
      </c>
      <c r="O7" s="109">
        <v>10752</v>
      </c>
    </row>
    <row r="8" spans="1:15" s="83" customFormat="1" ht="18" customHeight="1" x14ac:dyDescent="0.25">
      <c r="A8" s="78" t="s">
        <v>107</v>
      </c>
      <c r="B8" s="93"/>
      <c r="C8" s="101">
        <v>4586</v>
      </c>
      <c r="D8" s="102">
        <v>8841</v>
      </c>
      <c r="E8" s="101">
        <v>3031</v>
      </c>
      <c r="F8" s="101">
        <v>11629</v>
      </c>
      <c r="G8" s="101">
        <v>8872</v>
      </c>
      <c r="H8" s="101">
        <v>1514</v>
      </c>
      <c r="I8" s="101">
        <v>4549</v>
      </c>
      <c r="J8" s="101">
        <v>3029</v>
      </c>
      <c r="K8" s="101">
        <v>25158</v>
      </c>
      <c r="L8" s="101">
        <v>3256</v>
      </c>
      <c r="M8" s="101">
        <v>3256</v>
      </c>
      <c r="N8" s="106">
        <v>6063</v>
      </c>
      <c r="O8" s="109">
        <v>83784</v>
      </c>
    </row>
    <row r="9" spans="1:15" s="83" customFormat="1" ht="18" customHeight="1" x14ac:dyDescent="0.25">
      <c r="A9" s="78" t="s">
        <v>19</v>
      </c>
      <c r="B9" s="93"/>
      <c r="C9" s="101">
        <v>6870</v>
      </c>
      <c r="D9" s="102">
        <v>13245</v>
      </c>
      <c r="E9" s="101">
        <v>4542</v>
      </c>
      <c r="F9" s="101">
        <v>17422</v>
      </c>
      <c r="G9" s="101">
        <v>13292</v>
      </c>
      <c r="H9" s="101">
        <v>2269</v>
      </c>
      <c r="I9" s="101">
        <v>6814</v>
      </c>
      <c r="J9" s="101">
        <v>4537</v>
      </c>
      <c r="K9" s="101">
        <v>37690</v>
      </c>
      <c r="L9" s="101">
        <v>4878</v>
      </c>
      <c r="M9" s="101">
        <v>4878</v>
      </c>
      <c r="N9" s="106">
        <v>9083</v>
      </c>
      <c r="O9" s="109">
        <v>125520</v>
      </c>
    </row>
    <row r="10" spans="1:15" s="83" customFormat="1" ht="18" customHeight="1" x14ac:dyDescent="0.25">
      <c r="A10" s="78" t="s">
        <v>20</v>
      </c>
      <c r="B10" s="93"/>
      <c r="C10" s="101">
        <v>589</v>
      </c>
      <c r="D10" s="102">
        <v>1135</v>
      </c>
      <c r="E10" s="101">
        <v>389</v>
      </c>
      <c r="F10" s="101">
        <v>1492</v>
      </c>
      <c r="G10" s="101">
        <v>1139</v>
      </c>
      <c r="H10" s="101">
        <v>194</v>
      </c>
      <c r="I10" s="101">
        <v>584</v>
      </c>
      <c r="J10" s="101">
        <v>389</v>
      </c>
      <c r="K10" s="101">
        <v>3229</v>
      </c>
      <c r="L10" s="101">
        <v>417</v>
      </c>
      <c r="M10" s="101">
        <v>417</v>
      </c>
      <c r="N10" s="106">
        <v>778</v>
      </c>
      <c r="O10" s="109">
        <v>10752</v>
      </c>
    </row>
    <row r="11" spans="1:15" s="83" customFormat="1" ht="18" customHeight="1" x14ac:dyDescent="0.25">
      <c r="A11" s="78" t="s">
        <v>23</v>
      </c>
      <c r="B11" s="93"/>
      <c r="C11" s="101">
        <v>466</v>
      </c>
      <c r="D11" s="102">
        <v>899</v>
      </c>
      <c r="E11" s="101">
        <v>308</v>
      </c>
      <c r="F11" s="101">
        <v>1183</v>
      </c>
      <c r="G11" s="101">
        <v>902</v>
      </c>
      <c r="H11" s="101">
        <v>154</v>
      </c>
      <c r="I11" s="101">
        <v>463</v>
      </c>
      <c r="J11" s="101">
        <v>308</v>
      </c>
      <c r="K11" s="101">
        <v>2558</v>
      </c>
      <c r="L11" s="101">
        <v>331</v>
      </c>
      <c r="M11" s="101">
        <v>331</v>
      </c>
      <c r="N11" s="106">
        <v>617</v>
      </c>
      <c r="O11" s="109">
        <v>8520</v>
      </c>
    </row>
    <row r="12" spans="1:15" s="83" customFormat="1" ht="18" customHeight="1" x14ac:dyDescent="0.25">
      <c r="A12" s="79" t="s">
        <v>28</v>
      </c>
      <c r="B12" s="92"/>
      <c r="C12" s="101">
        <v>2018</v>
      </c>
      <c r="D12" s="102">
        <v>3890</v>
      </c>
      <c r="E12" s="101">
        <v>1334</v>
      </c>
      <c r="F12" s="101">
        <v>5117</v>
      </c>
      <c r="G12" s="101">
        <v>3904</v>
      </c>
      <c r="H12" s="101">
        <v>666</v>
      </c>
      <c r="I12" s="101">
        <v>2001</v>
      </c>
      <c r="J12" s="101">
        <v>1332</v>
      </c>
      <c r="K12" s="101">
        <v>11069</v>
      </c>
      <c r="L12" s="101">
        <v>1432</v>
      </c>
      <c r="M12" s="101">
        <v>1433</v>
      </c>
      <c r="N12" s="106">
        <v>2668</v>
      </c>
      <c r="O12" s="109">
        <v>36864</v>
      </c>
    </row>
    <row r="13" spans="1:15" s="83" customFormat="1" ht="18" customHeight="1" x14ac:dyDescent="0.25">
      <c r="A13" s="78" t="s">
        <v>29</v>
      </c>
      <c r="B13" s="93"/>
      <c r="C13" s="101">
        <v>5161</v>
      </c>
      <c r="D13" s="102">
        <v>9950</v>
      </c>
      <c r="E13" s="101">
        <v>3412</v>
      </c>
      <c r="F13" s="101">
        <v>13088</v>
      </c>
      <c r="G13" s="101">
        <v>9986</v>
      </c>
      <c r="H13" s="101">
        <v>1704</v>
      </c>
      <c r="I13" s="101">
        <v>5119</v>
      </c>
      <c r="J13" s="101">
        <v>3409</v>
      </c>
      <c r="K13" s="101">
        <v>28315</v>
      </c>
      <c r="L13" s="101">
        <v>3664</v>
      </c>
      <c r="M13" s="101">
        <v>3664</v>
      </c>
      <c r="N13" s="106">
        <v>6824</v>
      </c>
      <c r="O13" s="109">
        <v>94296</v>
      </c>
    </row>
    <row r="14" spans="1:15" s="83" customFormat="1" ht="18" customHeight="1" x14ac:dyDescent="0.25">
      <c r="A14" s="78" t="s">
        <v>30</v>
      </c>
      <c r="B14" s="93"/>
      <c r="C14" s="101">
        <v>1291</v>
      </c>
      <c r="D14" s="102">
        <v>2489</v>
      </c>
      <c r="E14" s="101">
        <v>854</v>
      </c>
      <c r="F14" s="101">
        <v>3274</v>
      </c>
      <c r="G14" s="101">
        <v>2498</v>
      </c>
      <c r="H14" s="101">
        <v>427</v>
      </c>
      <c r="I14" s="101">
        <v>1280</v>
      </c>
      <c r="J14" s="101">
        <v>853</v>
      </c>
      <c r="K14" s="101">
        <v>7084</v>
      </c>
      <c r="L14" s="101">
        <v>917</v>
      </c>
      <c r="M14" s="101">
        <v>917</v>
      </c>
      <c r="N14" s="106">
        <v>1708</v>
      </c>
      <c r="O14" s="109">
        <v>23592</v>
      </c>
    </row>
    <row r="15" spans="1:15" s="83" customFormat="1" ht="18" customHeight="1" x14ac:dyDescent="0.25">
      <c r="A15" s="78" t="s">
        <v>31</v>
      </c>
      <c r="B15" s="93"/>
      <c r="C15" s="101">
        <v>1291</v>
      </c>
      <c r="D15" s="102">
        <v>2489</v>
      </c>
      <c r="E15" s="101">
        <v>854</v>
      </c>
      <c r="F15" s="101">
        <v>3274</v>
      </c>
      <c r="G15" s="101">
        <v>2498</v>
      </c>
      <c r="H15" s="101">
        <v>427</v>
      </c>
      <c r="I15" s="101">
        <v>1280</v>
      </c>
      <c r="J15" s="101">
        <v>853</v>
      </c>
      <c r="K15" s="101">
        <v>7084</v>
      </c>
      <c r="L15" s="101">
        <v>917</v>
      </c>
      <c r="M15" s="101">
        <v>917</v>
      </c>
      <c r="N15" s="106">
        <v>1708</v>
      </c>
      <c r="O15" s="109">
        <v>23592</v>
      </c>
    </row>
    <row r="16" spans="1:15" s="83" customFormat="1" ht="18" customHeight="1" x14ac:dyDescent="0.25">
      <c r="A16" s="78" t="s">
        <v>32</v>
      </c>
      <c r="B16" s="93"/>
      <c r="C16" s="101">
        <v>1291</v>
      </c>
      <c r="D16" s="102">
        <v>2489</v>
      </c>
      <c r="E16" s="101">
        <v>854</v>
      </c>
      <c r="F16" s="101">
        <v>3274</v>
      </c>
      <c r="G16" s="101">
        <v>2498</v>
      </c>
      <c r="H16" s="101">
        <v>427</v>
      </c>
      <c r="I16" s="101">
        <v>1280</v>
      </c>
      <c r="J16" s="101">
        <v>853</v>
      </c>
      <c r="K16" s="101">
        <v>7084</v>
      </c>
      <c r="L16" s="101">
        <v>917</v>
      </c>
      <c r="M16" s="101">
        <v>917</v>
      </c>
      <c r="N16" s="106">
        <v>1708</v>
      </c>
      <c r="O16" s="109">
        <v>23592</v>
      </c>
    </row>
    <row r="17" spans="1:15" s="83" customFormat="1" ht="18" customHeight="1" x14ac:dyDescent="0.25">
      <c r="A17" s="78" t="s">
        <v>33</v>
      </c>
      <c r="B17" s="93"/>
      <c r="C17" s="101">
        <v>1290</v>
      </c>
      <c r="D17" s="102">
        <v>2487</v>
      </c>
      <c r="E17" s="101">
        <v>853</v>
      </c>
      <c r="F17" s="101">
        <v>3271</v>
      </c>
      <c r="G17" s="101">
        <v>2496</v>
      </c>
      <c r="H17" s="101">
        <v>426</v>
      </c>
      <c r="I17" s="101">
        <v>1279</v>
      </c>
      <c r="J17" s="101">
        <v>852</v>
      </c>
      <c r="K17" s="101">
        <v>7077</v>
      </c>
      <c r="L17" s="101">
        <v>916</v>
      </c>
      <c r="M17" s="101">
        <v>916</v>
      </c>
      <c r="N17" s="106">
        <v>1705</v>
      </c>
      <c r="O17" s="109">
        <v>23568</v>
      </c>
    </row>
    <row r="18" spans="1:15" s="83" customFormat="1" ht="18" customHeight="1" x14ac:dyDescent="0.25">
      <c r="A18" s="78" t="s">
        <v>34</v>
      </c>
      <c r="B18" s="93"/>
      <c r="C18" s="101">
        <v>1290</v>
      </c>
      <c r="D18" s="102">
        <v>2487</v>
      </c>
      <c r="E18" s="101">
        <v>853</v>
      </c>
      <c r="F18" s="101">
        <v>3271</v>
      </c>
      <c r="G18" s="101">
        <v>2496</v>
      </c>
      <c r="H18" s="101">
        <v>426</v>
      </c>
      <c r="I18" s="101">
        <v>1279</v>
      </c>
      <c r="J18" s="101">
        <v>852</v>
      </c>
      <c r="K18" s="101">
        <v>7077</v>
      </c>
      <c r="L18" s="101">
        <v>916</v>
      </c>
      <c r="M18" s="101">
        <v>916</v>
      </c>
      <c r="N18" s="106">
        <v>1705</v>
      </c>
      <c r="O18" s="109">
        <v>23568</v>
      </c>
    </row>
    <row r="19" spans="1:15" s="83" customFormat="1" ht="18" customHeight="1" x14ac:dyDescent="0.25">
      <c r="A19" s="78" t="s">
        <v>37</v>
      </c>
      <c r="B19" s="93"/>
      <c r="C19" s="101">
        <v>1589</v>
      </c>
      <c r="D19" s="102">
        <v>3064</v>
      </c>
      <c r="E19" s="101">
        <v>1050</v>
      </c>
      <c r="F19" s="101">
        <v>4031</v>
      </c>
      <c r="G19" s="101">
        <v>3075</v>
      </c>
      <c r="H19" s="101">
        <v>525</v>
      </c>
      <c r="I19" s="101">
        <v>1577</v>
      </c>
      <c r="J19" s="101">
        <v>1050</v>
      </c>
      <c r="K19" s="101">
        <v>8720</v>
      </c>
      <c r="L19" s="101">
        <v>1129</v>
      </c>
      <c r="M19" s="101">
        <v>1129</v>
      </c>
      <c r="N19" s="106">
        <v>2101</v>
      </c>
      <c r="O19" s="109">
        <v>29040</v>
      </c>
    </row>
    <row r="20" spans="1:15" s="83" customFormat="1" ht="18" customHeight="1" x14ac:dyDescent="0.25">
      <c r="A20" s="78" t="s">
        <v>38</v>
      </c>
      <c r="B20" s="93"/>
      <c r="C20" s="101">
        <v>1589</v>
      </c>
      <c r="D20" s="102">
        <v>3064</v>
      </c>
      <c r="E20" s="101">
        <v>1050</v>
      </c>
      <c r="F20" s="101">
        <v>4031</v>
      </c>
      <c r="G20" s="101">
        <v>3075</v>
      </c>
      <c r="H20" s="101">
        <v>525</v>
      </c>
      <c r="I20" s="101">
        <v>1577</v>
      </c>
      <c r="J20" s="101">
        <v>1050</v>
      </c>
      <c r="K20" s="101">
        <v>8720</v>
      </c>
      <c r="L20" s="101">
        <v>1129</v>
      </c>
      <c r="M20" s="101">
        <v>1129</v>
      </c>
      <c r="N20" s="106">
        <v>2101</v>
      </c>
      <c r="O20" s="109">
        <v>29040</v>
      </c>
    </row>
    <row r="21" spans="1:15" s="83" customFormat="1" ht="18" customHeight="1" x14ac:dyDescent="0.25">
      <c r="A21" s="78" t="s">
        <v>39</v>
      </c>
      <c r="B21" s="93"/>
      <c r="C21" s="101">
        <v>1589</v>
      </c>
      <c r="D21" s="102">
        <v>3064</v>
      </c>
      <c r="E21" s="101">
        <v>1050</v>
      </c>
      <c r="F21" s="101">
        <v>4031</v>
      </c>
      <c r="G21" s="101">
        <v>3075</v>
      </c>
      <c r="H21" s="101">
        <v>525</v>
      </c>
      <c r="I21" s="101">
        <v>1577</v>
      </c>
      <c r="J21" s="101">
        <v>1050</v>
      </c>
      <c r="K21" s="101">
        <v>8720</v>
      </c>
      <c r="L21" s="101">
        <v>1129</v>
      </c>
      <c r="M21" s="101">
        <v>1129</v>
      </c>
      <c r="N21" s="106">
        <v>2101</v>
      </c>
      <c r="O21" s="109">
        <v>29040</v>
      </c>
    </row>
    <row r="22" spans="1:15" s="83" customFormat="1" ht="18" customHeight="1" x14ac:dyDescent="0.25">
      <c r="A22" s="78" t="s">
        <v>40</v>
      </c>
      <c r="B22" s="93"/>
      <c r="C22" s="101">
        <v>1589</v>
      </c>
      <c r="D22" s="102">
        <v>3064</v>
      </c>
      <c r="E22" s="101">
        <v>1050</v>
      </c>
      <c r="F22" s="101">
        <v>4031</v>
      </c>
      <c r="G22" s="101">
        <v>3075</v>
      </c>
      <c r="H22" s="101">
        <v>525</v>
      </c>
      <c r="I22" s="101">
        <v>1577</v>
      </c>
      <c r="J22" s="101">
        <v>1050</v>
      </c>
      <c r="K22" s="101">
        <v>8720</v>
      </c>
      <c r="L22" s="101">
        <v>1129</v>
      </c>
      <c r="M22" s="101">
        <v>1129</v>
      </c>
      <c r="N22" s="106">
        <v>2101</v>
      </c>
      <c r="O22" s="109">
        <v>29040</v>
      </c>
    </row>
    <row r="23" spans="1:15" s="83" customFormat="1" ht="18" customHeight="1" thickBot="1" x14ac:dyDescent="0.3">
      <c r="A23" s="110" t="s">
        <v>41</v>
      </c>
      <c r="B23" s="111"/>
      <c r="C23" s="112">
        <v>1589</v>
      </c>
      <c r="D23" s="113">
        <v>3064</v>
      </c>
      <c r="E23" s="112">
        <v>1051</v>
      </c>
      <c r="F23" s="112">
        <v>4031</v>
      </c>
      <c r="G23" s="112">
        <v>3075</v>
      </c>
      <c r="H23" s="112">
        <v>525</v>
      </c>
      <c r="I23" s="112">
        <v>1577</v>
      </c>
      <c r="J23" s="112">
        <v>1050</v>
      </c>
      <c r="K23" s="112">
        <v>8719</v>
      </c>
      <c r="L23" s="112">
        <v>1129</v>
      </c>
      <c r="M23" s="112">
        <v>1129</v>
      </c>
      <c r="N23" s="114">
        <v>2101</v>
      </c>
      <c r="O23" s="115">
        <v>29040</v>
      </c>
    </row>
    <row r="24" spans="1:15" s="83" customFormat="1" ht="18" customHeight="1" thickTop="1" thickBot="1" x14ac:dyDescent="0.3">
      <c r="A24" s="116" t="s">
        <v>109</v>
      </c>
      <c r="B24" s="117"/>
      <c r="C24" s="118">
        <v>41640</v>
      </c>
      <c r="D24" s="118">
        <v>80280</v>
      </c>
      <c r="E24" s="118">
        <v>27528</v>
      </c>
      <c r="F24" s="118">
        <v>105600</v>
      </c>
      <c r="G24" s="118">
        <v>80568</v>
      </c>
      <c r="H24" s="118">
        <v>13752</v>
      </c>
      <c r="I24" s="118">
        <v>41304</v>
      </c>
      <c r="J24" s="118">
        <v>27504</v>
      </c>
      <c r="K24" s="118">
        <v>228456</v>
      </c>
      <c r="L24" s="118">
        <v>29568</v>
      </c>
      <c r="M24" s="118">
        <v>29568</v>
      </c>
      <c r="N24" s="119">
        <v>55056</v>
      </c>
      <c r="O24" s="120">
        <v>760824</v>
      </c>
    </row>
    <row r="25" spans="1:15" x14ac:dyDescent="0.25">
      <c r="A25" s="94"/>
      <c r="B25" s="95"/>
      <c r="C25" s="95"/>
      <c r="D25" s="96"/>
    </row>
  </sheetData>
  <mergeCells count="18">
    <mergeCell ref="I2:I3"/>
    <mergeCell ref="J2:J3"/>
    <mergeCell ref="G2:G3"/>
    <mergeCell ref="H2:H3"/>
    <mergeCell ref="A4:B4"/>
    <mergeCell ref="C2:C3"/>
    <mergeCell ref="D2:D3"/>
    <mergeCell ref="E2:E3"/>
    <mergeCell ref="F2:F3"/>
    <mergeCell ref="K2:K3"/>
    <mergeCell ref="L2:L3"/>
    <mergeCell ref="M2:M3"/>
    <mergeCell ref="N2:N3"/>
    <mergeCell ref="O2:O3"/>
    <mergeCell ref="A5:B5"/>
    <mergeCell ref="A6:B6"/>
    <mergeCell ref="A7:B7"/>
    <mergeCell ref="A12:B12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附表一</vt:lpstr>
      <vt:lpstr>附表二</vt:lpstr>
      <vt:lpstr>附表三</vt:lpstr>
      <vt:lpstr>附表一!Print_Area</vt:lpstr>
      <vt:lpstr>附表二!Print_Area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李珮妤</cp:lastModifiedBy>
  <cp:lastPrinted>2019-08-07T07:54:54Z</cp:lastPrinted>
  <dcterms:created xsi:type="dcterms:W3CDTF">2018-05-09T07:01:06Z</dcterms:created>
  <dcterms:modified xsi:type="dcterms:W3CDTF">2019-08-07T08:07:41Z</dcterms:modified>
</cp:coreProperties>
</file>