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nie98\Desktop\喜來登\"/>
    </mc:Choice>
  </mc:AlternateContent>
  <bookViews>
    <workbookView xWindow="-120" yWindow="-120" windowWidth="29040" windowHeight="15840"/>
  </bookViews>
  <sheets>
    <sheet name="附表二之2(補充)(代墊款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 l="1"/>
  <c r="F18" i="1"/>
  <c r="F17" i="1"/>
  <c r="F16" i="1"/>
  <c r="F15" i="1"/>
  <c r="F14" i="1"/>
  <c r="F13" i="1"/>
  <c r="F12" i="1"/>
  <c r="F11" i="1"/>
  <c r="F10" i="1"/>
  <c r="F9" i="1"/>
  <c r="F8" i="1"/>
  <c r="F6" i="1"/>
  <c r="F5" i="1"/>
  <c r="F4" i="1"/>
  <c r="F3" i="1"/>
  <c r="F20" i="1" s="1"/>
  <c r="F21" i="1" l="1"/>
  <c r="F22" i="1" s="1"/>
</calcChain>
</file>

<file path=xl/sharedStrings.xml><?xml version="1.0" encoding="utf-8"?>
<sst xmlns="http://schemas.openxmlformats.org/spreadsheetml/2006/main" count="62" uniqueCount="50">
  <si>
    <t>項次</t>
    <phoneticPr fontId="5" type="noConversion"/>
  </si>
  <si>
    <t>項目</t>
    <phoneticPr fontId="5" type="noConversion"/>
  </si>
  <si>
    <t>單位</t>
    <phoneticPr fontId="5" type="noConversion"/>
  </si>
  <si>
    <t>數量</t>
    <phoneticPr fontId="5" type="noConversion"/>
  </si>
  <si>
    <t>單價</t>
    <phoneticPr fontId="5" type="noConversion"/>
  </si>
  <si>
    <t>複價</t>
    <phoneticPr fontId="5" type="noConversion"/>
  </si>
  <si>
    <t>(調節池)Φ1050*Φ1200m/m雙法蘭異徑管</t>
    <phoneticPr fontId="5" type="noConversion"/>
  </si>
  <si>
    <t>個</t>
    <phoneticPr fontId="5" type="noConversion"/>
  </si>
  <si>
    <t>組</t>
    <phoneticPr fontId="5" type="noConversion"/>
  </si>
  <si>
    <r>
      <t>(調節池)</t>
    </r>
    <r>
      <rPr>
        <sz val="14"/>
        <rFont val="Calibri"/>
        <family val="1"/>
        <charset val="161"/>
      </rPr>
      <t>Φ</t>
    </r>
    <r>
      <rPr>
        <sz val="14"/>
        <rFont val="新細明體"/>
        <family val="1"/>
        <charset val="136"/>
        <scheme val="minor"/>
      </rPr>
      <t>1200m/m法蘭</t>
    </r>
    <phoneticPr fontId="5" type="noConversion"/>
  </si>
  <si>
    <t>(調節池)Φ1050m/m法蘭</t>
    <phoneticPr fontId="5" type="noConversion"/>
  </si>
  <si>
    <t>(調節池)五金零料</t>
    <phoneticPr fontId="5" type="noConversion"/>
  </si>
  <si>
    <t>式</t>
    <phoneticPr fontId="5" type="noConversion"/>
  </si>
  <si>
    <t>此項目移至編號8（請參照編號8之說明）</t>
    <phoneticPr fontId="5" type="noConversion"/>
  </si>
  <si>
    <t>(曝氣池B)Φ1050*Φ1100m/m雙法蘭異徑管</t>
    <phoneticPr fontId="5" type="noConversion"/>
  </si>
  <si>
    <t>(曝氣池B)Φ1100m/m法蘭</t>
    <phoneticPr fontId="5" type="noConversion"/>
  </si>
  <si>
    <t>(調節池)(曝氣池B)五金零料</t>
    <phoneticPr fontId="5" type="noConversion"/>
  </si>
  <si>
    <t>液位計(61F-G3+PS-5S)</t>
    <phoneticPr fontId="5" type="noConversion"/>
  </si>
  <si>
    <t>(調節池)新增銑孔</t>
    <phoneticPr fontId="5" type="noConversion"/>
  </si>
  <si>
    <t>處</t>
    <phoneticPr fontId="5" type="noConversion"/>
  </si>
  <si>
    <t>(曝氣池B)水分去除裝置排水銑孔</t>
    <phoneticPr fontId="5" type="noConversion"/>
  </si>
  <si>
    <t>(調節池)水分去除裝置排水銑孔</t>
    <phoneticPr fontId="5" type="noConversion"/>
  </si>
  <si>
    <t>(調節池)水分去除裝置_底座配合修改</t>
    <phoneticPr fontId="5" type="noConversion"/>
  </si>
  <si>
    <t>粗工代叫</t>
    <phoneticPr fontId="5" type="noConversion"/>
  </si>
  <si>
    <t>工</t>
    <phoneticPr fontId="5" type="noConversion"/>
  </si>
  <si>
    <t>set</t>
    <phoneticPr fontId="5" type="noConversion"/>
  </si>
  <si>
    <t>合計</t>
    <phoneticPr fontId="5" type="noConversion"/>
  </si>
  <si>
    <t>(10%管理費)</t>
    <phoneticPr fontId="5" type="noConversion"/>
  </si>
  <si>
    <t>總計</t>
    <phoneticPr fontId="5" type="noConversion"/>
  </si>
  <si>
    <t>喜來登公司不爭執</t>
  </si>
  <si>
    <t>喜來登公司不爭執</t>
    <phoneticPr fontId="5" type="noConversion"/>
  </si>
  <si>
    <t>一、配合洗滌塔位移洗滌塔位移，管件皆須配合修改。經通知喜來登公司未修改（被證1說明二），健鑫公司依位移後圖說規格委請其他廠商施作。
二、施工完成照片（被證43）、田翊公司施工報表 (被證10)、田翊公司請款單、健鑫公司付款申請單及統一發票 (被證11)。</t>
    <phoneticPr fontId="5" type="noConversion"/>
  </si>
  <si>
    <t>一、配合洗滌塔位移洗滌塔位移，管件皆須配合修改。經通知喜來登公司未修改（被證1，說明二），健鑫公司依位移後圖說規格向其他廠商購買。
二、施工前、施工中及施工完成照片（被證45）、鷹揚公司估價單項次一15 (被證14)、鷹揚公司合約書（被證46）及發票（被證46-1）。</t>
    <phoneticPr fontId="5" type="noConversion"/>
  </si>
  <si>
    <t>一、配合洗滌塔位移洗滌塔位移，管件皆須配合修改。經通知喜來登公司未修改（被證1，說明二），由健鑫公司人員自行修改。
二、以工程實務雇請廠商施作之工資計價。</t>
    <phoneticPr fontId="5" type="noConversion"/>
  </si>
  <si>
    <t>一、排水管線為喜來登契約範圍，其未設置可供排水管件通過之銑孔，經通知修改，喜來登公司委請被告代為協助雇工施作(被證44)。
二、啟仲鑽孔工程有限公司施工單_1.5"*40cm (被證12)</t>
    <phoneticPr fontId="5" type="noConversion"/>
  </si>
  <si>
    <t>(調節池)排水修改_upvc由令3"</t>
    <phoneticPr fontId="5" type="noConversion"/>
  </si>
  <si>
    <t>(調節池)排水修改_工資</t>
    <phoneticPr fontId="5" type="noConversion"/>
  </si>
  <si>
    <t>(調節池)除臭系統位移(導管延伸、導線抽換、打鑿修補)</t>
    <phoneticPr fontId="5" type="noConversion"/>
  </si>
  <si>
    <t>一、配合洗滌塔位移洗滌塔位移，管件皆須配合修改。經通知喜來登公司未修改（被證1說明二、被證7項次一5），健鑫公司依位移後圖說規格向其他廠商購買。
二、美明公司報價單暨圖說（被證27，代號A3）、出貨單（被證36）、服務作業單（被證36-1）、施作中及施作完成照片（被證39）、採購訂購單（被證38）、議價紀錄表（被證38-1）及發票（被證38-2）。</t>
    <phoneticPr fontId="5" type="noConversion"/>
  </si>
  <si>
    <t>一、配合洗滌塔位移洗滌塔位移，管件皆須配合修改。經通知喜來登公司未修改（被證1說明二、、被證7項次一2），健鑫公司依位移後圖說規格向其他廠商購買。
二、美明公司報價單暨圖說（被證27，代號A4）、出貨單（被證36）、服務作業單（被證36-1）、施作中及施作完成照片（被證39）、採購訂購單（被證38）、議價紀錄表（被證38-1）及發票（被證38-2）。</t>
    <phoneticPr fontId="5" type="noConversion"/>
  </si>
  <si>
    <t>一、配合洗滌塔位移洗滌塔位移，管件皆須配合修改。經通知喜來登公司未修改（被證1，說明二），健鑫公司依位移後圖說規格向其他廠商購買。
二、美明公司報價單暨圖說（被證27，代號A6）、出貨單（被證36）、服務作業單（被證36-1）、施作中及施作完成照片（被證39）、採購訂購單（被證38）、議價紀錄表（被證38-1）及發票（被證38-2）。</t>
    <phoneticPr fontId="5" type="noConversion"/>
  </si>
  <si>
    <t>一、喜來登公司之設備口徑規格與圖說不符。經通知喜來登公司未修改（被證1，說明一），健鑫公司依圖說規格向其他廠商購買。
二、美明公司報價單暨圖說（被證28，代號A1）、出貨單（被證36）、服務作業單（被證36-1）、施作完成照片（被證41）、採購訂購單（被證38）、議價紀錄表（被證38-1）及發票（被證38-2）。</t>
    <phoneticPr fontId="5" type="noConversion"/>
  </si>
  <si>
    <t>一、喜來登公司之設備口徑規格與圖說不符。經通知喜來登公司未修改（被證1，說明一），健鑫公司依圖說規格向其他廠商購買。
二、美明公司報價單暨圖說（被證28，代號A4）、出貨單（被證37）、服務作業單（被證37-1）、施作中及施作完成照片（被證42）、採購訂購單（被證38）、議價紀錄表（被證38-1）及發票（被證38-2）。</t>
    <phoneticPr fontId="5" type="noConversion"/>
  </si>
  <si>
    <t>一、配合洗滌塔位移洗滌塔位移，管件皆須配合修改。經通知喜來登公司未修改（被證1，說明二），健鑫公司依位移後圖說規格向其他廠商購買。
二、金順億科技有限公司銷貨單(被證30)</t>
    <phoneticPr fontId="5" type="noConversion"/>
  </si>
  <si>
    <t>一、喜來登公司提供之設備口徑規格與圖說不符。經通知裡來登公司未修改（被證7項次一1），健鑫公司依圖說規格向其他廠商購買。
二、美明公司報價單暨圖說（被證27，代號A1）、出貨單（被證36）、服務作業單（被證36-1）、施作完成照片（被證37）、採購訂購單（被證38）、議價紀錄表（被證38-1）及發票（被證38-2）。</t>
    <phoneticPr fontId="5" type="noConversion"/>
  </si>
  <si>
    <t>一、喜來登公司估價單(被證7)，將調節池、曝氣池B之設備聯絡管件及應自行修改部分之五金零料各計12,000元(喜來登公司估價單_項次一、8 、項次二、5 ，被證7)，總計24,000元。
二、健鑫公司於本件請求其中代為支出修改費用，故與編號5合併請求12,000元。</t>
    <phoneticPr fontId="5" type="noConversion"/>
  </si>
  <si>
    <t xml:space="preserve"> 證據出處</t>
    <phoneticPr fontId="5" type="noConversion"/>
  </si>
  <si>
    <t xml:space="preserve">(調節池)直管雙邊盲封
</t>
    <phoneticPr fontId="5" type="noConversion"/>
  </si>
  <si>
    <r>
      <rPr>
        <b/>
        <sz val="18"/>
        <rFont val="新細明體"/>
        <family val="1"/>
        <charset val="136"/>
        <scheme val="minor"/>
      </rPr>
      <t>附表二：</t>
    </r>
    <r>
      <rPr>
        <b/>
        <sz val="14"/>
        <rFont val="新細明體"/>
        <family val="1"/>
        <charset val="136"/>
        <scheme val="minor"/>
      </rPr>
      <t xml:space="preserve">
</t>
    </r>
    <phoneticPr fontId="5" type="noConversion"/>
  </si>
  <si>
    <t>一、排水管線為喜來登契約範圍，其未設置可供排水管件通過之銑孔，經通知應予修改，喜來登公司委請被告代為協助雇工施作(被證44)。
二、啟仲鑽孔工程有限公司施工單_1.5"*30cm (被證12)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</si>
</sst>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_);[Red]\(#,##0\)"/>
    <numFmt numFmtId="177" formatCode="_-* #,##0_-;\-* #,##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新細明體"/>
      <family val="1"/>
      <charset val="136"/>
      <scheme val="minor"/>
    </font>
    <font>
      <b/>
      <sz val="18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4"/>
      <name val="Calibri"/>
      <family val="1"/>
      <charset val="16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2" fillId="0" borderId="0" xfId="0" applyNumberFormat="1" applyFont="1" applyFill="1" applyAlignment="1">
      <alignment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vertical="center" wrapText="1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0" applyNumberFormat="1" applyFont="1" applyFill="1" applyAlignment="1">
      <alignment vertical="center" wrapText="1"/>
    </xf>
    <xf numFmtId="176" fontId="4" fillId="0" borderId="3" xfId="1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177" fontId="4" fillId="0" borderId="2" xfId="1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vertical="center" wrapText="1"/>
    </xf>
    <xf numFmtId="177" fontId="4" fillId="0" borderId="4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right" vertical="center"/>
    </xf>
    <xf numFmtId="0" fontId="4" fillId="0" borderId="6" xfId="0" applyFont="1" applyFill="1" applyBorder="1">
      <alignment vertical="center"/>
    </xf>
    <xf numFmtId="176" fontId="4" fillId="0" borderId="7" xfId="1" applyNumberFormat="1" applyFont="1" applyFill="1" applyBorder="1" applyAlignment="1">
      <alignment horizontal="right" vertical="center" wrapText="1"/>
    </xf>
    <xf numFmtId="176" fontId="4" fillId="0" borderId="7" xfId="0" applyNumberFormat="1" applyFont="1" applyFill="1" applyBorder="1" applyAlignment="1">
      <alignment vertical="center" wrapText="1"/>
    </xf>
    <xf numFmtId="176" fontId="4" fillId="0" borderId="2" xfId="1" applyNumberFormat="1" applyFont="1" applyFill="1" applyBorder="1" applyAlignment="1">
      <alignment vertical="center" wrapText="1"/>
    </xf>
    <xf numFmtId="176" fontId="4" fillId="0" borderId="2" xfId="0" applyNumberFormat="1" applyFont="1" applyFill="1" applyBorder="1" applyAlignment="1">
      <alignment horizontal="right" vertical="center" wrapText="1"/>
    </xf>
    <xf numFmtId="176" fontId="4" fillId="0" borderId="8" xfId="0" applyNumberFormat="1" applyFont="1" applyFill="1" applyBorder="1" applyAlignment="1">
      <alignment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176" fontId="4" fillId="0" borderId="6" xfId="1" applyNumberFormat="1" applyFont="1" applyFill="1" applyBorder="1" applyAlignment="1">
      <alignment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 wrapText="1"/>
    </xf>
    <xf numFmtId="176" fontId="4" fillId="0" borderId="10" xfId="1" applyNumberFormat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horizontal="right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horizontal="right" vertical="center" wrapText="1"/>
    </xf>
    <xf numFmtId="176" fontId="2" fillId="0" borderId="10" xfId="0" applyNumberFormat="1" applyFont="1" applyFill="1" applyBorder="1" applyAlignment="1">
      <alignment vertical="center" wrapText="1"/>
    </xf>
    <xf numFmtId="176" fontId="2" fillId="0" borderId="8" xfId="1" applyNumberFormat="1" applyFont="1" applyFill="1" applyBorder="1" applyAlignment="1">
      <alignment horizontal="right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right" vertical="center" wrapText="1"/>
    </xf>
    <xf numFmtId="176" fontId="4" fillId="2" borderId="2" xfId="0" applyNumberFormat="1" applyFont="1" applyFill="1" applyBorder="1" applyAlignment="1">
      <alignment vertical="center" wrapText="1"/>
    </xf>
    <xf numFmtId="176" fontId="4" fillId="2" borderId="3" xfId="0" applyNumberFormat="1" applyFont="1" applyFill="1" applyBorder="1" applyAlignment="1">
      <alignment vertical="center" wrapText="1"/>
    </xf>
    <xf numFmtId="176" fontId="4" fillId="2" borderId="6" xfId="0" applyNumberFormat="1" applyFont="1" applyFill="1" applyBorder="1" applyAlignment="1">
      <alignment vertical="center" wrapText="1"/>
    </xf>
    <xf numFmtId="176" fontId="4" fillId="2" borderId="9" xfId="0" applyNumberFormat="1" applyFont="1" applyFill="1" applyBorder="1" applyAlignment="1">
      <alignment vertical="center" wrapText="1"/>
    </xf>
    <xf numFmtId="176" fontId="4" fillId="2" borderId="11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3" zoomScale="90" zoomScaleNormal="90" workbookViewId="0">
      <selection activeCell="G14" sqref="G14"/>
    </sheetView>
  </sheetViews>
  <sheetFormatPr defaultColWidth="9" defaultRowHeight="19.8" x14ac:dyDescent="0.3"/>
  <cols>
    <col min="1" max="1" width="8" style="7" customWidth="1"/>
    <col min="2" max="2" width="37.77734375" style="7" customWidth="1"/>
    <col min="3" max="3" width="7.21875" style="39" customWidth="1"/>
    <col min="4" max="4" width="7.33203125" style="39" customWidth="1"/>
    <col min="5" max="5" width="12.77734375" style="7" customWidth="1"/>
    <col min="6" max="6" width="11.21875" style="40" customWidth="1"/>
    <col min="7" max="7" width="63.109375" style="7" customWidth="1"/>
    <col min="8" max="16384" width="9" style="7"/>
  </cols>
  <sheetData>
    <row r="1" spans="1:7" s="1" customFormat="1" ht="65.099999999999994" customHeight="1" x14ac:dyDescent="0.3">
      <c r="A1" s="47" t="s">
        <v>48</v>
      </c>
      <c r="B1" s="48"/>
      <c r="C1" s="48"/>
      <c r="D1" s="48"/>
      <c r="E1" s="48"/>
      <c r="F1" s="48"/>
      <c r="G1" s="48"/>
    </row>
    <row r="2" spans="1:7" s="3" customFormat="1" ht="30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46</v>
      </c>
    </row>
    <row r="3" spans="1:7" ht="156" customHeight="1" x14ac:dyDescent="0.3">
      <c r="A3" s="4">
        <v>1</v>
      </c>
      <c r="B3" s="5" t="s">
        <v>6</v>
      </c>
      <c r="C3" s="4" t="s">
        <v>7</v>
      </c>
      <c r="D3" s="4">
        <v>1</v>
      </c>
      <c r="E3" s="6">
        <v>42000</v>
      </c>
      <c r="F3" s="6">
        <f t="shared" ref="F3:F10" si="0">D3*E3</f>
        <v>42000</v>
      </c>
      <c r="G3" s="41" t="s">
        <v>44</v>
      </c>
    </row>
    <row r="4" spans="1:7" ht="156.75" customHeight="1" x14ac:dyDescent="0.3">
      <c r="A4" s="4">
        <v>2</v>
      </c>
      <c r="B4" s="41" t="s">
        <v>47</v>
      </c>
      <c r="C4" s="4" t="s">
        <v>8</v>
      </c>
      <c r="D4" s="4">
        <v>1</v>
      </c>
      <c r="E4" s="6">
        <v>73200</v>
      </c>
      <c r="F4" s="6">
        <f t="shared" si="0"/>
        <v>73200</v>
      </c>
      <c r="G4" s="41" t="s">
        <v>38</v>
      </c>
    </row>
    <row r="5" spans="1:7" ht="156" customHeight="1" x14ac:dyDescent="0.3">
      <c r="A5" s="4">
        <v>3</v>
      </c>
      <c r="B5" s="5" t="s">
        <v>9</v>
      </c>
      <c r="C5" s="4" t="s">
        <v>7</v>
      </c>
      <c r="D5" s="4">
        <v>1</v>
      </c>
      <c r="E5" s="8">
        <v>14000</v>
      </c>
      <c r="F5" s="8">
        <f t="shared" si="0"/>
        <v>14000</v>
      </c>
      <c r="G5" s="42" t="s">
        <v>39</v>
      </c>
    </row>
    <row r="6" spans="1:7" s="13" customFormat="1" ht="161.25" customHeight="1" x14ac:dyDescent="0.3">
      <c r="A6" s="9">
        <v>4</v>
      </c>
      <c r="B6" s="10" t="s">
        <v>10</v>
      </c>
      <c r="C6" s="9" t="s">
        <v>7</v>
      </c>
      <c r="D6" s="11">
        <v>1</v>
      </c>
      <c r="E6" s="12">
        <v>9700</v>
      </c>
      <c r="F6" s="8">
        <f t="shared" si="0"/>
        <v>9700</v>
      </c>
      <c r="G6" s="46" t="s">
        <v>40</v>
      </c>
    </row>
    <row r="7" spans="1:7" s="13" customFormat="1" ht="39.9" customHeight="1" x14ac:dyDescent="0.3">
      <c r="A7" s="9">
        <v>5</v>
      </c>
      <c r="B7" s="10" t="s">
        <v>11</v>
      </c>
      <c r="C7" s="9" t="s">
        <v>12</v>
      </c>
      <c r="D7" s="11">
        <v>1</v>
      </c>
      <c r="E7" s="14" t="s">
        <v>13</v>
      </c>
      <c r="F7" s="15"/>
      <c r="G7" s="16"/>
    </row>
    <row r="8" spans="1:7" ht="138.75" customHeight="1" x14ac:dyDescent="0.3">
      <c r="A8" s="4">
        <v>6</v>
      </c>
      <c r="B8" s="5" t="s">
        <v>14</v>
      </c>
      <c r="C8" s="4" t="s">
        <v>7</v>
      </c>
      <c r="D8" s="4">
        <v>2</v>
      </c>
      <c r="E8" s="17">
        <v>32400</v>
      </c>
      <c r="F8" s="17">
        <f t="shared" si="0"/>
        <v>64800</v>
      </c>
      <c r="G8" s="18" t="s">
        <v>41</v>
      </c>
    </row>
    <row r="9" spans="1:7" ht="151.5" customHeight="1" x14ac:dyDescent="0.3">
      <c r="A9" s="4">
        <v>7</v>
      </c>
      <c r="B9" s="5" t="s">
        <v>15</v>
      </c>
      <c r="C9" s="4" t="s">
        <v>7</v>
      </c>
      <c r="D9" s="4">
        <v>1</v>
      </c>
      <c r="E9" s="6">
        <v>10800</v>
      </c>
      <c r="F9" s="6">
        <f t="shared" si="0"/>
        <v>10800</v>
      </c>
      <c r="G9" s="5" t="s">
        <v>42</v>
      </c>
    </row>
    <row r="10" spans="1:7" ht="140.25" customHeight="1" x14ac:dyDescent="0.3">
      <c r="A10" s="4">
        <v>8</v>
      </c>
      <c r="B10" s="5" t="s">
        <v>16</v>
      </c>
      <c r="C10" s="4" t="s">
        <v>12</v>
      </c>
      <c r="D10" s="4">
        <v>1</v>
      </c>
      <c r="E10" s="6">
        <v>12000</v>
      </c>
      <c r="F10" s="6">
        <f t="shared" si="0"/>
        <v>12000</v>
      </c>
      <c r="G10" s="5" t="s">
        <v>45</v>
      </c>
    </row>
    <row r="11" spans="1:7" ht="46.5" customHeight="1" x14ac:dyDescent="0.3">
      <c r="A11" s="4">
        <v>9</v>
      </c>
      <c r="B11" s="5" t="s">
        <v>17</v>
      </c>
      <c r="C11" s="4" t="s">
        <v>8</v>
      </c>
      <c r="D11" s="4">
        <v>6</v>
      </c>
      <c r="E11" s="19">
        <v>5000</v>
      </c>
      <c r="F11" s="6">
        <f>D11*E11</f>
        <v>30000</v>
      </c>
      <c r="G11" s="5" t="s">
        <v>30</v>
      </c>
    </row>
    <row r="12" spans="1:7" ht="139.5" customHeight="1" x14ac:dyDescent="0.3">
      <c r="A12" s="4">
        <v>10</v>
      </c>
      <c r="B12" s="5" t="s">
        <v>18</v>
      </c>
      <c r="C12" s="4" t="s">
        <v>19</v>
      </c>
      <c r="D12" s="4">
        <v>1</v>
      </c>
      <c r="E12" s="19">
        <v>1200</v>
      </c>
      <c r="F12" s="6">
        <f t="shared" ref="F12:F19" si="1">D12*E12</f>
        <v>1200</v>
      </c>
      <c r="G12" s="41" t="s">
        <v>31</v>
      </c>
    </row>
    <row r="13" spans="1:7" ht="104.25" customHeight="1" x14ac:dyDescent="0.3">
      <c r="A13" s="4">
        <v>11</v>
      </c>
      <c r="B13" s="5" t="s">
        <v>20</v>
      </c>
      <c r="C13" s="4" t="s">
        <v>19</v>
      </c>
      <c r="D13" s="4">
        <v>1</v>
      </c>
      <c r="E13" s="20">
        <v>900</v>
      </c>
      <c r="F13" s="6">
        <f t="shared" si="1"/>
        <v>900</v>
      </c>
      <c r="G13" s="41" t="s">
        <v>34</v>
      </c>
    </row>
    <row r="14" spans="1:7" ht="101.25" customHeight="1" x14ac:dyDescent="0.3">
      <c r="A14" s="4">
        <v>12</v>
      </c>
      <c r="B14" s="5" t="s">
        <v>21</v>
      </c>
      <c r="C14" s="4" t="s">
        <v>19</v>
      </c>
      <c r="D14" s="4">
        <v>1</v>
      </c>
      <c r="E14" s="20">
        <v>850</v>
      </c>
      <c r="F14" s="6">
        <f t="shared" si="1"/>
        <v>850</v>
      </c>
      <c r="G14" s="41" t="s">
        <v>49</v>
      </c>
    </row>
    <row r="15" spans="1:7" ht="48.75" customHeight="1" x14ac:dyDescent="0.3">
      <c r="A15" s="4">
        <v>13</v>
      </c>
      <c r="B15" s="5" t="s">
        <v>22</v>
      </c>
      <c r="C15" s="4" t="s">
        <v>19</v>
      </c>
      <c r="D15" s="4">
        <v>1</v>
      </c>
      <c r="E15" s="19">
        <v>2500</v>
      </c>
      <c r="F15" s="6">
        <f t="shared" si="1"/>
        <v>2500</v>
      </c>
      <c r="G15" s="5" t="s">
        <v>29</v>
      </c>
    </row>
    <row r="16" spans="1:7" ht="45" customHeight="1" x14ac:dyDescent="0.3">
      <c r="A16" s="4">
        <v>14</v>
      </c>
      <c r="B16" s="21" t="s">
        <v>23</v>
      </c>
      <c r="C16" s="22" t="s">
        <v>24</v>
      </c>
      <c r="D16" s="4">
        <v>2</v>
      </c>
      <c r="E16" s="19">
        <v>1700</v>
      </c>
      <c r="F16" s="6">
        <f t="shared" si="1"/>
        <v>3400</v>
      </c>
      <c r="G16" s="5" t="s">
        <v>29</v>
      </c>
    </row>
    <row r="17" spans="1:7" ht="134.25" customHeight="1" x14ac:dyDescent="0.3">
      <c r="A17" s="4">
        <v>15</v>
      </c>
      <c r="B17" s="5" t="s">
        <v>37</v>
      </c>
      <c r="C17" s="4" t="s">
        <v>25</v>
      </c>
      <c r="D17" s="23">
        <v>1</v>
      </c>
      <c r="E17" s="19">
        <v>45000</v>
      </c>
      <c r="F17" s="6">
        <f t="shared" si="1"/>
        <v>45000</v>
      </c>
      <c r="G17" s="43" t="s">
        <v>32</v>
      </c>
    </row>
    <row r="18" spans="1:7" ht="105" customHeight="1" x14ac:dyDescent="0.3">
      <c r="A18" s="4">
        <v>16</v>
      </c>
      <c r="B18" s="5" t="s">
        <v>35</v>
      </c>
      <c r="C18" s="4" t="s">
        <v>7</v>
      </c>
      <c r="D18" s="4">
        <v>1</v>
      </c>
      <c r="E18" s="24">
        <v>324</v>
      </c>
      <c r="F18" s="6">
        <f t="shared" si="1"/>
        <v>324</v>
      </c>
      <c r="G18" s="44" t="s">
        <v>43</v>
      </c>
    </row>
    <row r="19" spans="1:7" ht="98.25" customHeight="1" x14ac:dyDescent="0.3">
      <c r="A19" s="4">
        <v>17</v>
      </c>
      <c r="B19" s="5" t="s">
        <v>36</v>
      </c>
      <c r="C19" s="25" t="s">
        <v>24</v>
      </c>
      <c r="D19" s="26">
        <v>1</v>
      </c>
      <c r="E19" s="27">
        <v>2500</v>
      </c>
      <c r="F19" s="8">
        <f t="shared" si="1"/>
        <v>2500</v>
      </c>
      <c r="G19" s="45" t="s">
        <v>33</v>
      </c>
    </row>
    <row r="20" spans="1:7" s="1" customFormat="1" ht="25.5" customHeight="1" x14ac:dyDescent="0.3">
      <c r="A20" s="28"/>
      <c r="B20" s="29" t="s">
        <v>26</v>
      </c>
      <c r="C20" s="30"/>
      <c r="D20" s="31"/>
      <c r="E20" s="32"/>
      <c r="F20" s="33">
        <f>SUM(F3:F19)</f>
        <v>313174</v>
      </c>
      <c r="G20" s="34"/>
    </row>
    <row r="21" spans="1:7" s="1" customFormat="1" ht="20.25" customHeight="1" x14ac:dyDescent="0.3">
      <c r="A21" s="28"/>
      <c r="B21" s="29" t="s">
        <v>27</v>
      </c>
      <c r="C21" s="30"/>
      <c r="D21" s="31"/>
      <c r="E21" s="32"/>
      <c r="F21" s="35">
        <f>F20*0.1</f>
        <v>31317.4</v>
      </c>
      <c r="G21" s="34"/>
    </row>
    <row r="22" spans="1:7" s="1" customFormat="1" ht="25.5" customHeight="1" x14ac:dyDescent="0.3">
      <c r="A22" s="28"/>
      <c r="B22" s="29" t="s">
        <v>28</v>
      </c>
      <c r="C22" s="36"/>
      <c r="D22" s="37"/>
      <c r="E22" s="29"/>
      <c r="F22" s="29">
        <f>F20+F21</f>
        <v>344491.4</v>
      </c>
      <c r="G22" s="38"/>
    </row>
  </sheetData>
  <mergeCells count="1">
    <mergeCell ref="A1:G1"/>
  </mergeCells>
  <phoneticPr fontId="5" type="noConversion"/>
  <printOptions horizontalCentered="1"/>
  <pageMargins left="0.39370078740157483" right="0.19685039370078741" top="0.98425196850393704" bottom="0.39370078740157483" header="0.19685039370078741" footer="0.39370078740157483"/>
  <pageSetup paperSize="9" scale="60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附表二之2(補充)(代墊款)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tpduser</cp:lastModifiedBy>
  <cp:lastPrinted>2020-02-19T06:05:16Z</cp:lastPrinted>
  <dcterms:created xsi:type="dcterms:W3CDTF">2019-09-02T09:50:46Z</dcterms:created>
  <dcterms:modified xsi:type="dcterms:W3CDTF">2020-02-20T12:10:33Z</dcterms:modified>
</cp:coreProperties>
</file>