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1090807【107金上訴33－洪寶川等】-判決附表(無遮蔽版+遮蔽版)\遮蔽版全部附表\"/>
    </mc:Choice>
  </mc:AlternateContent>
  <bookViews>
    <workbookView xWindow="0" yWindow="0" windowWidth="15360" windowHeight="8484"/>
  </bookViews>
  <sheets>
    <sheet name="工作表1" sheetId="1" r:id="rId1"/>
  </sheets>
  <definedNames>
    <definedName name="_xlnm.Print_Area" localSheetId="0">工作表1!$A$1:$R$11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1" l="1"/>
  <c r="Q9" i="1" l="1"/>
  <c r="N9" i="1"/>
  <c r="Q8" i="1"/>
  <c r="N8" i="1"/>
  <c r="Q7" i="1"/>
  <c r="N7" i="1"/>
  <c r="Q6" i="1"/>
  <c r="N6" i="1"/>
  <c r="Q5" i="1"/>
  <c r="N5" i="1"/>
  <c r="Q10" i="1" l="1"/>
</calcChain>
</file>

<file path=xl/sharedStrings.xml><?xml version="1.0" encoding="utf-8"?>
<sst xmlns="http://schemas.openxmlformats.org/spreadsheetml/2006/main" count="51" uniqueCount="38">
  <si>
    <t>兆豐臺中</t>
  </si>
  <si>
    <t>永豐金松山</t>
  </si>
  <si>
    <t>永豐金新店</t>
  </si>
  <si>
    <t>序號</t>
    <phoneticPr fontId="1" type="noConversion"/>
  </si>
  <si>
    <t>交易戶名</t>
    <phoneticPr fontId="1" type="noConversion"/>
  </si>
  <si>
    <t>身份證字號</t>
    <phoneticPr fontId="1" type="noConversion"/>
  </si>
  <si>
    <t>起訴書
附表一編號</t>
    <phoneticPr fontId="1" type="noConversion"/>
  </si>
  <si>
    <t>交易券商</t>
    <phoneticPr fontId="1" type="noConversion"/>
  </si>
  <si>
    <t>券商代號</t>
    <phoneticPr fontId="1" type="noConversion"/>
  </si>
  <si>
    <t>交易帳號</t>
    <phoneticPr fontId="1" type="noConversion"/>
  </si>
  <si>
    <t xml:space="preserve">
買進張數合計</t>
    <phoneticPr fontId="1" type="noConversion"/>
  </si>
  <si>
    <t xml:space="preserve">
賣出張數合計</t>
    <phoneticPr fontId="1" type="noConversion"/>
  </si>
  <si>
    <t>葉家良獎金之估算</t>
    <phoneticPr fontId="1" type="noConversion"/>
  </si>
  <si>
    <t>買進總金額</t>
    <phoneticPr fontId="1" type="noConversion"/>
  </si>
  <si>
    <t>獲利金額占買進總金額之比例</t>
    <phoneticPr fontId="1" type="noConversion"/>
  </si>
  <si>
    <t>獲利是否達葉家良可獲取獎金之標準</t>
    <phoneticPr fontId="1" type="noConversion"/>
  </si>
  <si>
    <t>約定葉家良
獎金分紅方式</t>
    <phoneticPr fontId="1" type="noConversion"/>
  </si>
  <si>
    <t>獲利抽成</t>
    <phoneticPr fontId="1" type="noConversion"/>
  </si>
  <si>
    <t>葉家良獲得手續費退傭之金額</t>
    <phoneticPr fontId="1" type="noConversion"/>
  </si>
  <si>
    <t>郭宏達</t>
    <phoneticPr fontId="1" type="noConversion"/>
  </si>
  <si>
    <t>是（備註一）</t>
    <phoneticPr fontId="1" type="noConversion"/>
  </si>
  <si>
    <t>操作獲利的10% （備註一）</t>
    <phoneticPr fontId="1" type="noConversion"/>
  </si>
  <si>
    <t>不詳</t>
    <phoneticPr fontId="1" type="noConversion"/>
  </si>
  <si>
    <t>黃益雄</t>
    <phoneticPr fontId="1" type="noConversion"/>
  </si>
  <si>
    <t>551G</t>
    <phoneticPr fontId="1" type="noConversion"/>
  </si>
  <si>
    <t>蔡月霞</t>
    <phoneticPr fontId="1" type="noConversion"/>
  </si>
  <si>
    <t>洪金川</t>
    <phoneticPr fontId="1" type="noConversion"/>
  </si>
  <si>
    <t>551n</t>
    <phoneticPr fontId="1" type="noConversion"/>
  </si>
  <si>
    <t>操作獲利的15% （備註二）</t>
    <phoneticPr fontId="1" type="noConversion"/>
  </si>
  <si>
    <t>林郁玲</t>
    <phoneticPr fontId="1" type="noConversion"/>
  </si>
  <si>
    <t>合計</t>
    <phoneticPr fontId="1" type="noConversion"/>
  </si>
  <si>
    <t>已實現</t>
    <phoneticPr fontId="1" type="noConversion"/>
  </si>
  <si>
    <t>擬制</t>
    <phoneticPr fontId="1" type="noConversion"/>
  </si>
  <si>
    <t xml:space="preserve">計算至97年6月6日之獲利金額
</t>
    <phoneticPr fontId="1" type="noConversion"/>
  </si>
  <si>
    <t>合計</t>
    <phoneticPr fontId="1" type="noConversion"/>
  </si>
  <si>
    <t>4,408,000
（以全數賣出，總金額共21,432,600元)</t>
    <phoneticPr fontId="1" type="noConversion"/>
  </si>
  <si>
    <t>備註
一、107年1月9日葉家良審判筆錄：
檢察官問：你和客戶代操所約定的條件是如何？若每個都不同，你優先說郭宏達。
證人葉家良答：每個都一樣，每3個月結算一次，獲利要6%以上才可以有績效獎金，若是虧損的話也要把虧損補平之後，有賺錢才能算績效獎金。績效獎金賺的部分大概依客戶程度，收獲利的10%到15%這個金額。
檢察官問：以郭宏達這客戶為例，你和他的約定、提成數額或比例是多少？
證人葉家良答：這個太久了我記不太清楚，但像郭宏達這種比較大的客戶的話，大概降大概10個點，10%左右。
二、參洪金川與葉俊良之合約約定
1、績效獎金：每三個月結算乙次,獲利超過總投資金額6%時，乙方得向甲方請領績效獎金，曱方得於七日内完成支付動作；绩效獎金計算方式為投資期間全部獲利之15%，若該期間結算之獲利不足時，乙方不得請領績效獎金。
2、手續費折讓款：與績效獎金同時以每三個月結算乙次，代為下單交易獲利達2%以上(含)時，乙方得向甲方領取當季全部之手費折讓款；如有手續費折讓款金額較交易獲利為高者，乙方取其低者領取。</t>
    <phoneticPr fontId="1" type="noConversion"/>
  </si>
  <si>
    <t>十、葉家良非法經營全權委託投資業務罪犯罪所得計算表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</si>
</sst>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);[Red]\(#,##0\)"/>
    <numFmt numFmtId="178" formatCode="#,##0.00_);[Red]\(#,##0.00\)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horizontal="right"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0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2" xfId="0" applyBorder="1">
      <alignment vertical="center"/>
    </xf>
    <xf numFmtId="178" fontId="0" fillId="0" borderId="1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right" vertical="center"/>
    </xf>
    <xf numFmtId="177" fontId="0" fillId="0" borderId="1" xfId="0" applyNumberFormat="1" applyBorder="1">
      <alignment vertical="center"/>
    </xf>
    <xf numFmtId="177" fontId="0" fillId="0" borderId="1" xfId="0" applyNumberFormat="1" applyBorder="1" applyAlignment="1">
      <alignment horizontal="right" vertical="center" wrapText="1"/>
    </xf>
    <xf numFmtId="176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"/>
  <sheetViews>
    <sheetView tabSelected="1" zoomScale="55" zoomScaleNormal="55" workbookViewId="0">
      <selection sqref="A1:R1"/>
    </sheetView>
  </sheetViews>
  <sheetFormatPr defaultRowHeight="16.2" x14ac:dyDescent="0.3"/>
  <cols>
    <col min="1" max="1" width="6" style="1" bestFit="1" customWidth="1"/>
    <col min="2" max="2" width="10.44140625" style="1" bestFit="1" customWidth="1"/>
    <col min="3" max="5" width="12.88671875" style="1" bestFit="1" customWidth="1"/>
    <col min="6" max="7" width="10.44140625" style="1" bestFit="1" customWidth="1"/>
    <col min="8" max="9" width="15.33203125" style="1" bestFit="1" customWidth="1"/>
    <col min="10" max="10" width="12.6640625" style="12" bestFit="1" customWidth="1"/>
    <col min="11" max="11" width="20.77734375" style="12" customWidth="1"/>
    <col min="12" max="12" width="15.21875" style="12" customWidth="1"/>
    <col min="13" max="13" width="15.21875" style="19" customWidth="1"/>
    <col min="14" max="15" width="15.21875" style="1" customWidth="1"/>
    <col min="16" max="16" width="33.44140625" style="1" bestFit="1" customWidth="1"/>
    <col min="17" max="17" width="10.77734375" style="12" customWidth="1"/>
    <col min="18" max="18" width="19.88671875" style="1" customWidth="1"/>
    <col min="19" max="16384" width="8.88671875" style="1"/>
  </cols>
  <sheetData>
    <row r="1" spans="1:19" ht="22.2" x14ac:dyDescent="0.3">
      <c r="A1" s="25" t="s">
        <v>37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7"/>
      <c r="S1" s="15"/>
    </row>
    <row r="2" spans="1:19" ht="16.2" customHeight="1" x14ac:dyDescent="0.3">
      <c r="A2" s="23" t="s">
        <v>3</v>
      </c>
      <c r="B2" s="23" t="s">
        <v>4</v>
      </c>
      <c r="C2" s="23" t="s">
        <v>5</v>
      </c>
      <c r="D2" s="23" t="s">
        <v>6</v>
      </c>
      <c r="E2" s="23" t="s">
        <v>7</v>
      </c>
      <c r="F2" s="23" t="s">
        <v>8</v>
      </c>
      <c r="G2" s="23" t="s">
        <v>9</v>
      </c>
      <c r="H2" s="23" t="s">
        <v>10</v>
      </c>
      <c r="I2" s="23" t="s">
        <v>11</v>
      </c>
      <c r="J2" s="23" t="s">
        <v>12</v>
      </c>
      <c r="K2" s="22"/>
      <c r="L2" s="22"/>
      <c r="M2" s="22"/>
      <c r="N2" s="22"/>
      <c r="O2" s="22"/>
      <c r="P2" s="22"/>
      <c r="Q2" s="22"/>
      <c r="R2" s="22"/>
    </row>
    <row r="3" spans="1:19" ht="48.6" customHeight="1" x14ac:dyDescent="0.3">
      <c r="A3" s="23"/>
      <c r="B3" s="23"/>
      <c r="C3" s="23"/>
      <c r="D3" s="23"/>
      <c r="E3" s="23"/>
      <c r="F3" s="23"/>
      <c r="G3" s="23"/>
      <c r="H3" s="23"/>
      <c r="I3" s="23"/>
      <c r="J3" s="2" t="s">
        <v>13</v>
      </c>
      <c r="K3" s="23" t="s">
        <v>33</v>
      </c>
      <c r="L3" s="24"/>
      <c r="M3" s="24"/>
      <c r="N3" s="3" t="s">
        <v>14</v>
      </c>
      <c r="O3" s="3" t="s">
        <v>15</v>
      </c>
      <c r="P3" s="3" t="s">
        <v>16</v>
      </c>
      <c r="Q3" s="2" t="s">
        <v>17</v>
      </c>
      <c r="R3" s="3" t="s">
        <v>18</v>
      </c>
    </row>
    <row r="4" spans="1:19" ht="48.6" customHeight="1" x14ac:dyDescent="0.3">
      <c r="A4" s="13"/>
      <c r="B4" s="13"/>
      <c r="C4" s="13"/>
      <c r="D4" s="13"/>
      <c r="E4" s="13"/>
      <c r="F4" s="13"/>
      <c r="G4" s="13"/>
      <c r="H4" s="13"/>
      <c r="I4" s="13"/>
      <c r="J4" s="2"/>
      <c r="K4" s="11" t="s">
        <v>31</v>
      </c>
      <c r="L4" s="13" t="s">
        <v>32</v>
      </c>
      <c r="M4" s="17" t="s">
        <v>34</v>
      </c>
      <c r="N4" s="3"/>
      <c r="O4" s="3"/>
      <c r="P4" s="3"/>
      <c r="Q4" s="2"/>
      <c r="R4" s="3"/>
    </row>
    <row r="5" spans="1:19" ht="48.6" x14ac:dyDescent="0.3">
      <c r="A5" s="4">
        <v>1</v>
      </c>
      <c r="B5" s="4" t="s">
        <v>19</v>
      </c>
      <c r="C5" s="4"/>
      <c r="D5" s="5">
        <v>37</v>
      </c>
      <c r="E5" s="14" t="s">
        <v>0</v>
      </c>
      <c r="F5" s="4">
        <v>7003</v>
      </c>
      <c r="G5" s="6"/>
      <c r="H5" s="7">
        <v>986</v>
      </c>
      <c r="I5" s="8">
        <v>986</v>
      </c>
      <c r="J5" s="9">
        <v>17024600</v>
      </c>
      <c r="K5" s="11" t="s">
        <v>35</v>
      </c>
      <c r="L5" s="1">
        <v>0</v>
      </c>
      <c r="M5" s="18">
        <v>4408000</v>
      </c>
      <c r="N5" s="10">
        <f>M5/J5</f>
        <v>0.25891944597817274</v>
      </c>
      <c r="O5" s="4" t="s">
        <v>20</v>
      </c>
      <c r="P5" s="4" t="s">
        <v>21</v>
      </c>
      <c r="Q5" s="9">
        <f>M5*0.1</f>
        <v>440800</v>
      </c>
      <c r="R5" s="4" t="s">
        <v>22</v>
      </c>
    </row>
    <row r="6" spans="1:19" x14ac:dyDescent="0.3">
      <c r="A6" s="4">
        <v>2</v>
      </c>
      <c r="B6" s="4" t="s">
        <v>23</v>
      </c>
      <c r="C6" s="4"/>
      <c r="D6" s="5">
        <v>52</v>
      </c>
      <c r="E6" s="14" t="s">
        <v>1</v>
      </c>
      <c r="F6" s="4" t="s">
        <v>24</v>
      </c>
      <c r="G6" s="6"/>
      <c r="H6" s="7">
        <v>776</v>
      </c>
      <c r="I6" s="8">
        <v>409</v>
      </c>
      <c r="J6" s="9">
        <v>15557150</v>
      </c>
      <c r="K6" s="16">
        <v>880769.652061856</v>
      </c>
      <c r="L6" s="16">
        <v>3358830.3479381441</v>
      </c>
      <c r="M6" s="18">
        <v>4239600</v>
      </c>
      <c r="N6" s="10">
        <f>M6/J6</f>
        <v>0.27251778121313996</v>
      </c>
      <c r="O6" s="4" t="s">
        <v>20</v>
      </c>
      <c r="P6" s="4" t="s">
        <v>21</v>
      </c>
      <c r="Q6" s="9">
        <f>M6*0.1</f>
        <v>423960</v>
      </c>
      <c r="R6" s="4" t="s">
        <v>22</v>
      </c>
    </row>
    <row r="7" spans="1:19" x14ac:dyDescent="0.3">
      <c r="A7" s="4">
        <v>3</v>
      </c>
      <c r="B7" s="4" t="s">
        <v>25</v>
      </c>
      <c r="C7" s="4"/>
      <c r="D7" s="5">
        <v>53</v>
      </c>
      <c r="E7" s="14" t="s">
        <v>0</v>
      </c>
      <c r="F7" s="4">
        <v>7003</v>
      </c>
      <c r="G7" s="6"/>
      <c r="H7" s="7">
        <v>296</v>
      </c>
      <c r="I7" s="8">
        <v>0</v>
      </c>
      <c r="J7" s="9">
        <v>7930900</v>
      </c>
      <c r="K7" s="16">
        <v>0</v>
      </c>
      <c r="L7" s="16">
        <v>712299.9999999993</v>
      </c>
      <c r="M7" s="18">
        <v>712300</v>
      </c>
      <c r="N7" s="10">
        <f>M7/J7</f>
        <v>8.9813262050965209E-2</v>
      </c>
      <c r="O7" s="4" t="s">
        <v>20</v>
      </c>
      <c r="P7" s="4" t="s">
        <v>21</v>
      </c>
      <c r="Q7" s="9">
        <f>M7*0.1</f>
        <v>71230</v>
      </c>
      <c r="R7" s="4" t="s">
        <v>22</v>
      </c>
    </row>
    <row r="8" spans="1:19" x14ac:dyDescent="0.3">
      <c r="A8" s="4">
        <v>4</v>
      </c>
      <c r="B8" s="4" t="s">
        <v>26</v>
      </c>
      <c r="C8" s="4"/>
      <c r="D8" s="5">
        <v>54</v>
      </c>
      <c r="E8" s="14" t="s">
        <v>2</v>
      </c>
      <c r="F8" s="4" t="s">
        <v>27</v>
      </c>
      <c r="G8" s="6"/>
      <c r="H8" s="7">
        <v>780</v>
      </c>
      <c r="I8" s="8">
        <v>342</v>
      </c>
      <c r="J8" s="9">
        <v>16451000</v>
      </c>
      <c r="K8" s="16">
        <v>1265069.2307692305</v>
      </c>
      <c r="L8" s="16">
        <v>3551730.7692307686</v>
      </c>
      <c r="M8" s="18">
        <v>4816800</v>
      </c>
      <c r="N8" s="10">
        <f>M8/J8</f>
        <v>0.29279679046866453</v>
      </c>
      <c r="O8" s="4" t="s">
        <v>20</v>
      </c>
      <c r="P8" s="4" t="s">
        <v>28</v>
      </c>
      <c r="Q8" s="9">
        <f>M8*0.15</f>
        <v>722520</v>
      </c>
      <c r="R8" s="4" t="s">
        <v>22</v>
      </c>
    </row>
    <row r="9" spans="1:19" x14ac:dyDescent="0.3">
      <c r="A9" s="4">
        <v>5</v>
      </c>
      <c r="B9" s="4" t="s">
        <v>29</v>
      </c>
      <c r="C9" s="4"/>
      <c r="D9" s="5">
        <v>55</v>
      </c>
      <c r="E9" s="14" t="s">
        <v>0</v>
      </c>
      <c r="F9" s="4">
        <v>7003</v>
      </c>
      <c r="G9" s="6"/>
      <c r="H9" s="7">
        <v>20</v>
      </c>
      <c r="I9" s="8">
        <v>18</v>
      </c>
      <c r="J9" s="9">
        <v>365000</v>
      </c>
      <c r="K9" s="16">
        <v>94549.999999999971</v>
      </c>
      <c r="L9" s="16">
        <v>21900</v>
      </c>
      <c r="M9" s="18">
        <v>116450</v>
      </c>
      <c r="N9" s="10">
        <f>M9/J9</f>
        <v>0.31904109589041096</v>
      </c>
      <c r="O9" s="4" t="s">
        <v>20</v>
      </c>
      <c r="P9" s="4" t="s">
        <v>21</v>
      </c>
      <c r="Q9" s="9">
        <f>M9*0.1</f>
        <v>11645</v>
      </c>
      <c r="R9" s="4" t="s">
        <v>22</v>
      </c>
    </row>
    <row r="10" spans="1:19" x14ac:dyDescent="0.3">
      <c r="A10" s="13" t="s">
        <v>30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"/>
      <c r="M10" s="20">
        <f>SUM(M5:M9)</f>
        <v>14293150</v>
      </c>
      <c r="N10" s="13"/>
      <c r="O10" s="13"/>
      <c r="P10" s="13"/>
      <c r="Q10" s="11">
        <f>SUM(Q5:Q9)</f>
        <v>1670155</v>
      </c>
      <c r="R10" s="13"/>
    </row>
    <row r="11" spans="1:19" ht="187.2" customHeight="1" x14ac:dyDescent="0.3">
      <c r="A11" s="21" t="s">
        <v>36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</row>
  </sheetData>
  <mergeCells count="13">
    <mergeCell ref="A1:R1"/>
    <mergeCell ref="G2:G3"/>
    <mergeCell ref="H2:H3"/>
    <mergeCell ref="I2:I3"/>
    <mergeCell ref="J2:R2"/>
    <mergeCell ref="A11:R11"/>
    <mergeCell ref="A2:A3"/>
    <mergeCell ref="B2:B3"/>
    <mergeCell ref="C2:C3"/>
    <mergeCell ref="D2:D3"/>
    <mergeCell ref="E2:E3"/>
    <mergeCell ref="F2:F3"/>
    <mergeCell ref="K3:M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fitToHeight="16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徐百慶</cp:lastModifiedBy>
  <cp:lastPrinted>2020-08-07T00:57:00Z</cp:lastPrinted>
  <dcterms:created xsi:type="dcterms:W3CDTF">2018-04-25T06:05:07Z</dcterms:created>
  <dcterms:modified xsi:type="dcterms:W3CDTF">2020-08-07T00:57:16Z</dcterms:modified>
</cp:coreProperties>
</file>