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560"/>
  </bookViews>
  <sheets>
    <sheet name="不法所得表" sheetId="4" r:id="rId1"/>
    <sheet name="Sheet1" sheetId="1" r:id="rId2"/>
  </sheets>
  <definedNames>
    <definedName name="_xlnm.Print_Titles" localSheetId="0">不法所得表!$2:$2</definedName>
  </definedNames>
  <calcPr calcId="162913"/>
</workbook>
</file>

<file path=xl/calcChain.xml><?xml version="1.0" encoding="utf-8"?>
<calcChain xmlns="http://schemas.openxmlformats.org/spreadsheetml/2006/main">
  <c r="L13" i="4" l="1"/>
  <c r="T14" i="4"/>
  <c r="L19" i="4"/>
  <c r="T19" i="4"/>
  <c r="L39" i="4"/>
  <c r="T39" i="4"/>
  <c r="T42" i="4"/>
  <c r="T47" i="4"/>
  <c r="S50" i="4"/>
  <c r="T50" i="4" s="1"/>
  <c r="S52" i="4"/>
  <c r="S53" i="4" s="1"/>
  <c r="T53" i="4" s="1"/>
  <c r="L54" i="4"/>
  <c r="T54" i="4"/>
  <c r="L57" i="4"/>
  <c r="S57" i="4"/>
  <c r="T57" i="4" s="1"/>
  <c r="S60" i="4"/>
  <c r="T60" i="4" s="1"/>
  <c r="T61" i="4"/>
  <c r="L64" i="4"/>
  <c r="S64" i="4"/>
  <c r="T64" i="4" s="1"/>
  <c r="T65" i="4"/>
  <c r="T66" i="4"/>
  <c r="T67" i="4"/>
  <c r="T68" i="4"/>
  <c r="S71" i="4"/>
  <c r="S73" i="4" s="1"/>
  <c r="T73" i="4" s="1"/>
  <c r="L73" i="4"/>
  <c r="S74" i="4"/>
  <c r="T74" i="4" s="1"/>
  <c r="L81" i="4"/>
  <c r="T81" i="4"/>
  <c r="T82" i="4"/>
  <c r="T85" i="4"/>
  <c r="T86" i="4"/>
  <c r="S88" i="4"/>
  <c r="L94" i="4"/>
  <c r="L97" i="4"/>
  <c r="T97" i="4"/>
  <c r="S100" i="4"/>
  <c r="L101" i="4"/>
  <c r="S101" i="4"/>
  <c r="T101" i="4" s="1"/>
  <c r="S102" i="4"/>
  <c r="S103" i="4"/>
  <c r="T103" i="4" s="1"/>
  <c r="S104" i="4"/>
  <c r="L108" i="4"/>
  <c r="S108" i="4"/>
  <c r="S109" i="4"/>
  <c r="T109" i="4"/>
  <c r="S110" i="4"/>
  <c r="T110" i="4" s="1"/>
  <c r="S111" i="4"/>
  <c r="T111" i="4"/>
  <c r="S112" i="4"/>
  <c r="S113" i="4"/>
  <c r="T113" i="4" s="1"/>
  <c r="L118" i="4"/>
  <c r="S118" i="4"/>
  <c r="S121" i="4"/>
  <c r="S122" i="4"/>
  <c r="L125" i="4"/>
  <c r="S125" i="4"/>
  <c r="S126" i="4"/>
  <c r="S127" i="4"/>
  <c r="T127" i="4"/>
</calcChain>
</file>

<file path=xl/sharedStrings.xml><?xml version="1.0" encoding="utf-8"?>
<sst xmlns="http://schemas.openxmlformats.org/spreadsheetml/2006/main" count="587" uniqueCount="299">
  <si>
    <t>233389元</t>
    <phoneticPr fontId="5" type="noConversion"/>
  </si>
  <si>
    <t>上列不法所得總計</t>
    <phoneticPr fontId="5" type="noConversion"/>
  </si>
  <si>
    <t>自製</t>
    <phoneticPr fontId="5" type="noConversion"/>
  </si>
  <si>
    <t>103/5/28</t>
    <phoneticPr fontId="5" type="noConversion"/>
  </si>
  <si>
    <t>1000包/罐</t>
  </si>
  <si>
    <t>自由餘氯試劑</t>
    <phoneticPr fontId="5" type="noConversion"/>
  </si>
  <si>
    <t>花蓮給水廠</t>
    <phoneticPr fontId="5" type="noConversion"/>
  </si>
  <si>
    <t>103/4/22</t>
    <phoneticPr fontId="5" type="noConversion"/>
  </si>
  <si>
    <t>台水九區
花蓮給水廠</t>
    <phoneticPr fontId="5" type="noConversion"/>
  </si>
  <si>
    <t>103/4/9</t>
    <phoneticPr fontId="5" type="noConversion"/>
  </si>
  <si>
    <t>不詳</t>
    <phoneticPr fontId="5" type="noConversion"/>
  </si>
  <si>
    <t>只</t>
    <phoneticPr fontId="5" type="noConversion"/>
  </si>
  <si>
    <t>SCHOTT錐形燒杯250ml</t>
    <phoneticPr fontId="5" type="noConversion"/>
  </si>
  <si>
    <t>103/4/18</t>
    <phoneticPr fontId="5" type="noConversion"/>
  </si>
  <si>
    <t>低型燒杯150ml</t>
    <phoneticPr fontId="5" type="noConversion"/>
  </si>
  <si>
    <t>台水九區
檢驗室</t>
    <phoneticPr fontId="5" type="noConversion"/>
  </si>
  <si>
    <t>許國樑</t>
    <phoneticPr fontId="5" type="noConversion"/>
  </si>
  <si>
    <t>技術士
黎明棟</t>
    <phoneticPr fontId="5" type="noConversion"/>
  </si>
  <si>
    <t>103/4/11</t>
    <phoneticPr fontId="5" type="noConversion"/>
  </si>
  <si>
    <t>支</t>
    <phoneticPr fontId="5" type="noConversion"/>
  </si>
  <si>
    <t>Sentix414塑膠電極</t>
    <phoneticPr fontId="5" type="noConversion"/>
  </si>
  <si>
    <t>103/3/18</t>
    <phoneticPr fontId="5" type="noConversion"/>
  </si>
  <si>
    <t>2只/組</t>
    <phoneticPr fontId="5" type="noConversion"/>
  </si>
  <si>
    <t>石英液體樣品槽（光徑10mm，容量3.5ml）</t>
    <phoneticPr fontId="5" type="noConversion"/>
  </si>
  <si>
    <t>卷</t>
    <phoneticPr fontId="5" type="noConversion"/>
  </si>
  <si>
    <t>滅菌指示帶（高壓蒸汽用，寬度19mm，長度50m）</t>
    <phoneticPr fontId="5" type="noConversion"/>
  </si>
  <si>
    <t>103/3/10</t>
    <phoneticPr fontId="5" type="noConversion"/>
  </si>
  <si>
    <t>技術士
林瑋珊</t>
    <phoneticPr fontId="5" type="noConversion"/>
  </si>
  <si>
    <t>個</t>
    <phoneticPr fontId="5" type="noConversion"/>
  </si>
  <si>
    <t>燒杯</t>
    <phoneticPr fontId="5" type="noConversion"/>
  </si>
  <si>
    <t>4支/組</t>
    <phoneticPr fontId="5" type="noConversion"/>
  </si>
  <si>
    <t>2100P標準樣品組</t>
    <phoneticPr fontId="5" type="noConversion"/>
  </si>
  <si>
    <t>500ML/瓶</t>
    <phoneticPr fontId="5" type="noConversion"/>
  </si>
  <si>
    <t>緩衝溶液PH10.0</t>
    <phoneticPr fontId="5" type="noConversion"/>
  </si>
  <si>
    <t>緩衝溶液PH7.0</t>
    <phoneticPr fontId="5" type="noConversion"/>
  </si>
  <si>
    <t>台水九區
玉里營運所</t>
    <phoneticPr fontId="5" type="noConversion"/>
  </si>
  <si>
    <t>無資料</t>
    <phoneticPr fontId="5" type="noConversion"/>
  </si>
  <si>
    <t>技術士
李福重</t>
    <phoneticPr fontId="5" type="noConversion"/>
  </si>
  <si>
    <t>103/1/29</t>
    <phoneticPr fontId="5" type="noConversion"/>
  </si>
  <si>
    <t>103/1/6</t>
    <phoneticPr fontId="5" type="noConversion"/>
  </si>
  <si>
    <t>103/1/2</t>
    <phoneticPr fontId="5" type="noConversion"/>
  </si>
  <si>
    <t>103/1/27</t>
    <phoneticPr fontId="5" type="noConversion"/>
  </si>
  <si>
    <t>式</t>
    <phoneticPr fontId="5" type="noConversion"/>
  </si>
  <si>
    <t>103/1/24</t>
    <phoneticPr fontId="5" type="noConversion"/>
  </si>
  <si>
    <t>台水九區
管線隊</t>
    <phoneticPr fontId="5" type="noConversion"/>
  </si>
  <si>
    <t>103/1/13</t>
    <phoneticPr fontId="5" type="noConversion"/>
  </si>
  <si>
    <t>103/1/9</t>
    <phoneticPr fontId="5" type="noConversion"/>
  </si>
  <si>
    <t>103/1/21</t>
    <phoneticPr fontId="5" type="noConversion"/>
  </si>
  <si>
    <t>台水九區
花蓮服務所</t>
    <phoneticPr fontId="5" type="noConversion"/>
  </si>
  <si>
    <t>技術士
陳聖恩</t>
    <phoneticPr fontId="5" type="noConversion"/>
  </si>
  <si>
    <t>103/1/8</t>
    <phoneticPr fontId="5" type="noConversion"/>
  </si>
  <si>
    <t>台水九區鳳林營運所</t>
    <phoneticPr fontId="5" type="noConversion"/>
  </si>
  <si>
    <t>自動滴定管送風球</t>
    <phoneticPr fontId="5" type="noConversion"/>
  </si>
  <si>
    <t>50ml自動滴定管</t>
    <phoneticPr fontId="5" type="noConversion"/>
  </si>
  <si>
    <t>102/12/30</t>
    <phoneticPr fontId="5" type="noConversion"/>
  </si>
  <si>
    <t>25ml自動滴定管</t>
    <phoneticPr fontId="5" type="noConversion"/>
  </si>
  <si>
    <t>台水九區檢驗室</t>
    <phoneticPr fontId="5" type="noConversion"/>
  </si>
  <si>
    <t>102/12/18</t>
    <phoneticPr fontId="5" type="noConversion"/>
  </si>
  <si>
    <t>102/10/30</t>
    <phoneticPr fontId="5" type="noConversion"/>
  </si>
  <si>
    <t>座</t>
    <phoneticPr fontId="5" type="noConversion"/>
  </si>
  <si>
    <t>緊急洗眼站</t>
    <phoneticPr fontId="5" type="noConversion"/>
  </si>
  <si>
    <t>102/10/9</t>
    <phoneticPr fontId="5" type="noConversion"/>
  </si>
  <si>
    <t>102/10/8</t>
    <phoneticPr fontId="5" type="noConversion"/>
  </si>
  <si>
    <t>102/10/28</t>
    <phoneticPr fontId="5" type="noConversion"/>
  </si>
  <si>
    <t>102/10/14</t>
    <phoneticPr fontId="5" type="noConversion"/>
  </si>
  <si>
    <t>102/10/11</t>
    <phoneticPr fontId="5" type="noConversion"/>
  </si>
  <si>
    <t>102/7/26</t>
    <phoneticPr fontId="5" type="noConversion"/>
  </si>
  <si>
    <t>台</t>
    <phoneticPr fontId="5" type="noConversion"/>
  </si>
  <si>
    <t>不銹鋼推車</t>
    <phoneticPr fontId="5" type="noConversion"/>
  </si>
  <si>
    <t>102/7/18</t>
    <phoneticPr fontId="5" type="noConversion"/>
  </si>
  <si>
    <t>技術士
簡睿宏</t>
    <phoneticPr fontId="5" type="noConversion"/>
  </si>
  <si>
    <t>1000包/罐</t>
    <phoneticPr fontId="5" type="noConversion"/>
  </si>
  <si>
    <t>血清試藥瓶1000ml</t>
    <phoneticPr fontId="5" type="noConversion"/>
  </si>
  <si>
    <t>德記</t>
    <phoneticPr fontId="5" type="noConversion"/>
  </si>
  <si>
    <t>102/7/9</t>
    <phoneticPr fontId="5" type="noConversion"/>
  </si>
  <si>
    <t>血清試藥瓶500ml</t>
    <phoneticPr fontId="5" type="noConversion"/>
  </si>
  <si>
    <t>102/7/1</t>
    <phoneticPr fontId="5" type="noConversion"/>
  </si>
  <si>
    <t>100支/包</t>
    <phoneticPr fontId="5" type="noConversion"/>
  </si>
  <si>
    <t>玻璃計數瓶</t>
    <phoneticPr fontId="5" type="noConversion"/>
  </si>
  <si>
    <t>102/6/24</t>
    <phoneticPr fontId="5" type="noConversion"/>
  </si>
  <si>
    <t>塑膠採樣瓶</t>
    <phoneticPr fontId="5" type="noConversion"/>
  </si>
  <si>
    <t>102/6/13</t>
    <phoneticPr fontId="5" type="noConversion"/>
  </si>
  <si>
    <t>均質機</t>
    <phoneticPr fontId="5" type="noConversion"/>
  </si>
  <si>
    <t>玻璃燒杯150ml</t>
    <phoneticPr fontId="5" type="noConversion"/>
  </si>
  <si>
    <t>250g/瓶</t>
    <phoneticPr fontId="5" type="noConversion"/>
  </si>
  <si>
    <t>碘化鉀</t>
    <phoneticPr fontId="5" type="noConversion"/>
  </si>
  <si>
    <t>默克</t>
    <phoneticPr fontId="5" type="noConversion"/>
  </si>
  <si>
    <t>102/5/29</t>
    <phoneticPr fontId="5" type="noConversion"/>
  </si>
  <si>
    <t>500g/瓶</t>
    <phoneticPr fontId="5" type="noConversion"/>
  </si>
  <si>
    <t>硫代硫酸鈉</t>
    <phoneticPr fontId="5" type="noConversion"/>
  </si>
  <si>
    <t>102/5/17</t>
    <phoneticPr fontId="5" type="noConversion"/>
  </si>
  <si>
    <t>102/5/20</t>
    <phoneticPr fontId="5" type="noConversion"/>
  </si>
  <si>
    <t>PH計電極</t>
    <phoneticPr fontId="5" type="noConversion"/>
  </si>
  <si>
    <t>102/5/8</t>
    <phoneticPr fontId="5" type="noConversion"/>
  </si>
  <si>
    <t>飛峰公司</t>
    <phoneticPr fontId="5" type="noConversion"/>
  </si>
  <si>
    <t>102/4/30</t>
    <phoneticPr fontId="5" type="noConversion"/>
  </si>
  <si>
    <t>不斷電系統1.5KVA</t>
    <phoneticPr fontId="5" type="noConversion"/>
  </si>
  <si>
    <t>102/4/9</t>
    <phoneticPr fontId="5" type="noConversion"/>
  </si>
  <si>
    <t>102/4/19</t>
    <phoneticPr fontId="5" type="noConversion"/>
  </si>
  <si>
    <t>102/4/12</t>
    <phoneticPr fontId="5" type="noConversion"/>
  </si>
  <si>
    <t xml:space="preserve"> 100只/包</t>
    <phoneticPr fontId="5" type="noConversion"/>
  </si>
  <si>
    <t>塑膠樣品瓶蓋</t>
    <phoneticPr fontId="5" type="noConversion"/>
  </si>
  <si>
    <t>102/3/11</t>
    <phoneticPr fontId="5" type="noConversion"/>
  </si>
  <si>
    <t>塑膠樣品瓶</t>
    <phoneticPr fontId="5" type="noConversion"/>
  </si>
  <si>
    <t>102/2/27</t>
    <phoneticPr fontId="5" type="noConversion"/>
  </si>
  <si>
    <t>技術士
李恩仲</t>
    <phoneticPr fontId="5" type="noConversion"/>
  </si>
  <si>
    <t>102/2/26</t>
    <phoneticPr fontId="5" type="noConversion"/>
  </si>
  <si>
    <t>組</t>
    <phoneticPr fontId="5" type="noConversion"/>
  </si>
  <si>
    <t>石英液體樣品槽（10mm、3.5ml）</t>
    <phoneticPr fontId="5" type="noConversion"/>
  </si>
  <si>
    <t>102/2/6</t>
    <phoneticPr fontId="5" type="noConversion"/>
  </si>
  <si>
    <t>102/2/5</t>
    <phoneticPr fontId="5" type="noConversion"/>
  </si>
  <si>
    <t>盒</t>
    <phoneticPr fontId="5" type="noConversion"/>
  </si>
  <si>
    <t>平面式口罩</t>
    <phoneticPr fontId="5" type="noConversion"/>
  </si>
  <si>
    <t>玻璃燒杯600ml低型具嘴</t>
    <phoneticPr fontId="5" type="noConversion"/>
  </si>
  <si>
    <t>玻璃燒杯150ml高型具嘴</t>
    <phoneticPr fontId="5" type="noConversion"/>
  </si>
  <si>
    <t>玻璃燒杯300ml高型具嘴</t>
    <phoneticPr fontId="5" type="noConversion"/>
  </si>
  <si>
    <t>100只L號/盒</t>
    <phoneticPr fontId="5" type="noConversion"/>
  </si>
  <si>
    <t>無粉檢診手套</t>
    <phoneticPr fontId="5" type="noConversion"/>
  </si>
  <si>
    <t>102/1/17</t>
    <phoneticPr fontId="5" type="noConversion"/>
  </si>
  <si>
    <t>型號8210/每盒20只</t>
    <phoneticPr fontId="5" type="noConversion"/>
  </si>
  <si>
    <t>防塵活性炭口罩</t>
    <phoneticPr fontId="5" type="noConversion"/>
  </si>
  <si>
    <t>102/1/9</t>
    <phoneticPr fontId="5" type="noConversion"/>
  </si>
  <si>
    <t>技術士
林泓儒</t>
    <phoneticPr fontId="5" type="noConversion"/>
  </si>
  <si>
    <t>1000包/桶</t>
    <phoneticPr fontId="5" type="noConversion"/>
  </si>
  <si>
    <t>餘氯試劑(PACK/1000pcs)</t>
    <phoneticPr fontId="5" type="noConversion"/>
  </si>
  <si>
    <t>102/1/2</t>
    <phoneticPr fontId="5" type="noConversion"/>
  </si>
  <si>
    <t>硝酸65%</t>
    <phoneticPr fontId="5" type="noConversion"/>
  </si>
  <si>
    <t>2.5公升/瓶</t>
    <phoneticPr fontId="5" type="noConversion"/>
  </si>
  <si>
    <t>鹽酸37%</t>
    <phoneticPr fontId="5" type="noConversion"/>
  </si>
  <si>
    <t>101/12/12</t>
    <phoneticPr fontId="5" type="noConversion"/>
  </si>
  <si>
    <t>塑膠採樣瓶500ml</t>
    <phoneticPr fontId="5" type="noConversion"/>
  </si>
  <si>
    <t>101/11/30</t>
    <phoneticPr fontId="5" type="noConversion"/>
  </si>
  <si>
    <t>電磁攪拌器向德州儀器公司購買</t>
    <phoneticPr fontId="5" type="noConversion"/>
  </si>
  <si>
    <t>不斷電系統向飛峰公司購買</t>
    <phoneticPr fontId="5" type="noConversion"/>
  </si>
  <si>
    <t>101/11/21</t>
    <phoneticPr fontId="5" type="noConversion"/>
  </si>
  <si>
    <t>不斷電系統1KVA（含電磁攪拌器）</t>
    <phoneticPr fontId="5" type="noConversion"/>
  </si>
  <si>
    <t>101/11/12</t>
    <phoneticPr fontId="5" type="noConversion"/>
  </si>
  <si>
    <t>101/10/2</t>
    <phoneticPr fontId="5" type="noConversion"/>
  </si>
  <si>
    <t>100只/盒</t>
    <phoneticPr fontId="5" type="noConversion"/>
  </si>
  <si>
    <t>橡膠檢驗手套</t>
    <phoneticPr fontId="5" type="noConversion"/>
  </si>
  <si>
    <t>101/9/20</t>
    <phoneticPr fontId="5" type="noConversion"/>
  </si>
  <si>
    <t>101/9/28</t>
    <phoneticPr fontId="5" type="noConversion"/>
  </si>
  <si>
    <t>不斷電系統1KVA</t>
    <phoneticPr fontId="5" type="noConversion"/>
  </si>
  <si>
    <t>101/9/18</t>
    <phoneticPr fontId="5" type="noConversion"/>
  </si>
  <si>
    <t>101/9/17</t>
    <phoneticPr fontId="5" type="noConversion"/>
  </si>
  <si>
    <t>慧智實業有限公司</t>
    <phoneticPr fontId="5" type="noConversion"/>
  </si>
  <si>
    <t>101/9/27</t>
    <phoneticPr fontId="5" type="noConversion"/>
  </si>
  <si>
    <t>無油式真空壓力幫浦</t>
    <phoneticPr fontId="5" type="noConversion"/>
  </si>
  <si>
    <t>101/9/14</t>
    <phoneticPr fontId="5" type="noConversion"/>
  </si>
  <si>
    <t>採樣燒杯（2000ml）</t>
    <phoneticPr fontId="5" type="noConversion"/>
  </si>
  <si>
    <t>採樣燒杯（1000ml）</t>
    <phoneticPr fontId="5" type="noConversion"/>
  </si>
  <si>
    <t>101/9/4</t>
    <phoneticPr fontId="5" type="noConversion"/>
  </si>
  <si>
    <t>101/9/3</t>
    <phoneticPr fontId="5" type="noConversion"/>
  </si>
  <si>
    <t>101/9/6</t>
    <phoneticPr fontId="5" type="noConversion"/>
  </si>
  <si>
    <t>不斷電系統2.2KVA</t>
    <phoneticPr fontId="5" type="noConversion"/>
  </si>
  <si>
    <t>台水九區壽豐淨水廠</t>
    <phoneticPr fontId="5" type="noConversion"/>
  </si>
  <si>
    <t>101/8/22</t>
    <phoneticPr fontId="5" type="noConversion"/>
  </si>
  <si>
    <t>滅菌指示帶</t>
    <phoneticPr fontId="5" type="noConversion"/>
  </si>
  <si>
    <t>101/8/23</t>
    <phoneticPr fontId="5" type="noConversion"/>
  </si>
  <si>
    <t>台水九區</t>
    <phoneticPr fontId="5" type="noConversion"/>
  </si>
  <si>
    <t>101/8/14</t>
    <phoneticPr fontId="5" type="noConversion"/>
  </si>
  <si>
    <t>101/8/13</t>
    <phoneticPr fontId="5" type="noConversion"/>
  </si>
  <si>
    <t>100ml附藥片無菌採樣袋</t>
    <phoneticPr fontId="5" type="noConversion"/>
  </si>
  <si>
    <t>101/8/10</t>
    <phoneticPr fontId="5" type="noConversion"/>
  </si>
  <si>
    <t>箱/500只</t>
    <phoneticPr fontId="5" type="noConversion"/>
  </si>
  <si>
    <t>9cm塑膠滅菌培養皿</t>
    <phoneticPr fontId="5" type="noConversion"/>
  </si>
  <si>
    <t>101/7/25</t>
    <phoneticPr fontId="5" type="noConversion"/>
  </si>
  <si>
    <t>101/7/23</t>
    <phoneticPr fontId="5" type="noConversion"/>
  </si>
  <si>
    <t>工程員
蔡佩芳</t>
    <phoneticPr fontId="5" type="noConversion"/>
  </si>
  <si>
    <t>101/8/9</t>
    <phoneticPr fontId="5" type="noConversion"/>
  </si>
  <si>
    <t>電子上皿天平</t>
    <phoneticPr fontId="5" type="noConversion"/>
  </si>
  <si>
    <t>101/7/3</t>
    <phoneticPr fontId="5" type="noConversion"/>
  </si>
  <si>
    <t>101/7/2</t>
    <phoneticPr fontId="5" type="noConversion"/>
  </si>
  <si>
    <t>瓶/100g</t>
    <phoneticPr fontId="5" type="noConversion"/>
  </si>
  <si>
    <t>氯化錳</t>
    <phoneticPr fontId="5" type="noConversion"/>
  </si>
  <si>
    <t>101/8/8</t>
    <phoneticPr fontId="5" type="noConversion"/>
  </si>
  <si>
    <t>盒/100只</t>
    <phoneticPr fontId="5" type="noConversion"/>
  </si>
  <si>
    <t>0.2um濾膜</t>
    <phoneticPr fontId="5" type="noConversion"/>
  </si>
  <si>
    <t>101/7/27</t>
    <phoneticPr fontId="5" type="noConversion"/>
  </si>
  <si>
    <t xml:space="preserve">
工程員
蔡佩芳</t>
    <phoneticPr fontId="5" type="noConversion"/>
  </si>
  <si>
    <t>塑膠廣口瓶</t>
    <phoneticPr fontId="5" type="noConversion"/>
  </si>
  <si>
    <t>德記</t>
  </si>
  <si>
    <t>101/7/26</t>
    <phoneticPr fontId="5" type="noConversion"/>
  </si>
  <si>
    <t>水銀留點溫度計</t>
    <phoneticPr fontId="5" type="noConversion"/>
  </si>
  <si>
    <t>101/7/12</t>
    <phoneticPr fontId="5" type="noConversion"/>
  </si>
  <si>
    <t>數字式溫度計</t>
    <phoneticPr fontId="5" type="noConversion"/>
  </si>
  <si>
    <t>101/7/11</t>
    <phoneticPr fontId="5" type="noConversion"/>
  </si>
  <si>
    <t>101/7/10</t>
    <phoneticPr fontId="5" type="noConversion"/>
  </si>
  <si>
    <t>許國樑</t>
  </si>
  <si>
    <t>不鏽鋼採樣器</t>
    <phoneticPr fontId="5" type="noConversion"/>
  </si>
  <si>
    <t>玻璃燒杯1000ml</t>
    <phoneticPr fontId="5" type="noConversion"/>
  </si>
  <si>
    <t>101/7/4</t>
    <phoneticPr fontId="5" type="noConversion"/>
  </si>
  <si>
    <t>台水九區花蓮給水廠</t>
    <phoneticPr fontId="5" type="noConversion"/>
  </si>
  <si>
    <t>101/6/27</t>
    <phoneticPr fontId="5" type="noConversion"/>
  </si>
  <si>
    <t>試藥級1kg/瓶</t>
    <phoneticPr fontId="5" type="noConversion"/>
  </si>
  <si>
    <t>醋酸鈉</t>
    <phoneticPr fontId="5" type="noConversion"/>
  </si>
  <si>
    <t>101/6/20</t>
    <phoneticPr fontId="5" type="noConversion"/>
  </si>
  <si>
    <t>硫酸鈉</t>
    <phoneticPr fontId="5" type="noConversion"/>
  </si>
  <si>
    <t>101/6/13</t>
    <phoneticPr fontId="5" type="noConversion"/>
  </si>
  <si>
    <t>包</t>
    <phoneticPr fontId="5" type="noConversion"/>
  </si>
  <si>
    <t>吸管尖（50-1250ul透明）</t>
    <phoneticPr fontId="5" type="noConversion"/>
  </si>
  <si>
    <t>吸管尖（0.5-20ul自然色）</t>
    <phoneticPr fontId="5" type="noConversion"/>
  </si>
  <si>
    <t>微量吸管可調2-20ul</t>
    <phoneticPr fontId="5" type="noConversion"/>
  </si>
  <si>
    <t>微量吸管可調0.5-10ul</t>
    <phoneticPr fontId="5" type="noConversion"/>
  </si>
  <si>
    <t>微量吸管可調100-1000ul</t>
    <phoneticPr fontId="5" type="noConversion"/>
  </si>
  <si>
    <t>盒/6支</t>
    <phoneticPr fontId="5" type="noConversion"/>
  </si>
  <si>
    <t>玻璃球型吸管40ml</t>
    <phoneticPr fontId="5" type="noConversion"/>
  </si>
  <si>
    <t>玻璃球型吸管30ml</t>
    <phoneticPr fontId="5" type="noConversion"/>
  </si>
  <si>
    <t>玻璃球型吸管25ml</t>
    <phoneticPr fontId="5" type="noConversion"/>
  </si>
  <si>
    <t>玻璃球型吸管20ml</t>
    <phoneticPr fontId="5" type="noConversion"/>
  </si>
  <si>
    <t>玻璃球型吸管15ml</t>
    <phoneticPr fontId="5" type="noConversion"/>
  </si>
  <si>
    <t>玻璃球型吸管10ml</t>
    <phoneticPr fontId="5" type="noConversion"/>
  </si>
  <si>
    <t>玻璃球型吸管9ml</t>
    <phoneticPr fontId="5" type="noConversion"/>
  </si>
  <si>
    <t>玻璃球型吸管8ml</t>
    <phoneticPr fontId="5" type="noConversion"/>
  </si>
  <si>
    <t>玻璃球型吸管7ml</t>
    <phoneticPr fontId="5" type="noConversion"/>
  </si>
  <si>
    <t>玻璃球型吸管6ml</t>
    <phoneticPr fontId="5" type="noConversion"/>
  </si>
  <si>
    <t>玻璃球型吸管5ml</t>
    <phoneticPr fontId="5" type="noConversion"/>
  </si>
  <si>
    <t>玻璃球型吸管4ml</t>
    <phoneticPr fontId="5" type="noConversion"/>
  </si>
  <si>
    <t>玻璃球型吸管3ml</t>
    <phoneticPr fontId="5" type="noConversion"/>
  </si>
  <si>
    <t>101/6/12</t>
    <phoneticPr fontId="5" type="noConversion"/>
  </si>
  <si>
    <t>玻璃球型吸管2.5ml</t>
    <phoneticPr fontId="5" type="noConversion"/>
  </si>
  <si>
    <t>101/5/23</t>
    <phoneticPr fontId="5" type="noConversion"/>
  </si>
  <si>
    <t>瓷滴定管台（陶瓷台座附鐵棒）</t>
    <phoneticPr fontId="5" type="noConversion"/>
  </si>
  <si>
    <t>廣口血清試藥瓶1000ml</t>
    <phoneticPr fontId="5" type="noConversion"/>
  </si>
  <si>
    <t>廣口血清試藥瓶500ml</t>
    <phoneticPr fontId="5" type="noConversion"/>
  </si>
  <si>
    <t>101/5/21</t>
    <phoneticPr fontId="5" type="noConversion"/>
  </si>
  <si>
    <t>廣口血清試藥瓶250ml</t>
    <phoneticPr fontId="5" type="noConversion"/>
  </si>
  <si>
    <t>101/5/15</t>
    <phoneticPr fontId="5" type="noConversion"/>
  </si>
  <si>
    <t>101/5/14</t>
    <phoneticPr fontId="5" type="noConversion"/>
  </si>
  <si>
    <t>聚乙烯材質附內塞/支</t>
    <phoneticPr fontId="5" type="noConversion"/>
  </si>
  <si>
    <t>茶色塑膠廣口瓶1000ml</t>
    <phoneticPr fontId="5" type="noConversion"/>
  </si>
  <si>
    <t>101/5/7</t>
    <phoneticPr fontId="5" type="noConversion"/>
  </si>
  <si>
    <t>低型刻度燒杯250ml</t>
    <phoneticPr fontId="5" type="noConversion"/>
  </si>
  <si>
    <t>40*4mm/只</t>
    <phoneticPr fontId="5" type="noConversion"/>
  </si>
  <si>
    <t>血清瓶螺蓋環GL45</t>
    <phoneticPr fontId="5" type="noConversion"/>
  </si>
  <si>
    <t>茶色血清瓶250ml含蓋</t>
    <phoneticPr fontId="5" type="noConversion"/>
  </si>
  <si>
    <t>塑膠滅菌培養皿9cm</t>
    <phoneticPr fontId="5" type="noConversion"/>
  </si>
  <si>
    <t>A級/支</t>
    <phoneticPr fontId="5" type="noConversion"/>
  </si>
  <si>
    <t>玻璃定量瓶200ml</t>
    <phoneticPr fontId="5" type="noConversion"/>
  </si>
  <si>
    <t>玻璃定量瓶100ml</t>
    <phoneticPr fontId="5" type="noConversion"/>
  </si>
  <si>
    <t>玻璃定量瓶50ml</t>
    <phoneticPr fontId="5" type="noConversion"/>
  </si>
  <si>
    <t>AS級/支</t>
    <phoneticPr fontId="5" type="noConversion"/>
  </si>
  <si>
    <t>玻璃移液管2ml</t>
    <phoneticPr fontId="5" type="noConversion"/>
  </si>
  <si>
    <t>箱/200支</t>
    <phoneticPr fontId="5" type="noConversion"/>
  </si>
  <si>
    <t>10ml塑膠滅菌吸管</t>
    <phoneticPr fontId="5" type="noConversion"/>
  </si>
  <si>
    <t>以下均為含稅金額（售出總價+5%營業稅）減去轉帳手續費30元</t>
    <phoneticPr fontId="5" type="noConversion"/>
  </si>
  <si>
    <t>101/5/9</t>
    <phoneticPr fontId="5" type="noConversion"/>
  </si>
  <si>
    <t>包/500支</t>
    <phoneticPr fontId="5" type="noConversion"/>
  </si>
  <si>
    <t>3ml塑膠滴管</t>
    <phoneticPr fontId="5" type="noConversion"/>
  </si>
  <si>
    <t>101/5/2</t>
    <phoneticPr fontId="5" type="noConversion"/>
  </si>
  <si>
    <t>進貨總價
新台幣/元</t>
    <phoneticPr fontId="5" type="noConversion"/>
  </si>
  <si>
    <t>進貨單價
新台幣/元</t>
    <phoneticPr fontId="5" type="noConversion"/>
  </si>
  <si>
    <t>許國樑
進貨廠商</t>
    <phoneticPr fontId="5" type="noConversion"/>
  </si>
  <si>
    <t>台水九區
匯款日期</t>
    <phoneticPr fontId="5" type="noConversion"/>
  </si>
  <si>
    <t>進貨對象</t>
    <phoneticPr fontId="5" type="noConversion"/>
  </si>
  <si>
    <t>總含稅價
新台幣/元</t>
    <phoneticPr fontId="5" type="noConversion"/>
  </si>
  <si>
    <t>售出總價
新台幣/元</t>
    <phoneticPr fontId="5" type="noConversion"/>
  </si>
  <si>
    <t>售出單價
新台幣/元</t>
    <phoneticPr fontId="5" type="noConversion"/>
  </si>
  <si>
    <t>數量</t>
    <phoneticPr fontId="5" type="noConversion"/>
  </si>
  <si>
    <t>規格/單位</t>
    <phoneticPr fontId="5" type="noConversion"/>
  </si>
  <si>
    <t>銷貨項目</t>
    <phoneticPr fontId="5" type="noConversion"/>
  </si>
  <si>
    <t>銷貨對象</t>
    <phoneticPr fontId="5" type="noConversion"/>
  </si>
  <si>
    <t>嘉銘報價單
承辦業務
聯絡電話</t>
    <phoneticPr fontId="5" type="noConversion"/>
  </si>
  <si>
    <t>嘉銘原料行之報價單報價日期</t>
    <phoneticPr fontId="5" type="noConversion"/>
  </si>
  <si>
    <t>審核
主管</t>
    <phoneticPr fontId="5" type="noConversion"/>
  </si>
  <si>
    <t>台水九區處負責請購承辦人</t>
    <phoneticPr fontId="5" type="noConversion"/>
  </si>
  <si>
    <t>編號</t>
    <phoneticPr fontId="5" type="noConversion"/>
  </si>
  <si>
    <t>實際獲利
新台幣/元</t>
    <phoneticPr fontId="5" type="noConversion"/>
  </si>
  <si>
    <t>台水九區處
匯款金額</t>
    <phoneticPr fontId="5" type="noConversion"/>
  </si>
  <si>
    <t>技術士陳秀珍、工程員黃茂杰
（起訴書誤載為技術士陳秀珍）</t>
    <phoneticPr fontId="5" type="noConversion"/>
  </si>
  <si>
    <t>工程師盧清標
（起訴書誤載為許國樑）</t>
    <phoneticPr fontId="5" type="noConversion"/>
  </si>
  <si>
    <t>請購單申請日期</t>
    <phoneticPr fontId="5" type="noConversion"/>
  </si>
  <si>
    <t>103/1/3</t>
    <phoneticPr fontId="1" type="noConversion"/>
  </si>
  <si>
    <t>未載
（起訴書誤載為技術士陳聖恩）</t>
    <phoneticPr fontId="5" type="noConversion"/>
  </si>
  <si>
    <t>103/1/13</t>
    <phoneticPr fontId="1" type="noConversion"/>
  </si>
  <si>
    <t>未載
（起訴書誤載為工程員陳龍和）</t>
    <phoneticPr fontId="5" type="noConversion"/>
  </si>
  <si>
    <t>未載
（起訴書誤載為工程師歐栓玉）</t>
    <phoneticPr fontId="5" type="noConversion"/>
  </si>
  <si>
    <t>103/2/14</t>
    <phoneticPr fontId="5" type="noConversion"/>
  </si>
  <si>
    <t>技術士彭晶聲</t>
    <phoneticPr fontId="5" type="noConversion"/>
  </si>
  <si>
    <t>工程員馮源正
（起訴書誤載為許國樑）</t>
    <phoneticPr fontId="5" type="noConversion"/>
  </si>
  <si>
    <t>技術士黃炳樹</t>
    <phoneticPr fontId="5" type="noConversion"/>
  </si>
  <si>
    <t>工程師張元隆
（起訴書誤載為許國樑）</t>
    <phoneticPr fontId="5" type="noConversion"/>
  </si>
  <si>
    <t>技術士林天福</t>
    <phoneticPr fontId="5" type="noConversion"/>
  </si>
  <si>
    <t>工程員黃茂杰</t>
    <phoneticPr fontId="5" type="noConversion"/>
  </si>
  <si>
    <t>技術士溫德進、黃佳能（起訴書誤載為技術士溫德進）</t>
    <phoneticPr fontId="5" type="noConversion"/>
  </si>
  <si>
    <t>103/3/19</t>
    <phoneticPr fontId="5" type="noConversion"/>
  </si>
  <si>
    <t>103/4/10</t>
    <phoneticPr fontId="5" type="noConversion"/>
  </si>
  <si>
    <t>103/4/11</t>
    <phoneticPr fontId="1" type="noConversion"/>
  </si>
  <si>
    <t>技術士
鄭文志</t>
    <phoneticPr fontId="5" type="noConversion"/>
  </si>
  <si>
    <t>技術士溫德進</t>
    <phoneticPr fontId="5" type="noConversion"/>
  </si>
  <si>
    <t>103/4/25</t>
    <phoneticPr fontId="5" type="noConversion"/>
  </si>
  <si>
    <t xml:space="preserve">                        101/9/21                                                                                                                                                                                      </t>
    <phoneticPr fontId="5" type="noConversion"/>
  </si>
  <si>
    <t>103/3/17</t>
    <phoneticPr fontId="5" type="noConversion"/>
  </si>
  <si>
    <t>附表一</t>
    <phoneticPr fontId="5" type="noConversion"/>
  </si>
  <si>
    <t>歐脩成
0000000000</t>
    <phoneticPr fontId="5" type="noConversion"/>
  </si>
  <si>
    <t>董紹華0000000000</t>
    <phoneticPr fontId="5" type="noConversion"/>
  </si>
  <si>
    <t>葉翠蓮
0000000000</t>
    <phoneticPr fontId="5" type="noConversion"/>
  </si>
  <si>
    <t>董紹華
0000000000</t>
    <phoneticPr fontId="5" type="noConversion"/>
  </si>
  <si>
    <t xml:space="preserve">歐脩成
000000000
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</si>
</sst>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_);[Red]\(0.0\)"/>
    <numFmt numFmtId="178" formatCode="#,##0_);[Red]\(#,##0\)"/>
  </numFmts>
  <fonts count="1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2"/>
      <color rgb="FF00610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8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4" borderId="1" applyNumberFormat="0" applyFont="0" applyAlignment="0" applyProtection="0">
      <alignment vertical="center"/>
    </xf>
  </cellStyleXfs>
  <cellXfs count="80">
    <xf numFmtId="0" fontId="0" fillId="0" borderId="0" xfId="0">
      <alignment vertical="center"/>
    </xf>
    <xf numFmtId="0" fontId="3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>
      <alignment vertical="center"/>
    </xf>
    <xf numFmtId="176" fontId="4" fillId="0" borderId="0" xfId="1" applyNumberFormat="1" applyFont="1" applyFill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horizontal="center" vertical="center"/>
    </xf>
    <xf numFmtId="0" fontId="4" fillId="5" borderId="2" xfId="1" applyFont="1" applyFill="1" applyBorder="1">
      <alignment vertical="center"/>
    </xf>
    <xf numFmtId="176" fontId="4" fillId="0" borderId="3" xfId="1" applyNumberFormat="1" applyFont="1" applyFill="1" applyBorder="1" applyAlignment="1">
      <alignment horizontal="right" vertical="center" wrapText="1"/>
    </xf>
    <xf numFmtId="176" fontId="4" fillId="0" borderId="2" xfId="1" applyNumberFormat="1" applyFont="1" applyFill="1" applyBorder="1" applyAlignment="1">
      <alignment vertical="center" wrapText="1"/>
    </xf>
    <xf numFmtId="176" fontId="4" fillId="0" borderId="3" xfId="2" applyNumberFormat="1" applyFont="1" applyFill="1" applyBorder="1" applyAlignment="1">
      <alignment horizontal="center" vertical="center" wrapText="1"/>
    </xf>
    <xf numFmtId="0" fontId="3" fillId="5" borderId="2" xfId="1" applyFont="1" applyFill="1" applyBorder="1">
      <alignment vertical="center"/>
    </xf>
    <xf numFmtId="176" fontId="3" fillId="0" borderId="2" xfId="1" applyNumberFormat="1" applyFont="1" applyFill="1" applyBorder="1" applyAlignment="1">
      <alignment horizontal="center" vertical="center" wrapText="1"/>
    </xf>
    <xf numFmtId="0" fontId="4" fillId="5" borderId="4" xfId="1" applyFont="1" applyFill="1" applyBorder="1">
      <alignment vertical="center"/>
    </xf>
    <xf numFmtId="0" fontId="4" fillId="5" borderId="0" xfId="1" applyFont="1" applyFill="1">
      <alignment vertical="center"/>
    </xf>
    <xf numFmtId="176" fontId="4" fillId="0" borderId="5" xfId="1" applyNumberFormat="1" applyFont="1" applyFill="1" applyBorder="1" applyAlignment="1">
      <alignment horizontal="right" vertical="center" wrapText="1"/>
    </xf>
    <xf numFmtId="176" fontId="4" fillId="0" borderId="5" xfId="1" applyNumberFormat="1" applyFont="1" applyFill="1" applyBorder="1" applyAlignment="1">
      <alignment vertical="center" wrapText="1"/>
    </xf>
    <xf numFmtId="176" fontId="4" fillId="0" borderId="5" xfId="1" applyNumberFormat="1" applyFont="1" applyFill="1" applyBorder="1" applyAlignment="1">
      <alignment horizontal="center" vertical="center" wrapText="1"/>
    </xf>
    <xf numFmtId="176" fontId="4" fillId="0" borderId="5" xfId="2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left" vertical="center" wrapText="1"/>
    </xf>
    <xf numFmtId="0" fontId="4" fillId="0" borderId="5" xfId="1" applyFont="1" applyFill="1" applyBorder="1" applyAlignment="1">
      <alignment horizontal="center" vertical="center"/>
    </xf>
    <xf numFmtId="176" fontId="4" fillId="0" borderId="3" xfId="1" applyNumberFormat="1" applyFont="1" applyFill="1" applyBorder="1" applyAlignment="1">
      <alignment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left" vertical="center" wrapText="1"/>
    </xf>
    <xf numFmtId="0" fontId="4" fillId="0" borderId="3" xfId="1" applyFont="1" applyFill="1" applyBorder="1" applyAlignment="1">
      <alignment horizontal="center" vertical="center"/>
    </xf>
    <xf numFmtId="176" fontId="4" fillId="0" borderId="7" xfId="2" applyNumberFormat="1" applyFont="1" applyFill="1" applyBorder="1" applyAlignment="1">
      <alignment horizontal="center" vertical="center" wrapText="1"/>
    </xf>
    <xf numFmtId="176" fontId="4" fillId="0" borderId="7" xfId="1" applyNumberFormat="1" applyFont="1" applyFill="1" applyBorder="1" applyAlignment="1">
      <alignment horizontal="center" vertical="center" wrapText="1"/>
    </xf>
    <xf numFmtId="0" fontId="8" fillId="3" borderId="0" xfId="3" applyFont="1">
      <alignment vertical="center"/>
    </xf>
    <xf numFmtId="176" fontId="4" fillId="0" borderId="3" xfId="3" applyNumberFormat="1" applyFont="1" applyFill="1" applyBorder="1" applyAlignment="1">
      <alignment horizontal="right" vertical="center" wrapText="1"/>
    </xf>
    <xf numFmtId="176" fontId="4" fillId="0" borderId="3" xfId="3" applyNumberFormat="1" applyFont="1" applyFill="1" applyBorder="1" applyAlignment="1">
      <alignment vertical="center" wrapText="1"/>
    </xf>
    <xf numFmtId="176" fontId="4" fillId="0" borderId="5" xfId="3" applyNumberFormat="1" applyFont="1" applyFill="1" applyBorder="1" applyAlignment="1">
      <alignment horizontal="center" vertical="center" wrapText="1"/>
    </xf>
    <xf numFmtId="176" fontId="4" fillId="0" borderId="3" xfId="3" applyNumberFormat="1" applyFont="1" applyFill="1" applyBorder="1" applyAlignment="1">
      <alignment horizontal="center" vertical="center" wrapText="1"/>
    </xf>
    <xf numFmtId="176" fontId="4" fillId="0" borderId="3" xfId="3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horizontal="left" vertical="center" wrapText="1"/>
    </xf>
    <xf numFmtId="0" fontId="4" fillId="0" borderId="3" xfId="3" applyFont="1" applyFill="1" applyBorder="1" applyAlignment="1">
      <alignment horizontal="center" vertical="center"/>
    </xf>
    <xf numFmtId="176" fontId="4" fillId="0" borderId="3" xfId="1" applyNumberFormat="1" applyFont="1" applyFill="1" applyBorder="1" applyAlignment="1">
      <alignment horizontal="center" vertical="center"/>
    </xf>
    <xf numFmtId="177" fontId="4" fillId="0" borderId="3" xfId="1" applyNumberFormat="1" applyFont="1" applyFill="1" applyBorder="1" applyAlignment="1">
      <alignment horizontal="center" vertical="center" wrapText="1"/>
    </xf>
    <xf numFmtId="178" fontId="4" fillId="0" borderId="3" xfId="1" applyNumberFormat="1" applyFont="1" applyFill="1" applyBorder="1" applyAlignment="1">
      <alignment horizontal="center" vertical="center" wrapText="1"/>
    </xf>
    <xf numFmtId="178" fontId="4" fillId="0" borderId="3" xfId="1" applyNumberFormat="1" applyFont="1" applyFill="1" applyBorder="1" applyAlignment="1">
      <alignment horizontal="center" vertical="center"/>
    </xf>
    <xf numFmtId="0" fontId="4" fillId="0" borderId="0" xfId="1" applyFont="1">
      <alignment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vertical="center" wrapText="1"/>
    </xf>
    <xf numFmtId="0" fontId="4" fillId="0" borderId="3" xfId="1" applyFont="1" applyFill="1" applyBorder="1" applyAlignment="1">
      <alignment vertical="center" wrapText="1"/>
    </xf>
    <xf numFmtId="0" fontId="4" fillId="0" borderId="3" xfId="3" applyFont="1" applyFill="1" applyBorder="1" applyAlignment="1">
      <alignment vertical="center" wrapText="1"/>
    </xf>
    <xf numFmtId="176" fontId="4" fillId="0" borderId="3" xfId="4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Border="1">
      <alignment vertical="center"/>
    </xf>
    <xf numFmtId="0" fontId="4" fillId="0" borderId="5" xfId="1" applyFont="1" applyFill="1" applyBorder="1" applyAlignment="1">
      <alignment horizontal="center" vertical="center" wrapText="1"/>
    </xf>
    <xf numFmtId="176" fontId="4" fillId="0" borderId="4" xfId="2" applyNumberFormat="1" applyFont="1" applyFill="1" applyBorder="1" applyAlignment="1">
      <alignment horizontal="center" vertical="center" wrapText="1"/>
    </xf>
    <xf numFmtId="176" fontId="4" fillId="0" borderId="5" xfId="1" applyNumberFormat="1" applyFont="1" applyFill="1" applyBorder="1" applyAlignment="1">
      <alignment horizontal="center" vertical="center" wrapText="1"/>
    </xf>
    <xf numFmtId="0" fontId="2" fillId="0" borderId="7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176" fontId="4" fillId="0" borderId="6" xfId="1" applyNumberFormat="1" applyFont="1" applyFill="1" applyBorder="1" applyAlignment="1">
      <alignment horizontal="center" vertical="center" wrapText="1"/>
    </xf>
    <xf numFmtId="176" fontId="4" fillId="0" borderId="7" xfId="1" applyNumberFormat="1" applyFont="1" applyFill="1" applyBorder="1" applyAlignment="1">
      <alignment horizontal="center" vertical="center" wrapText="1"/>
    </xf>
    <xf numFmtId="176" fontId="4" fillId="0" borderId="5" xfId="2" applyNumberFormat="1" applyFont="1" applyFill="1" applyBorder="1" applyAlignment="1">
      <alignment horizontal="center" vertical="center" wrapText="1"/>
    </xf>
    <xf numFmtId="176" fontId="4" fillId="0" borderId="5" xfId="1" applyNumberFormat="1" applyFont="1" applyFill="1" applyBorder="1" applyAlignment="1">
      <alignment horizontal="right" vertical="center" wrapText="1"/>
    </xf>
    <xf numFmtId="176" fontId="4" fillId="0" borderId="6" xfId="1" applyNumberFormat="1" applyFont="1" applyFill="1" applyBorder="1" applyAlignment="1">
      <alignment horizontal="right" vertical="center" wrapText="1"/>
    </xf>
    <xf numFmtId="176" fontId="4" fillId="0" borderId="7" xfId="1" applyNumberFormat="1" applyFont="1" applyFill="1" applyBorder="1" applyAlignment="1">
      <alignment horizontal="right" vertical="center" wrapText="1"/>
    </xf>
    <xf numFmtId="176" fontId="4" fillId="0" borderId="5" xfId="1" applyNumberFormat="1" applyFont="1" applyFill="1" applyBorder="1" applyAlignment="1">
      <alignment vertical="center" wrapText="1"/>
    </xf>
    <xf numFmtId="176" fontId="4" fillId="0" borderId="7" xfId="1" applyNumberFormat="1" applyFont="1" applyFill="1" applyBorder="1" applyAlignment="1">
      <alignment vertical="center" wrapText="1"/>
    </xf>
    <xf numFmtId="176" fontId="4" fillId="0" borderId="6" xfId="1" applyNumberFormat="1" applyFont="1" applyFill="1" applyBorder="1" applyAlignment="1">
      <alignment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vertical="center" wrapText="1"/>
    </xf>
    <xf numFmtId="0" fontId="4" fillId="0" borderId="7" xfId="1" applyFont="1" applyFill="1" applyBorder="1">
      <alignment vertical="center"/>
    </xf>
    <xf numFmtId="0" fontId="4" fillId="0" borderId="6" xfId="1" applyFont="1" applyFill="1" applyBorder="1">
      <alignment vertical="center"/>
    </xf>
    <xf numFmtId="0" fontId="4" fillId="0" borderId="7" xfId="1" applyFont="1" applyFill="1" applyBorder="1" applyAlignment="1">
      <alignment horizontal="left" vertical="center"/>
    </xf>
    <xf numFmtId="0" fontId="4" fillId="0" borderId="6" xfId="1" applyFont="1" applyFill="1" applyBorder="1" applyAlignment="1">
      <alignment horizontal="left" vertical="center"/>
    </xf>
    <xf numFmtId="178" fontId="4" fillId="0" borderId="5" xfId="1" applyNumberFormat="1" applyFont="1" applyFill="1" applyBorder="1" applyAlignment="1">
      <alignment horizontal="center" vertical="center" wrapText="1"/>
    </xf>
    <xf numFmtId="0" fontId="2" fillId="0" borderId="7" xfId="1" applyBorder="1" applyAlignment="1">
      <alignment vertical="center" wrapText="1"/>
    </xf>
    <xf numFmtId="0" fontId="2" fillId="0" borderId="6" xfId="1" applyBorder="1" applyAlignment="1">
      <alignment vertical="center" wrapText="1"/>
    </xf>
  </cellXfs>
  <cellStyles count="5">
    <cellStyle name="一般" xfId="0" builtinId="0"/>
    <cellStyle name="一般 2" xfId="1"/>
    <cellStyle name="好 2" xfId="2"/>
    <cellStyle name="備註 2" xfId="4"/>
    <cellStyle name="壞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28"/>
  <sheetViews>
    <sheetView tabSelected="1" zoomScale="70" zoomScaleNormal="70" workbookViewId="0">
      <pane xSplit="9" ySplit="2" topLeftCell="J3" activePane="bottomRight" state="frozen"/>
      <selection pane="topRight" activeCell="I1" sqref="I1"/>
      <selection pane="bottomLeft" activeCell="A4" sqref="A4"/>
      <selection pane="bottomRight" activeCell="F127" sqref="F127"/>
    </sheetView>
  </sheetViews>
  <sheetFormatPr defaultColWidth="8.88671875" defaultRowHeight="16.2"/>
  <cols>
    <col min="1" max="1" width="6.33203125" style="6" customWidth="1"/>
    <col min="2" max="2" width="7.44140625" style="6" customWidth="1"/>
    <col min="3" max="3" width="7.109375" style="6" customWidth="1"/>
    <col min="4" max="4" width="10" style="1" customWidth="1"/>
    <col min="5" max="5" width="12.109375" style="1" customWidth="1"/>
    <col min="6" max="6" width="10.88671875" style="1" customWidth="1"/>
    <col min="7" max="7" width="9.109375" style="1" customWidth="1"/>
    <col min="8" max="8" width="21.109375" style="1" customWidth="1"/>
    <col min="9" max="9" width="11.88671875" style="6" customWidth="1"/>
    <col min="10" max="10" width="6.109375" style="6" customWidth="1"/>
    <col min="11" max="12" width="9.88671875" style="5" customWidth="1"/>
    <col min="13" max="13" width="10.44140625" style="5" hidden="1" customWidth="1"/>
    <col min="14" max="14" width="10.109375" style="5" hidden="1" customWidth="1"/>
    <col min="15" max="15" width="10.109375" style="5" customWidth="1"/>
    <col min="16" max="16" width="12.44140625" style="3" customWidth="1"/>
    <col min="17" max="17" width="11.33203125" style="5" customWidth="1"/>
    <col min="18" max="18" width="9.33203125" style="4" hidden="1" customWidth="1"/>
    <col min="19" max="19" width="10" style="3" customWidth="1"/>
    <col min="20" max="20" width="11.21875" style="2" customWidth="1"/>
    <col min="21" max="16384" width="8.88671875" style="1"/>
  </cols>
  <sheetData>
    <row r="1" spans="1:20" s="49" customFormat="1" ht="45.6" customHeight="1">
      <c r="A1" s="70" t="s">
        <v>293</v>
      </c>
      <c r="B1" s="71"/>
      <c r="C1" s="71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</row>
    <row r="2" spans="1:20" s="48" customFormat="1" ht="73.349999999999994" customHeight="1">
      <c r="A2" s="24" t="s">
        <v>266</v>
      </c>
      <c r="B2" s="24" t="s">
        <v>265</v>
      </c>
      <c r="C2" s="24" t="s">
        <v>264</v>
      </c>
      <c r="D2" s="24" t="s">
        <v>263</v>
      </c>
      <c r="E2" s="24" t="s">
        <v>262</v>
      </c>
      <c r="F2" s="24" t="s">
        <v>271</v>
      </c>
      <c r="G2" s="25" t="s">
        <v>261</v>
      </c>
      <c r="H2" s="24" t="s">
        <v>260</v>
      </c>
      <c r="I2" s="40" t="s">
        <v>259</v>
      </c>
      <c r="J2" s="41" t="s">
        <v>258</v>
      </c>
      <c r="K2" s="23" t="s">
        <v>257</v>
      </c>
      <c r="L2" s="23" t="s">
        <v>256</v>
      </c>
      <c r="M2" s="23" t="s">
        <v>255</v>
      </c>
      <c r="N2" s="23" t="s">
        <v>254</v>
      </c>
      <c r="O2" s="23" t="s">
        <v>253</v>
      </c>
      <c r="P2" s="23" t="s">
        <v>268</v>
      </c>
      <c r="Q2" s="23" t="s">
        <v>252</v>
      </c>
      <c r="R2" s="23" t="s">
        <v>251</v>
      </c>
      <c r="S2" s="23" t="s">
        <v>250</v>
      </c>
      <c r="T2" s="23" t="s">
        <v>267</v>
      </c>
    </row>
    <row r="3" spans="1:20" s="42" customFormat="1" ht="16.350000000000001" customHeight="1">
      <c r="A3" s="64">
        <v>1</v>
      </c>
      <c r="B3" s="64" t="s">
        <v>17</v>
      </c>
      <c r="C3" s="64" t="s">
        <v>16</v>
      </c>
      <c r="D3" s="64" t="s">
        <v>249</v>
      </c>
      <c r="E3" s="64" t="s">
        <v>294</v>
      </c>
      <c r="F3" s="64" t="s">
        <v>249</v>
      </c>
      <c r="G3" s="67" t="s">
        <v>56</v>
      </c>
      <c r="H3" s="45" t="s">
        <v>248</v>
      </c>
      <c r="I3" s="24" t="s">
        <v>247</v>
      </c>
      <c r="J3" s="24">
        <v>2</v>
      </c>
      <c r="K3" s="23">
        <v>400</v>
      </c>
      <c r="L3" s="43">
        <v>800</v>
      </c>
      <c r="M3" s="23"/>
      <c r="N3" s="52"/>
      <c r="O3" s="52" t="s">
        <v>246</v>
      </c>
      <c r="P3" s="52" t="s">
        <v>245</v>
      </c>
      <c r="Q3" s="52" t="s">
        <v>10</v>
      </c>
      <c r="R3" s="52"/>
      <c r="S3" s="52"/>
      <c r="T3" s="58"/>
    </row>
    <row r="4" spans="1:20" s="42" customFormat="1" ht="14.1" customHeight="1">
      <c r="A4" s="65"/>
      <c r="B4" s="65"/>
      <c r="C4" s="65"/>
      <c r="D4" s="65"/>
      <c r="E4" s="65"/>
      <c r="F4" s="65"/>
      <c r="G4" s="68"/>
      <c r="H4" s="45" t="s">
        <v>244</v>
      </c>
      <c r="I4" s="24" t="s">
        <v>243</v>
      </c>
      <c r="J4" s="26">
        <v>1</v>
      </c>
      <c r="K4" s="23">
        <v>1600</v>
      </c>
      <c r="L4" s="43">
        <v>1600</v>
      </c>
      <c r="M4" s="23"/>
      <c r="N4" s="56"/>
      <c r="O4" s="53"/>
      <c r="P4" s="56"/>
      <c r="Q4" s="56"/>
      <c r="R4" s="56"/>
      <c r="S4" s="56"/>
      <c r="T4" s="60"/>
    </row>
    <row r="5" spans="1:20" s="42" customFormat="1" ht="14.1" customHeight="1">
      <c r="A5" s="65"/>
      <c r="B5" s="65"/>
      <c r="C5" s="65"/>
      <c r="D5" s="65"/>
      <c r="E5" s="65"/>
      <c r="F5" s="65"/>
      <c r="G5" s="68"/>
      <c r="H5" s="45" t="s">
        <v>242</v>
      </c>
      <c r="I5" s="24" t="s">
        <v>241</v>
      </c>
      <c r="J5" s="26">
        <v>12</v>
      </c>
      <c r="K5" s="23">
        <v>125</v>
      </c>
      <c r="L5" s="43">
        <v>1500</v>
      </c>
      <c r="M5" s="23"/>
      <c r="N5" s="56"/>
      <c r="O5" s="53"/>
      <c r="P5" s="56"/>
      <c r="Q5" s="56"/>
      <c r="R5" s="56"/>
      <c r="S5" s="56"/>
      <c r="T5" s="60"/>
    </row>
    <row r="6" spans="1:20" s="42" customFormat="1" ht="14.1" customHeight="1">
      <c r="A6" s="65"/>
      <c r="B6" s="65"/>
      <c r="C6" s="65"/>
      <c r="D6" s="65"/>
      <c r="E6" s="65"/>
      <c r="F6" s="65"/>
      <c r="G6" s="68"/>
      <c r="H6" s="45" t="s">
        <v>240</v>
      </c>
      <c r="I6" s="24" t="s">
        <v>237</v>
      </c>
      <c r="J6" s="26">
        <v>10</v>
      </c>
      <c r="K6" s="23">
        <v>300</v>
      </c>
      <c r="L6" s="43">
        <v>3000</v>
      </c>
      <c r="M6" s="23"/>
      <c r="N6" s="56"/>
      <c r="O6" s="53"/>
      <c r="P6" s="56"/>
      <c r="Q6" s="56"/>
      <c r="R6" s="56"/>
      <c r="S6" s="56"/>
      <c r="T6" s="60"/>
    </row>
    <row r="7" spans="1:20" s="42" customFormat="1" ht="14.1" customHeight="1">
      <c r="A7" s="65"/>
      <c r="B7" s="65"/>
      <c r="C7" s="65"/>
      <c r="D7" s="65"/>
      <c r="E7" s="65"/>
      <c r="F7" s="65"/>
      <c r="G7" s="68"/>
      <c r="H7" s="45" t="s">
        <v>239</v>
      </c>
      <c r="I7" s="24" t="s">
        <v>237</v>
      </c>
      <c r="J7" s="26">
        <v>10</v>
      </c>
      <c r="K7" s="23">
        <v>400</v>
      </c>
      <c r="L7" s="43">
        <v>4000</v>
      </c>
      <c r="M7" s="23"/>
      <c r="N7" s="56"/>
      <c r="O7" s="53"/>
      <c r="P7" s="56"/>
      <c r="Q7" s="56"/>
      <c r="R7" s="56"/>
      <c r="S7" s="56"/>
      <c r="T7" s="60"/>
    </row>
    <row r="8" spans="1:20" s="42" customFormat="1" ht="14.1" customHeight="1">
      <c r="A8" s="65"/>
      <c r="B8" s="65"/>
      <c r="C8" s="65"/>
      <c r="D8" s="65"/>
      <c r="E8" s="65"/>
      <c r="F8" s="65"/>
      <c r="G8" s="68"/>
      <c r="H8" s="45" t="s">
        <v>238</v>
      </c>
      <c r="I8" s="24" t="s">
        <v>237</v>
      </c>
      <c r="J8" s="26">
        <v>4</v>
      </c>
      <c r="K8" s="23">
        <v>450</v>
      </c>
      <c r="L8" s="43">
        <v>1800</v>
      </c>
      <c r="M8" s="23"/>
      <c r="N8" s="56"/>
      <c r="O8" s="53"/>
      <c r="P8" s="56"/>
      <c r="Q8" s="56"/>
      <c r="R8" s="56"/>
      <c r="S8" s="56"/>
      <c r="T8" s="60"/>
    </row>
    <row r="9" spans="1:20" s="42" customFormat="1" ht="14.1" customHeight="1">
      <c r="A9" s="65"/>
      <c r="B9" s="65"/>
      <c r="C9" s="65"/>
      <c r="D9" s="65"/>
      <c r="E9" s="65"/>
      <c r="F9" s="65"/>
      <c r="G9" s="68"/>
      <c r="H9" s="45" t="s">
        <v>236</v>
      </c>
      <c r="I9" s="24" t="s">
        <v>164</v>
      </c>
      <c r="J9" s="26">
        <v>1</v>
      </c>
      <c r="K9" s="23">
        <v>1500</v>
      </c>
      <c r="L9" s="43">
        <v>1500</v>
      </c>
      <c r="M9" s="23"/>
      <c r="N9" s="56"/>
      <c r="O9" s="53"/>
      <c r="P9" s="56"/>
      <c r="Q9" s="56"/>
      <c r="R9" s="56"/>
      <c r="S9" s="56"/>
      <c r="T9" s="60"/>
    </row>
    <row r="10" spans="1:20" s="42" customFormat="1" ht="14.1" customHeight="1">
      <c r="A10" s="65"/>
      <c r="B10" s="65"/>
      <c r="C10" s="65"/>
      <c r="D10" s="65"/>
      <c r="E10" s="65"/>
      <c r="F10" s="65"/>
      <c r="G10" s="68"/>
      <c r="H10" s="45" t="s">
        <v>235</v>
      </c>
      <c r="I10" s="24" t="s">
        <v>19</v>
      </c>
      <c r="J10" s="26">
        <v>10</v>
      </c>
      <c r="K10" s="23">
        <v>650</v>
      </c>
      <c r="L10" s="43">
        <v>6500</v>
      </c>
      <c r="M10" s="23"/>
      <c r="N10" s="56"/>
      <c r="O10" s="53"/>
      <c r="P10" s="56"/>
      <c r="Q10" s="56"/>
      <c r="R10" s="56"/>
      <c r="S10" s="56"/>
      <c r="T10" s="60"/>
    </row>
    <row r="11" spans="1:20" s="42" customFormat="1" ht="14.1" customHeight="1">
      <c r="A11" s="65"/>
      <c r="B11" s="65"/>
      <c r="C11" s="65"/>
      <c r="D11" s="65"/>
      <c r="E11" s="65"/>
      <c r="F11" s="65"/>
      <c r="G11" s="68"/>
      <c r="H11" s="45" t="s">
        <v>234</v>
      </c>
      <c r="I11" s="24" t="s">
        <v>233</v>
      </c>
      <c r="J11" s="26">
        <v>10</v>
      </c>
      <c r="K11" s="23">
        <v>30</v>
      </c>
      <c r="L11" s="43">
        <v>300</v>
      </c>
      <c r="M11" s="23"/>
      <c r="N11" s="56"/>
      <c r="O11" s="53"/>
      <c r="P11" s="56"/>
      <c r="Q11" s="56"/>
      <c r="R11" s="56"/>
      <c r="S11" s="56"/>
      <c r="T11" s="60"/>
    </row>
    <row r="12" spans="1:20" s="42" customFormat="1" ht="14.1" customHeight="1">
      <c r="A12" s="65"/>
      <c r="B12" s="65"/>
      <c r="C12" s="65"/>
      <c r="D12" s="65"/>
      <c r="E12" s="65"/>
      <c r="F12" s="65"/>
      <c r="G12" s="68"/>
      <c r="H12" s="45" t="s">
        <v>232</v>
      </c>
      <c r="I12" s="24" t="s">
        <v>11</v>
      </c>
      <c r="J12" s="26">
        <v>10</v>
      </c>
      <c r="K12" s="23">
        <v>150</v>
      </c>
      <c r="L12" s="43">
        <v>1500</v>
      </c>
      <c r="M12" s="23"/>
      <c r="N12" s="56"/>
      <c r="O12" s="53"/>
      <c r="P12" s="55"/>
      <c r="Q12" s="55"/>
      <c r="R12" s="55"/>
      <c r="S12" s="55"/>
      <c r="T12" s="59"/>
    </row>
    <row r="13" spans="1:20" s="42" customFormat="1" ht="25.35" customHeight="1">
      <c r="A13" s="66"/>
      <c r="B13" s="66"/>
      <c r="C13" s="66"/>
      <c r="D13" s="66"/>
      <c r="E13" s="66"/>
      <c r="F13" s="66"/>
      <c r="G13" s="69"/>
      <c r="H13" s="24"/>
      <c r="I13" s="24"/>
      <c r="J13" s="24"/>
      <c r="K13" s="23"/>
      <c r="L13" s="23">
        <f>SUM(L3:L12)</f>
        <v>22500</v>
      </c>
      <c r="M13" s="47">
        <v>23625</v>
      </c>
      <c r="N13" s="55"/>
      <c r="O13" s="54"/>
      <c r="P13" s="10">
        <v>23595</v>
      </c>
      <c r="Q13" s="23"/>
      <c r="R13" s="22"/>
      <c r="S13" s="22">
        <v>18876</v>
      </c>
      <c r="T13" s="43">
        <v>4719</v>
      </c>
    </row>
    <row r="14" spans="1:20" s="42" customFormat="1" ht="38.4" customHeight="1">
      <c r="A14" s="26">
        <v>2</v>
      </c>
      <c r="B14" s="24" t="s">
        <v>70</v>
      </c>
      <c r="C14" s="26" t="s">
        <v>16</v>
      </c>
      <c r="D14" s="24" t="s">
        <v>231</v>
      </c>
      <c r="E14" s="24" t="s">
        <v>294</v>
      </c>
      <c r="F14" s="24" t="s">
        <v>231</v>
      </c>
      <c r="G14" s="25" t="s">
        <v>56</v>
      </c>
      <c r="H14" s="45" t="s">
        <v>230</v>
      </c>
      <c r="I14" s="24" t="s">
        <v>229</v>
      </c>
      <c r="J14" s="24">
        <v>50</v>
      </c>
      <c r="K14" s="23">
        <v>90</v>
      </c>
      <c r="L14" s="23">
        <v>4500</v>
      </c>
      <c r="M14" s="23">
        <v>4725</v>
      </c>
      <c r="N14" s="23"/>
      <c r="O14" s="23" t="s">
        <v>228</v>
      </c>
      <c r="P14" s="10">
        <v>4695</v>
      </c>
      <c r="Q14" s="23" t="s">
        <v>73</v>
      </c>
      <c r="R14" s="22"/>
      <c r="S14" s="22">
        <v>1229</v>
      </c>
      <c r="T14" s="8">
        <f>P14-S14</f>
        <v>3466</v>
      </c>
    </row>
    <row r="15" spans="1:20" s="42" customFormat="1" ht="23.1" customHeight="1">
      <c r="A15" s="64">
        <v>3</v>
      </c>
      <c r="B15" s="64" t="s">
        <v>70</v>
      </c>
      <c r="C15" s="64" t="s">
        <v>16</v>
      </c>
      <c r="D15" s="64" t="s">
        <v>227</v>
      </c>
      <c r="E15" s="64" t="s">
        <v>294</v>
      </c>
      <c r="F15" s="64" t="s">
        <v>227</v>
      </c>
      <c r="G15" s="67" t="s">
        <v>56</v>
      </c>
      <c r="H15" s="45" t="s">
        <v>226</v>
      </c>
      <c r="I15" s="24" t="s">
        <v>19</v>
      </c>
      <c r="J15" s="26">
        <v>10</v>
      </c>
      <c r="K15" s="23">
        <v>160</v>
      </c>
      <c r="L15" s="43">
        <v>1600</v>
      </c>
      <c r="M15" s="23"/>
      <c r="N15" s="52"/>
      <c r="O15" s="52" t="s">
        <v>225</v>
      </c>
      <c r="P15" s="52"/>
      <c r="Q15" s="52"/>
      <c r="R15" s="52"/>
      <c r="S15" s="52"/>
      <c r="T15" s="58"/>
    </row>
    <row r="16" spans="1:20" s="42" customFormat="1" ht="23.1" customHeight="1">
      <c r="A16" s="65"/>
      <c r="B16" s="65"/>
      <c r="C16" s="65"/>
      <c r="D16" s="65"/>
      <c r="E16" s="65"/>
      <c r="F16" s="65"/>
      <c r="G16" s="68"/>
      <c r="H16" s="45" t="s">
        <v>224</v>
      </c>
      <c r="I16" s="24" t="s">
        <v>19</v>
      </c>
      <c r="J16" s="26">
        <v>10</v>
      </c>
      <c r="K16" s="23">
        <v>190</v>
      </c>
      <c r="L16" s="43">
        <v>1900</v>
      </c>
      <c r="M16" s="23"/>
      <c r="N16" s="56"/>
      <c r="O16" s="53"/>
      <c r="P16" s="56"/>
      <c r="Q16" s="56"/>
      <c r="R16" s="56"/>
      <c r="S16" s="56"/>
      <c r="T16" s="60"/>
    </row>
    <row r="17" spans="1:20" s="42" customFormat="1" ht="32.4" customHeight="1">
      <c r="A17" s="65"/>
      <c r="B17" s="65"/>
      <c r="C17" s="65"/>
      <c r="D17" s="65"/>
      <c r="E17" s="65"/>
      <c r="F17" s="65"/>
      <c r="G17" s="68"/>
      <c r="H17" s="45" t="s">
        <v>223</v>
      </c>
      <c r="I17" s="24" t="s">
        <v>19</v>
      </c>
      <c r="J17" s="26">
        <v>10</v>
      </c>
      <c r="K17" s="23">
        <v>270</v>
      </c>
      <c r="L17" s="43">
        <v>2700</v>
      </c>
      <c r="M17" s="23"/>
      <c r="N17" s="56"/>
      <c r="O17" s="53"/>
      <c r="P17" s="56"/>
      <c r="Q17" s="56"/>
      <c r="R17" s="56"/>
      <c r="S17" s="56"/>
      <c r="T17" s="60"/>
    </row>
    <row r="18" spans="1:20" s="42" customFormat="1" ht="35.1" customHeight="1">
      <c r="A18" s="65"/>
      <c r="B18" s="65"/>
      <c r="C18" s="65"/>
      <c r="D18" s="65"/>
      <c r="E18" s="65"/>
      <c r="F18" s="65"/>
      <c r="G18" s="68"/>
      <c r="H18" s="45" t="s">
        <v>222</v>
      </c>
      <c r="I18" s="24" t="s">
        <v>11</v>
      </c>
      <c r="J18" s="26">
        <v>2</v>
      </c>
      <c r="K18" s="23">
        <v>500</v>
      </c>
      <c r="L18" s="43">
        <v>1000</v>
      </c>
      <c r="M18" s="23"/>
      <c r="N18" s="56"/>
      <c r="O18" s="53"/>
      <c r="P18" s="55"/>
      <c r="Q18" s="55"/>
      <c r="R18" s="55"/>
      <c r="S18" s="55"/>
      <c r="T18" s="59"/>
    </row>
    <row r="19" spans="1:20" s="42" customFormat="1" ht="38.1" customHeight="1">
      <c r="A19" s="66"/>
      <c r="B19" s="66"/>
      <c r="C19" s="66"/>
      <c r="D19" s="66"/>
      <c r="E19" s="66"/>
      <c r="F19" s="66"/>
      <c r="G19" s="69"/>
      <c r="H19" s="45"/>
      <c r="I19" s="24"/>
      <c r="J19" s="24"/>
      <c r="K19" s="23"/>
      <c r="L19" s="23">
        <f>SUM(L15:L18)</f>
        <v>7200</v>
      </c>
      <c r="M19" s="23">
        <v>7560</v>
      </c>
      <c r="N19" s="55"/>
      <c r="O19" s="54"/>
      <c r="P19" s="10">
        <v>7530</v>
      </c>
      <c r="Q19" s="23"/>
      <c r="R19" s="22"/>
      <c r="S19" s="22">
        <v>3486</v>
      </c>
      <c r="T19" s="8">
        <f>P19-S19</f>
        <v>4044</v>
      </c>
    </row>
    <row r="20" spans="1:20" s="42" customFormat="1" ht="22.35" customHeight="1">
      <c r="A20" s="64">
        <v>4</v>
      </c>
      <c r="B20" s="64" t="s">
        <v>105</v>
      </c>
      <c r="C20" s="64" t="s">
        <v>16</v>
      </c>
      <c r="D20" s="64" t="s">
        <v>221</v>
      </c>
      <c r="E20" s="64" t="s">
        <v>294</v>
      </c>
      <c r="F20" s="64" t="s">
        <v>221</v>
      </c>
      <c r="G20" s="67" t="s">
        <v>56</v>
      </c>
      <c r="H20" s="45" t="s">
        <v>220</v>
      </c>
      <c r="I20" s="24" t="s">
        <v>205</v>
      </c>
      <c r="J20" s="26">
        <v>1</v>
      </c>
      <c r="K20" s="23">
        <v>1200</v>
      </c>
      <c r="L20" s="23">
        <v>1200</v>
      </c>
      <c r="M20" s="23"/>
      <c r="N20" s="52"/>
      <c r="O20" s="52" t="s">
        <v>219</v>
      </c>
      <c r="P20" s="52"/>
      <c r="Q20" s="52" t="s">
        <v>10</v>
      </c>
      <c r="R20" s="52"/>
      <c r="S20" s="52"/>
      <c r="T20" s="58"/>
    </row>
    <row r="21" spans="1:20" s="42" customFormat="1" ht="22.35" customHeight="1">
      <c r="A21" s="65"/>
      <c r="B21" s="65"/>
      <c r="C21" s="65"/>
      <c r="D21" s="65"/>
      <c r="E21" s="65"/>
      <c r="F21" s="65"/>
      <c r="G21" s="68"/>
      <c r="H21" s="45" t="s">
        <v>218</v>
      </c>
      <c r="I21" s="24" t="s">
        <v>205</v>
      </c>
      <c r="J21" s="26">
        <v>1</v>
      </c>
      <c r="K21" s="23">
        <v>1200</v>
      </c>
      <c r="L21" s="23">
        <v>1200</v>
      </c>
      <c r="M21" s="23"/>
      <c r="N21" s="56"/>
      <c r="O21" s="53"/>
      <c r="P21" s="56"/>
      <c r="Q21" s="56"/>
      <c r="R21" s="56"/>
      <c r="S21" s="56"/>
      <c r="T21" s="60"/>
    </row>
    <row r="22" spans="1:20" s="42" customFormat="1" ht="22.35" customHeight="1">
      <c r="A22" s="65"/>
      <c r="B22" s="65"/>
      <c r="C22" s="65"/>
      <c r="D22" s="65"/>
      <c r="E22" s="65"/>
      <c r="F22" s="65"/>
      <c r="G22" s="68"/>
      <c r="H22" s="45" t="s">
        <v>217</v>
      </c>
      <c r="I22" s="24" t="s">
        <v>205</v>
      </c>
      <c r="J22" s="26">
        <v>1</v>
      </c>
      <c r="K22" s="23">
        <v>1200</v>
      </c>
      <c r="L22" s="23">
        <v>1200</v>
      </c>
      <c r="M22" s="23"/>
      <c r="N22" s="56"/>
      <c r="O22" s="53"/>
      <c r="P22" s="56"/>
      <c r="Q22" s="56"/>
      <c r="R22" s="56"/>
      <c r="S22" s="56"/>
      <c r="T22" s="60"/>
    </row>
    <row r="23" spans="1:20" s="42" customFormat="1" ht="22.35" customHeight="1">
      <c r="A23" s="65"/>
      <c r="B23" s="65"/>
      <c r="C23" s="65"/>
      <c r="D23" s="65"/>
      <c r="E23" s="65"/>
      <c r="F23" s="65"/>
      <c r="G23" s="68"/>
      <c r="H23" s="45" t="s">
        <v>216</v>
      </c>
      <c r="I23" s="24" t="s">
        <v>205</v>
      </c>
      <c r="J23" s="26">
        <v>1</v>
      </c>
      <c r="K23" s="23">
        <v>1200</v>
      </c>
      <c r="L23" s="23">
        <v>1200</v>
      </c>
      <c r="M23" s="23"/>
      <c r="N23" s="56"/>
      <c r="O23" s="53"/>
      <c r="P23" s="56"/>
      <c r="Q23" s="56"/>
      <c r="R23" s="56"/>
      <c r="S23" s="56"/>
      <c r="T23" s="60"/>
    </row>
    <row r="24" spans="1:20" s="42" customFormat="1" ht="22.35" customHeight="1">
      <c r="A24" s="65"/>
      <c r="B24" s="65"/>
      <c r="C24" s="65"/>
      <c r="D24" s="65"/>
      <c r="E24" s="65"/>
      <c r="F24" s="65"/>
      <c r="G24" s="68"/>
      <c r="H24" s="45" t="s">
        <v>215</v>
      </c>
      <c r="I24" s="24" t="s">
        <v>205</v>
      </c>
      <c r="J24" s="26">
        <v>1</v>
      </c>
      <c r="K24" s="23">
        <v>1320</v>
      </c>
      <c r="L24" s="23">
        <v>1320</v>
      </c>
      <c r="M24" s="23"/>
      <c r="N24" s="56"/>
      <c r="O24" s="53"/>
      <c r="P24" s="56"/>
      <c r="Q24" s="56"/>
      <c r="R24" s="56"/>
      <c r="S24" s="56"/>
      <c r="T24" s="60"/>
    </row>
    <row r="25" spans="1:20" s="42" customFormat="1" ht="22.35" customHeight="1">
      <c r="A25" s="65"/>
      <c r="B25" s="65"/>
      <c r="C25" s="65"/>
      <c r="D25" s="65"/>
      <c r="E25" s="65"/>
      <c r="F25" s="65"/>
      <c r="G25" s="68"/>
      <c r="H25" s="45" t="s">
        <v>214</v>
      </c>
      <c r="I25" s="24" t="s">
        <v>205</v>
      </c>
      <c r="J25" s="26">
        <v>1</v>
      </c>
      <c r="K25" s="23">
        <v>1320</v>
      </c>
      <c r="L25" s="23">
        <v>1320</v>
      </c>
      <c r="M25" s="23"/>
      <c r="N25" s="56"/>
      <c r="O25" s="53"/>
      <c r="P25" s="56"/>
      <c r="Q25" s="56"/>
      <c r="R25" s="56"/>
      <c r="S25" s="56"/>
      <c r="T25" s="60"/>
    </row>
    <row r="26" spans="1:20" s="42" customFormat="1" ht="22.35" customHeight="1">
      <c r="A26" s="65"/>
      <c r="B26" s="65"/>
      <c r="C26" s="65"/>
      <c r="D26" s="65"/>
      <c r="E26" s="65"/>
      <c r="F26" s="65"/>
      <c r="G26" s="68"/>
      <c r="H26" s="45" t="s">
        <v>213</v>
      </c>
      <c r="I26" s="24" t="s">
        <v>205</v>
      </c>
      <c r="J26" s="26">
        <v>1</v>
      </c>
      <c r="K26" s="23">
        <v>1320</v>
      </c>
      <c r="L26" s="23">
        <v>1320</v>
      </c>
      <c r="M26" s="23"/>
      <c r="N26" s="56"/>
      <c r="O26" s="53"/>
      <c r="P26" s="56"/>
      <c r="Q26" s="56"/>
      <c r="R26" s="56"/>
      <c r="S26" s="56"/>
      <c r="T26" s="60"/>
    </row>
    <row r="27" spans="1:20" s="42" customFormat="1" ht="22.35" customHeight="1">
      <c r="A27" s="65"/>
      <c r="B27" s="65"/>
      <c r="C27" s="65"/>
      <c r="D27" s="65"/>
      <c r="E27" s="65"/>
      <c r="F27" s="65"/>
      <c r="G27" s="68"/>
      <c r="H27" s="45" t="s">
        <v>212</v>
      </c>
      <c r="I27" s="24" t="s">
        <v>205</v>
      </c>
      <c r="J27" s="26">
        <v>1</v>
      </c>
      <c r="K27" s="23">
        <v>1320</v>
      </c>
      <c r="L27" s="23">
        <v>1320</v>
      </c>
      <c r="M27" s="23"/>
      <c r="N27" s="56"/>
      <c r="O27" s="53"/>
      <c r="P27" s="56"/>
      <c r="Q27" s="56"/>
      <c r="R27" s="56"/>
      <c r="S27" s="56"/>
      <c r="T27" s="60"/>
    </row>
    <row r="28" spans="1:20" s="42" customFormat="1" ht="22.35" customHeight="1">
      <c r="A28" s="65"/>
      <c r="B28" s="65"/>
      <c r="C28" s="65"/>
      <c r="D28" s="65"/>
      <c r="E28" s="65"/>
      <c r="F28" s="65"/>
      <c r="G28" s="68"/>
      <c r="H28" s="45" t="s">
        <v>211</v>
      </c>
      <c r="I28" s="24" t="s">
        <v>205</v>
      </c>
      <c r="J28" s="26">
        <v>1</v>
      </c>
      <c r="K28" s="23">
        <v>1320</v>
      </c>
      <c r="L28" s="23">
        <v>1320</v>
      </c>
      <c r="M28" s="23"/>
      <c r="N28" s="56"/>
      <c r="O28" s="53"/>
      <c r="P28" s="56"/>
      <c r="Q28" s="56"/>
      <c r="R28" s="56"/>
      <c r="S28" s="56"/>
      <c r="T28" s="60"/>
    </row>
    <row r="29" spans="1:20" s="42" customFormat="1" ht="22.35" customHeight="1">
      <c r="A29" s="65"/>
      <c r="B29" s="65"/>
      <c r="C29" s="65"/>
      <c r="D29" s="65"/>
      <c r="E29" s="65"/>
      <c r="F29" s="65"/>
      <c r="G29" s="68"/>
      <c r="H29" s="45" t="s">
        <v>210</v>
      </c>
      <c r="I29" s="24" t="s">
        <v>205</v>
      </c>
      <c r="J29" s="26">
        <v>1</v>
      </c>
      <c r="K29" s="23">
        <v>1380</v>
      </c>
      <c r="L29" s="23">
        <v>1380</v>
      </c>
      <c r="M29" s="23"/>
      <c r="N29" s="56"/>
      <c r="O29" s="53"/>
      <c r="P29" s="56"/>
      <c r="Q29" s="56"/>
      <c r="R29" s="56"/>
      <c r="S29" s="56"/>
      <c r="T29" s="60"/>
    </row>
    <row r="30" spans="1:20" s="42" customFormat="1" ht="22.35" customHeight="1">
      <c r="A30" s="65"/>
      <c r="B30" s="65"/>
      <c r="C30" s="65"/>
      <c r="D30" s="65"/>
      <c r="E30" s="65"/>
      <c r="F30" s="65"/>
      <c r="G30" s="68"/>
      <c r="H30" s="45" t="s">
        <v>209</v>
      </c>
      <c r="I30" s="24" t="s">
        <v>205</v>
      </c>
      <c r="J30" s="26">
        <v>1</v>
      </c>
      <c r="K30" s="23">
        <v>1380</v>
      </c>
      <c r="L30" s="23">
        <v>1380</v>
      </c>
      <c r="M30" s="23"/>
      <c r="N30" s="56"/>
      <c r="O30" s="53"/>
      <c r="P30" s="56"/>
      <c r="Q30" s="56"/>
      <c r="R30" s="56"/>
      <c r="S30" s="56"/>
      <c r="T30" s="60"/>
    </row>
    <row r="31" spans="1:20" s="42" customFormat="1" ht="22.35" customHeight="1">
      <c r="A31" s="65"/>
      <c r="B31" s="65"/>
      <c r="C31" s="65"/>
      <c r="D31" s="65"/>
      <c r="E31" s="65"/>
      <c r="F31" s="65"/>
      <c r="G31" s="68"/>
      <c r="H31" s="45" t="s">
        <v>208</v>
      </c>
      <c r="I31" s="24" t="s">
        <v>205</v>
      </c>
      <c r="J31" s="26">
        <v>1</v>
      </c>
      <c r="K31" s="23">
        <v>1500</v>
      </c>
      <c r="L31" s="23">
        <v>1500</v>
      </c>
      <c r="M31" s="23"/>
      <c r="N31" s="56"/>
      <c r="O31" s="53"/>
      <c r="P31" s="56"/>
      <c r="Q31" s="56"/>
      <c r="R31" s="56"/>
      <c r="S31" s="56"/>
      <c r="T31" s="60"/>
    </row>
    <row r="32" spans="1:20" s="42" customFormat="1" ht="22.35" customHeight="1">
      <c r="A32" s="65"/>
      <c r="B32" s="65"/>
      <c r="C32" s="65"/>
      <c r="D32" s="65"/>
      <c r="E32" s="65"/>
      <c r="F32" s="65"/>
      <c r="G32" s="68"/>
      <c r="H32" s="45" t="s">
        <v>207</v>
      </c>
      <c r="I32" s="24" t="s">
        <v>205</v>
      </c>
      <c r="J32" s="26">
        <v>1</v>
      </c>
      <c r="K32" s="23">
        <v>1500</v>
      </c>
      <c r="L32" s="23">
        <v>1500</v>
      </c>
      <c r="M32" s="23"/>
      <c r="N32" s="56"/>
      <c r="O32" s="53"/>
      <c r="P32" s="56"/>
      <c r="Q32" s="56"/>
      <c r="R32" s="56"/>
      <c r="S32" s="56"/>
      <c r="T32" s="60"/>
    </row>
    <row r="33" spans="1:20" s="42" customFormat="1" ht="22.35" customHeight="1">
      <c r="A33" s="65"/>
      <c r="B33" s="65"/>
      <c r="C33" s="65"/>
      <c r="D33" s="65"/>
      <c r="E33" s="65"/>
      <c r="F33" s="65"/>
      <c r="G33" s="68"/>
      <c r="H33" s="45" t="s">
        <v>206</v>
      </c>
      <c r="I33" s="24" t="s">
        <v>205</v>
      </c>
      <c r="J33" s="26">
        <v>1</v>
      </c>
      <c r="K33" s="23">
        <v>1620</v>
      </c>
      <c r="L33" s="23">
        <v>1620</v>
      </c>
      <c r="M33" s="23"/>
      <c r="N33" s="56"/>
      <c r="O33" s="53"/>
      <c r="P33" s="56"/>
      <c r="Q33" s="56"/>
      <c r="R33" s="56"/>
      <c r="S33" s="56"/>
      <c r="T33" s="60"/>
    </row>
    <row r="34" spans="1:20" s="42" customFormat="1" ht="38.1" customHeight="1">
      <c r="A34" s="65"/>
      <c r="B34" s="65"/>
      <c r="C34" s="65"/>
      <c r="D34" s="65"/>
      <c r="E34" s="65"/>
      <c r="F34" s="65"/>
      <c r="G34" s="68"/>
      <c r="H34" s="45" t="s">
        <v>204</v>
      </c>
      <c r="I34" s="24" t="s">
        <v>19</v>
      </c>
      <c r="J34" s="26">
        <v>2</v>
      </c>
      <c r="K34" s="23">
        <v>5600</v>
      </c>
      <c r="L34" s="23">
        <v>11200</v>
      </c>
      <c r="M34" s="23"/>
      <c r="N34" s="56"/>
      <c r="O34" s="53"/>
      <c r="P34" s="56"/>
      <c r="Q34" s="56"/>
      <c r="R34" s="56"/>
      <c r="S34" s="56"/>
      <c r="T34" s="60"/>
    </row>
    <row r="35" spans="1:20" s="42" customFormat="1" ht="26.1" customHeight="1">
      <c r="A35" s="65"/>
      <c r="B35" s="65"/>
      <c r="C35" s="65"/>
      <c r="D35" s="65"/>
      <c r="E35" s="65"/>
      <c r="F35" s="65"/>
      <c r="G35" s="68"/>
      <c r="H35" s="45" t="s">
        <v>203</v>
      </c>
      <c r="I35" s="24" t="s">
        <v>19</v>
      </c>
      <c r="J35" s="26">
        <v>1</v>
      </c>
      <c r="K35" s="23">
        <v>5800</v>
      </c>
      <c r="L35" s="23">
        <v>5800</v>
      </c>
      <c r="M35" s="23"/>
      <c r="N35" s="56"/>
      <c r="O35" s="53"/>
      <c r="P35" s="56"/>
      <c r="Q35" s="56"/>
      <c r="R35" s="56"/>
      <c r="S35" s="56"/>
      <c r="T35" s="60"/>
    </row>
    <row r="36" spans="1:20" s="42" customFormat="1" ht="22.35" customHeight="1">
      <c r="A36" s="65"/>
      <c r="B36" s="65"/>
      <c r="C36" s="65"/>
      <c r="D36" s="65"/>
      <c r="E36" s="65"/>
      <c r="F36" s="65"/>
      <c r="G36" s="68"/>
      <c r="H36" s="45" t="s">
        <v>202</v>
      </c>
      <c r="I36" s="24" t="s">
        <v>19</v>
      </c>
      <c r="J36" s="26">
        <v>1</v>
      </c>
      <c r="K36" s="23">
        <v>5800</v>
      </c>
      <c r="L36" s="23">
        <v>5800</v>
      </c>
      <c r="M36" s="23"/>
      <c r="N36" s="56"/>
      <c r="O36" s="53"/>
      <c r="P36" s="56"/>
      <c r="Q36" s="56"/>
      <c r="R36" s="56"/>
      <c r="S36" s="56"/>
      <c r="T36" s="60"/>
    </row>
    <row r="37" spans="1:20" s="42" customFormat="1" ht="34.35" customHeight="1">
      <c r="A37" s="65"/>
      <c r="B37" s="65"/>
      <c r="C37" s="65"/>
      <c r="D37" s="65"/>
      <c r="E37" s="65"/>
      <c r="F37" s="65"/>
      <c r="G37" s="68"/>
      <c r="H37" s="45" t="s">
        <v>201</v>
      </c>
      <c r="I37" s="24" t="s">
        <v>199</v>
      </c>
      <c r="J37" s="26">
        <v>1</v>
      </c>
      <c r="K37" s="23">
        <v>2800</v>
      </c>
      <c r="L37" s="23">
        <v>2800</v>
      </c>
      <c r="M37" s="23"/>
      <c r="N37" s="56"/>
      <c r="O37" s="53"/>
      <c r="P37" s="56"/>
      <c r="Q37" s="56"/>
      <c r="R37" s="56"/>
      <c r="S37" s="56"/>
      <c r="T37" s="60"/>
    </row>
    <row r="38" spans="1:20" s="42" customFormat="1" ht="36.6" customHeight="1">
      <c r="A38" s="65"/>
      <c r="B38" s="65"/>
      <c r="C38" s="65"/>
      <c r="D38" s="65"/>
      <c r="E38" s="65"/>
      <c r="F38" s="65"/>
      <c r="G38" s="68"/>
      <c r="H38" s="45" t="s">
        <v>200</v>
      </c>
      <c r="I38" s="24" t="s">
        <v>199</v>
      </c>
      <c r="J38" s="26">
        <v>1</v>
      </c>
      <c r="K38" s="23">
        <v>1400</v>
      </c>
      <c r="L38" s="23">
        <v>1400</v>
      </c>
      <c r="M38" s="23"/>
      <c r="N38" s="56"/>
      <c r="O38" s="53"/>
      <c r="P38" s="55"/>
      <c r="Q38" s="55"/>
      <c r="R38" s="55"/>
      <c r="S38" s="55"/>
      <c r="T38" s="59"/>
    </row>
    <row r="39" spans="1:20" s="42" customFormat="1" ht="29.1" customHeight="1">
      <c r="A39" s="66"/>
      <c r="B39" s="66"/>
      <c r="C39" s="66"/>
      <c r="D39" s="66"/>
      <c r="E39" s="66"/>
      <c r="F39" s="66"/>
      <c r="G39" s="69"/>
      <c r="H39" s="45"/>
      <c r="I39" s="24"/>
      <c r="J39" s="24"/>
      <c r="K39" s="23"/>
      <c r="L39" s="23">
        <f>SUM(L20:L38)</f>
        <v>45780</v>
      </c>
      <c r="M39" s="47">
        <v>48069</v>
      </c>
      <c r="N39" s="55"/>
      <c r="O39" s="54"/>
      <c r="P39" s="10">
        <v>48039</v>
      </c>
      <c r="Q39" s="23"/>
      <c r="R39" s="22"/>
      <c r="S39" s="22">
        <v>32571</v>
      </c>
      <c r="T39" s="8">
        <f>P39-S39</f>
        <v>15468</v>
      </c>
    </row>
    <row r="40" spans="1:20" s="42" customFormat="1" ht="27.6">
      <c r="A40" s="64">
        <v>5</v>
      </c>
      <c r="B40" s="64" t="s">
        <v>17</v>
      </c>
      <c r="C40" s="64" t="s">
        <v>16</v>
      </c>
      <c r="D40" s="64" t="s">
        <v>198</v>
      </c>
      <c r="E40" s="64" t="s">
        <v>294</v>
      </c>
      <c r="F40" s="64" t="s">
        <v>198</v>
      </c>
      <c r="G40" s="67" t="s">
        <v>56</v>
      </c>
      <c r="H40" s="45" t="s">
        <v>197</v>
      </c>
      <c r="I40" s="24" t="s">
        <v>194</v>
      </c>
      <c r="J40" s="24">
        <v>2</v>
      </c>
      <c r="K40" s="23">
        <v>850</v>
      </c>
      <c r="L40" s="23">
        <v>1700</v>
      </c>
      <c r="M40" s="23"/>
      <c r="N40" s="52"/>
      <c r="O40" s="52" t="s">
        <v>196</v>
      </c>
      <c r="P40" s="52"/>
      <c r="Q40" s="52"/>
      <c r="R40" s="52"/>
      <c r="S40" s="52"/>
      <c r="T40" s="58"/>
    </row>
    <row r="41" spans="1:20" s="42" customFormat="1" ht="27.6">
      <c r="A41" s="65"/>
      <c r="B41" s="65"/>
      <c r="C41" s="65"/>
      <c r="D41" s="65"/>
      <c r="E41" s="65"/>
      <c r="F41" s="65"/>
      <c r="G41" s="68"/>
      <c r="H41" s="45" t="s">
        <v>195</v>
      </c>
      <c r="I41" s="24" t="s">
        <v>194</v>
      </c>
      <c r="J41" s="24">
        <v>1</v>
      </c>
      <c r="K41" s="23">
        <v>1400</v>
      </c>
      <c r="L41" s="23">
        <v>1400</v>
      </c>
      <c r="M41" s="23"/>
      <c r="N41" s="56"/>
      <c r="O41" s="53"/>
      <c r="P41" s="55"/>
      <c r="Q41" s="55"/>
      <c r="R41" s="55"/>
      <c r="S41" s="55"/>
      <c r="T41" s="59"/>
    </row>
    <row r="42" spans="1:20" s="42" customFormat="1" ht="13.8">
      <c r="A42" s="66"/>
      <c r="B42" s="66"/>
      <c r="C42" s="66"/>
      <c r="D42" s="66"/>
      <c r="E42" s="66"/>
      <c r="F42" s="66"/>
      <c r="G42" s="69"/>
      <c r="H42" s="45"/>
      <c r="I42" s="24"/>
      <c r="J42" s="24"/>
      <c r="K42" s="23"/>
      <c r="L42" s="23">
        <v>3100</v>
      </c>
      <c r="M42" s="47">
        <v>3255</v>
      </c>
      <c r="N42" s="55"/>
      <c r="O42" s="54"/>
      <c r="P42" s="10">
        <v>3225</v>
      </c>
      <c r="Q42" s="23"/>
      <c r="R42" s="22"/>
      <c r="S42" s="22">
        <v>1575</v>
      </c>
      <c r="T42" s="8">
        <f>P42-S42</f>
        <v>1650</v>
      </c>
    </row>
    <row r="43" spans="1:20" s="42" customFormat="1" ht="14.1" customHeight="1">
      <c r="A43" s="64">
        <v>6</v>
      </c>
      <c r="B43" s="64" t="s">
        <v>168</v>
      </c>
      <c r="C43" s="64" t="s">
        <v>16</v>
      </c>
      <c r="D43" s="64" t="s">
        <v>193</v>
      </c>
      <c r="E43" s="64" t="s">
        <v>294</v>
      </c>
      <c r="F43" s="64" t="s">
        <v>193</v>
      </c>
      <c r="G43" s="67" t="s">
        <v>192</v>
      </c>
      <c r="H43" s="45" t="s">
        <v>83</v>
      </c>
      <c r="I43" s="24" t="s">
        <v>28</v>
      </c>
      <c r="J43" s="24">
        <v>20</v>
      </c>
      <c r="K43" s="23">
        <v>95</v>
      </c>
      <c r="L43" s="23">
        <v>1900</v>
      </c>
      <c r="M43" s="23"/>
      <c r="N43" s="52"/>
      <c r="O43" s="52" t="s">
        <v>191</v>
      </c>
      <c r="P43" s="52"/>
      <c r="Q43" s="52" t="s">
        <v>10</v>
      </c>
      <c r="R43" s="22">
        <v>37</v>
      </c>
      <c r="S43" s="61"/>
      <c r="T43" s="58"/>
    </row>
    <row r="44" spans="1:20" s="42" customFormat="1" ht="14.1" customHeight="1">
      <c r="A44" s="65"/>
      <c r="B44" s="65"/>
      <c r="C44" s="65"/>
      <c r="D44" s="65"/>
      <c r="E44" s="65"/>
      <c r="F44" s="65"/>
      <c r="G44" s="68"/>
      <c r="H44" s="45" t="s">
        <v>190</v>
      </c>
      <c r="I44" s="24" t="s">
        <v>28</v>
      </c>
      <c r="J44" s="24">
        <v>10</v>
      </c>
      <c r="K44" s="23">
        <v>250</v>
      </c>
      <c r="L44" s="23">
        <v>2500</v>
      </c>
      <c r="M44" s="23"/>
      <c r="N44" s="56"/>
      <c r="O44" s="53"/>
      <c r="P44" s="56"/>
      <c r="Q44" s="56"/>
      <c r="R44" s="22">
        <v>110</v>
      </c>
      <c r="S44" s="62"/>
      <c r="T44" s="60"/>
    </row>
    <row r="45" spans="1:20" s="42" customFormat="1" ht="14.1" customHeight="1">
      <c r="A45" s="65"/>
      <c r="B45" s="65"/>
      <c r="C45" s="65"/>
      <c r="D45" s="65"/>
      <c r="E45" s="65"/>
      <c r="F45" s="65"/>
      <c r="G45" s="68"/>
      <c r="H45" s="45" t="s">
        <v>189</v>
      </c>
      <c r="I45" s="24" t="s">
        <v>19</v>
      </c>
      <c r="J45" s="24">
        <v>1</v>
      </c>
      <c r="K45" s="23">
        <v>3300</v>
      </c>
      <c r="L45" s="23">
        <v>3300</v>
      </c>
      <c r="M45" s="23"/>
      <c r="N45" s="56"/>
      <c r="O45" s="53"/>
      <c r="P45" s="55"/>
      <c r="Q45" s="55"/>
      <c r="R45" s="22">
        <v>2499</v>
      </c>
      <c r="S45" s="63"/>
      <c r="T45" s="59"/>
    </row>
    <row r="46" spans="1:20" s="42" customFormat="1" ht="14.1" customHeight="1">
      <c r="A46" s="66"/>
      <c r="B46" s="66"/>
      <c r="C46" s="66"/>
      <c r="D46" s="66"/>
      <c r="E46" s="66"/>
      <c r="F46" s="66"/>
      <c r="G46" s="69"/>
      <c r="H46" s="45"/>
      <c r="I46" s="24"/>
      <c r="J46" s="24"/>
      <c r="K46" s="23"/>
      <c r="L46" s="23">
        <v>7700</v>
      </c>
      <c r="M46" s="23">
        <v>8085</v>
      </c>
      <c r="N46" s="55"/>
      <c r="O46" s="54"/>
      <c r="P46" s="10">
        <v>8055</v>
      </c>
      <c r="Q46" s="23"/>
      <c r="R46" s="22"/>
      <c r="S46" s="22"/>
      <c r="T46" s="8">
        <v>1611</v>
      </c>
    </row>
    <row r="47" spans="1:20" s="29" customFormat="1" ht="48" customHeight="1">
      <c r="A47" s="35">
        <v>7</v>
      </c>
      <c r="B47" s="35" t="s">
        <v>168</v>
      </c>
      <c r="C47" s="35" t="s">
        <v>188</v>
      </c>
      <c r="D47" s="35" t="s">
        <v>187</v>
      </c>
      <c r="E47" s="35" t="s">
        <v>294</v>
      </c>
      <c r="F47" s="35" t="s">
        <v>186</v>
      </c>
      <c r="G47" s="36" t="s">
        <v>159</v>
      </c>
      <c r="H47" s="46" t="s">
        <v>185</v>
      </c>
      <c r="I47" s="35" t="s">
        <v>11</v>
      </c>
      <c r="J47" s="35">
        <v>9</v>
      </c>
      <c r="K47" s="33">
        <v>1000</v>
      </c>
      <c r="L47" s="33">
        <v>9000</v>
      </c>
      <c r="M47" s="33"/>
      <c r="N47" s="33"/>
      <c r="O47" s="32" t="s">
        <v>166</v>
      </c>
      <c r="P47" s="32">
        <v>9420</v>
      </c>
      <c r="Q47" s="32" t="s">
        <v>73</v>
      </c>
      <c r="R47" s="31"/>
      <c r="S47" s="31">
        <v>4914</v>
      </c>
      <c r="T47" s="30">
        <f>P47-S47</f>
        <v>4506</v>
      </c>
    </row>
    <row r="48" spans="1:20" s="42" customFormat="1" ht="21.6" customHeight="1">
      <c r="A48" s="64">
        <v>8</v>
      </c>
      <c r="B48" s="64" t="s">
        <v>122</v>
      </c>
      <c r="C48" s="64" t="s">
        <v>16</v>
      </c>
      <c r="D48" s="64" t="s">
        <v>184</v>
      </c>
      <c r="E48" s="64" t="s">
        <v>294</v>
      </c>
      <c r="F48" s="64" t="s">
        <v>184</v>
      </c>
      <c r="G48" s="67" t="s">
        <v>56</v>
      </c>
      <c r="H48" s="45" t="s">
        <v>183</v>
      </c>
      <c r="I48" s="24" t="s">
        <v>19</v>
      </c>
      <c r="J48" s="24">
        <v>1</v>
      </c>
      <c r="K48" s="23">
        <v>2200</v>
      </c>
      <c r="L48" s="23">
        <v>2200</v>
      </c>
      <c r="M48" s="23"/>
      <c r="N48" s="52"/>
      <c r="O48" s="52" t="s">
        <v>182</v>
      </c>
      <c r="P48" s="52"/>
      <c r="Q48" s="52" t="s">
        <v>181</v>
      </c>
      <c r="R48" s="52"/>
      <c r="S48" s="22">
        <v>1523</v>
      </c>
      <c r="T48" s="58"/>
    </row>
    <row r="49" spans="1:20" s="42" customFormat="1" ht="21.6" customHeight="1">
      <c r="A49" s="65"/>
      <c r="B49" s="65"/>
      <c r="C49" s="65"/>
      <c r="D49" s="65"/>
      <c r="E49" s="65"/>
      <c r="F49" s="65"/>
      <c r="G49" s="68"/>
      <c r="H49" s="45" t="s">
        <v>180</v>
      </c>
      <c r="I49" s="24" t="s">
        <v>19</v>
      </c>
      <c r="J49" s="24">
        <v>140</v>
      </c>
      <c r="K49" s="23">
        <v>120</v>
      </c>
      <c r="L49" s="23">
        <v>16800</v>
      </c>
      <c r="M49" s="23"/>
      <c r="N49" s="56"/>
      <c r="O49" s="53"/>
      <c r="P49" s="55"/>
      <c r="Q49" s="55"/>
      <c r="R49" s="55"/>
      <c r="S49" s="22">
        <v>9555</v>
      </c>
      <c r="T49" s="59"/>
    </row>
    <row r="50" spans="1:20" s="42" customFormat="1" ht="21.6" customHeight="1">
      <c r="A50" s="66"/>
      <c r="B50" s="66"/>
      <c r="C50" s="66"/>
      <c r="D50" s="66"/>
      <c r="E50" s="66"/>
      <c r="F50" s="66"/>
      <c r="G50" s="69"/>
      <c r="H50" s="24"/>
      <c r="I50" s="24"/>
      <c r="J50" s="24"/>
      <c r="K50" s="23"/>
      <c r="L50" s="23">
        <v>19000</v>
      </c>
      <c r="M50" s="23">
        <v>19950</v>
      </c>
      <c r="N50" s="55"/>
      <c r="O50" s="54"/>
      <c r="P50" s="10">
        <v>19920</v>
      </c>
      <c r="Q50" s="23"/>
      <c r="R50" s="22"/>
      <c r="S50" s="22">
        <f>S48+S49</f>
        <v>11078</v>
      </c>
      <c r="T50" s="15">
        <f>P50-S50</f>
        <v>8842</v>
      </c>
    </row>
    <row r="51" spans="1:20" s="42" customFormat="1" ht="23.4" customHeight="1">
      <c r="A51" s="64">
        <v>9</v>
      </c>
      <c r="B51" s="64" t="s">
        <v>179</v>
      </c>
      <c r="C51" s="64" t="s">
        <v>16</v>
      </c>
      <c r="D51" s="64" t="s">
        <v>178</v>
      </c>
      <c r="E51" s="64" t="s">
        <v>294</v>
      </c>
      <c r="F51" s="64" t="s">
        <v>178</v>
      </c>
      <c r="G51" s="67" t="s">
        <v>159</v>
      </c>
      <c r="H51" s="25" t="s">
        <v>177</v>
      </c>
      <c r="I51" s="24" t="s">
        <v>176</v>
      </c>
      <c r="J51" s="24">
        <v>2</v>
      </c>
      <c r="K51" s="23">
        <v>2500</v>
      </c>
      <c r="L51" s="23">
        <v>5000</v>
      </c>
      <c r="M51" s="23"/>
      <c r="N51" s="52"/>
      <c r="O51" s="52" t="s">
        <v>175</v>
      </c>
      <c r="P51" s="52"/>
      <c r="Q51" s="52" t="s">
        <v>86</v>
      </c>
      <c r="R51" s="22">
        <v>2205</v>
      </c>
      <c r="S51" s="44">
        <v>2205</v>
      </c>
      <c r="T51" s="52"/>
    </row>
    <row r="52" spans="1:20" s="42" customFormat="1" ht="23.4" customHeight="1">
      <c r="A52" s="65"/>
      <c r="B52" s="65"/>
      <c r="C52" s="65"/>
      <c r="D52" s="65"/>
      <c r="E52" s="65"/>
      <c r="F52" s="65"/>
      <c r="G52" s="68"/>
      <c r="H52" s="25" t="s">
        <v>174</v>
      </c>
      <c r="I52" s="24" t="s">
        <v>173</v>
      </c>
      <c r="J52" s="24">
        <v>1</v>
      </c>
      <c r="K52" s="23">
        <v>1400</v>
      </c>
      <c r="L52" s="23">
        <v>1400</v>
      </c>
      <c r="M52" s="23"/>
      <c r="N52" s="56"/>
      <c r="O52" s="53"/>
      <c r="P52" s="55"/>
      <c r="Q52" s="55"/>
      <c r="R52" s="22">
        <v>945</v>
      </c>
      <c r="S52" s="22">
        <f>R52*J52</f>
        <v>945</v>
      </c>
      <c r="T52" s="55"/>
    </row>
    <row r="53" spans="1:20" s="42" customFormat="1" ht="23.4" customHeight="1">
      <c r="A53" s="66"/>
      <c r="B53" s="66"/>
      <c r="C53" s="66"/>
      <c r="D53" s="66"/>
      <c r="E53" s="66"/>
      <c r="F53" s="66"/>
      <c r="G53" s="69"/>
      <c r="H53" s="24"/>
      <c r="I53" s="24"/>
      <c r="J53" s="24"/>
      <c r="K53" s="23"/>
      <c r="L53" s="23">
        <v>6400</v>
      </c>
      <c r="M53" s="23">
        <v>6720</v>
      </c>
      <c r="N53" s="55"/>
      <c r="O53" s="54"/>
      <c r="P53" s="10">
        <v>6690</v>
      </c>
      <c r="Q53" s="23"/>
      <c r="R53" s="22"/>
      <c r="S53" s="22">
        <f>S51+S52</f>
        <v>3150</v>
      </c>
      <c r="T53" s="8">
        <f>P53-S53</f>
        <v>3540</v>
      </c>
    </row>
    <row r="54" spans="1:20" s="29" customFormat="1" ht="27.6">
      <c r="A54" s="35">
        <v>10</v>
      </c>
      <c r="B54" s="24" t="s">
        <v>17</v>
      </c>
      <c r="C54" s="35" t="s">
        <v>16</v>
      </c>
      <c r="D54" s="35" t="s">
        <v>172</v>
      </c>
      <c r="E54" s="35" t="s">
        <v>294</v>
      </c>
      <c r="F54" s="35" t="s">
        <v>171</v>
      </c>
      <c r="G54" s="36" t="s">
        <v>159</v>
      </c>
      <c r="H54" s="35" t="s">
        <v>170</v>
      </c>
      <c r="I54" s="35" t="s">
        <v>67</v>
      </c>
      <c r="J54" s="35">
        <v>2</v>
      </c>
      <c r="K54" s="33">
        <v>28000</v>
      </c>
      <c r="L54" s="33">
        <f>K54*J54</f>
        <v>56000</v>
      </c>
      <c r="M54" s="33"/>
      <c r="N54" s="33"/>
      <c r="O54" s="32" t="s">
        <v>169</v>
      </c>
      <c r="P54" s="32">
        <v>58770</v>
      </c>
      <c r="Q54" s="32" t="s">
        <v>86</v>
      </c>
      <c r="R54" s="31">
        <v>21000</v>
      </c>
      <c r="S54" s="31">
        <v>42000</v>
      </c>
      <c r="T54" s="30">
        <f>P54-S54</f>
        <v>16770</v>
      </c>
    </row>
    <row r="55" spans="1:20" s="42" customFormat="1" ht="32.1" customHeight="1">
      <c r="A55" s="64">
        <v>11</v>
      </c>
      <c r="B55" s="64" t="s">
        <v>168</v>
      </c>
      <c r="C55" s="64" t="s">
        <v>16</v>
      </c>
      <c r="D55" s="64" t="s">
        <v>167</v>
      </c>
      <c r="E55" s="64" t="s">
        <v>294</v>
      </c>
      <c r="F55" s="64" t="s">
        <v>166</v>
      </c>
      <c r="G55" s="67" t="s">
        <v>159</v>
      </c>
      <c r="H55" s="25" t="s">
        <v>165</v>
      </c>
      <c r="I55" s="24" t="s">
        <v>164</v>
      </c>
      <c r="J55" s="24">
        <v>2</v>
      </c>
      <c r="K55" s="23">
        <v>1500</v>
      </c>
      <c r="L55" s="23">
        <v>3000</v>
      </c>
      <c r="M55" s="23"/>
      <c r="N55" s="52"/>
      <c r="O55" s="52" t="s">
        <v>163</v>
      </c>
      <c r="P55" s="52"/>
      <c r="Q55" s="23" t="s">
        <v>86</v>
      </c>
      <c r="R55" s="52"/>
      <c r="S55" s="22">
        <v>2730</v>
      </c>
      <c r="T55" s="58"/>
    </row>
    <row r="56" spans="1:20" s="42" customFormat="1" ht="32.1" customHeight="1">
      <c r="A56" s="65"/>
      <c r="B56" s="65"/>
      <c r="C56" s="65"/>
      <c r="D56" s="65"/>
      <c r="E56" s="65"/>
      <c r="F56" s="65"/>
      <c r="G56" s="68"/>
      <c r="H56" s="25" t="s">
        <v>162</v>
      </c>
      <c r="I56" s="24" t="s">
        <v>111</v>
      </c>
      <c r="J56" s="24">
        <v>2</v>
      </c>
      <c r="K56" s="23">
        <v>1700</v>
      </c>
      <c r="L56" s="23">
        <v>3400</v>
      </c>
      <c r="M56" s="23"/>
      <c r="N56" s="56"/>
      <c r="O56" s="53"/>
      <c r="P56" s="55"/>
      <c r="Q56" s="23" t="s">
        <v>73</v>
      </c>
      <c r="R56" s="55"/>
      <c r="S56" s="22">
        <v>1859</v>
      </c>
      <c r="T56" s="59"/>
    </row>
    <row r="57" spans="1:20" s="42" customFormat="1" ht="32.1" customHeight="1">
      <c r="A57" s="66"/>
      <c r="B57" s="66"/>
      <c r="C57" s="66"/>
      <c r="D57" s="66"/>
      <c r="E57" s="66"/>
      <c r="F57" s="66"/>
      <c r="G57" s="69"/>
      <c r="H57" s="24"/>
      <c r="I57" s="24"/>
      <c r="J57" s="24"/>
      <c r="K57" s="23"/>
      <c r="L57" s="23">
        <f>SUM(L55:L56)</f>
        <v>6400</v>
      </c>
      <c r="M57" s="23">
        <v>6720</v>
      </c>
      <c r="N57" s="55"/>
      <c r="O57" s="54"/>
      <c r="P57" s="10">
        <v>6690</v>
      </c>
      <c r="Q57" s="23"/>
      <c r="R57" s="22"/>
      <c r="S57" s="22">
        <f>S55+S56</f>
        <v>4589</v>
      </c>
      <c r="T57" s="8">
        <f>P57-S57</f>
        <v>2101</v>
      </c>
    </row>
    <row r="58" spans="1:20" s="42" customFormat="1" ht="26.4" customHeight="1">
      <c r="A58" s="64">
        <v>12</v>
      </c>
      <c r="B58" s="64" t="s">
        <v>70</v>
      </c>
      <c r="C58" s="64" t="s">
        <v>16</v>
      </c>
      <c r="D58" s="64" t="s">
        <v>161</v>
      </c>
      <c r="E58" s="64" t="s">
        <v>294</v>
      </c>
      <c r="F58" s="64" t="s">
        <v>160</v>
      </c>
      <c r="G58" s="67" t="s">
        <v>159</v>
      </c>
      <c r="H58" s="25" t="s">
        <v>80</v>
      </c>
      <c r="I58" s="24" t="s">
        <v>19</v>
      </c>
      <c r="J58" s="41">
        <v>400</v>
      </c>
      <c r="K58" s="23">
        <v>14</v>
      </c>
      <c r="L58" s="23">
        <v>5600</v>
      </c>
      <c r="M58" s="23"/>
      <c r="N58" s="52"/>
      <c r="O58" s="52" t="s">
        <v>158</v>
      </c>
      <c r="P58" s="52"/>
      <c r="Q58" s="52" t="s">
        <v>73</v>
      </c>
      <c r="R58" s="52"/>
      <c r="S58" s="22">
        <v>3083</v>
      </c>
      <c r="T58" s="58"/>
    </row>
    <row r="59" spans="1:20" s="42" customFormat="1" ht="26.4" customHeight="1">
      <c r="A59" s="65"/>
      <c r="B59" s="65"/>
      <c r="C59" s="65"/>
      <c r="D59" s="65"/>
      <c r="E59" s="65"/>
      <c r="F59" s="65"/>
      <c r="G59" s="68"/>
      <c r="H59" s="25" t="s">
        <v>157</v>
      </c>
      <c r="I59" s="24" t="s">
        <v>24</v>
      </c>
      <c r="J59" s="41">
        <v>2</v>
      </c>
      <c r="K59" s="23">
        <v>300</v>
      </c>
      <c r="L59" s="23">
        <v>600</v>
      </c>
      <c r="M59" s="23"/>
      <c r="N59" s="56"/>
      <c r="O59" s="53"/>
      <c r="P59" s="55"/>
      <c r="Q59" s="55"/>
      <c r="R59" s="55"/>
      <c r="S59" s="22">
        <v>315</v>
      </c>
      <c r="T59" s="59"/>
    </row>
    <row r="60" spans="1:20" s="42" customFormat="1" ht="26.4" customHeight="1">
      <c r="A60" s="66"/>
      <c r="B60" s="66"/>
      <c r="C60" s="66"/>
      <c r="D60" s="66"/>
      <c r="E60" s="66"/>
      <c r="F60" s="66"/>
      <c r="G60" s="69"/>
      <c r="H60" s="24"/>
      <c r="I60" s="24"/>
      <c r="J60" s="24"/>
      <c r="K60" s="23"/>
      <c r="L60" s="23">
        <v>6200</v>
      </c>
      <c r="M60" s="23">
        <v>6510</v>
      </c>
      <c r="N60" s="55"/>
      <c r="O60" s="54"/>
      <c r="P60" s="10">
        <v>6480</v>
      </c>
      <c r="Q60" s="23"/>
      <c r="R60" s="22"/>
      <c r="S60" s="22">
        <f>S58+S59</f>
        <v>3398</v>
      </c>
      <c r="T60" s="8">
        <f>P60-S60</f>
        <v>3082</v>
      </c>
    </row>
    <row r="61" spans="1:20" s="42" customFormat="1" ht="42" customHeight="1">
      <c r="A61" s="26">
        <v>13</v>
      </c>
      <c r="B61" s="24" t="s">
        <v>17</v>
      </c>
      <c r="C61" s="26" t="s">
        <v>16</v>
      </c>
      <c r="D61" s="24" t="s">
        <v>156</v>
      </c>
      <c r="E61" s="24" t="s">
        <v>294</v>
      </c>
      <c r="F61" s="24" t="s">
        <v>156</v>
      </c>
      <c r="G61" s="25" t="s">
        <v>155</v>
      </c>
      <c r="H61" s="24" t="s">
        <v>154</v>
      </c>
      <c r="I61" s="24" t="s">
        <v>67</v>
      </c>
      <c r="J61" s="24">
        <v>1</v>
      </c>
      <c r="K61" s="23">
        <v>21000</v>
      </c>
      <c r="L61" s="23">
        <v>21000</v>
      </c>
      <c r="M61" s="23">
        <v>22050</v>
      </c>
      <c r="N61" s="23"/>
      <c r="O61" s="23" t="s">
        <v>153</v>
      </c>
      <c r="P61" s="10">
        <v>22020</v>
      </c>
      <c r="Q61" s="23" t="s">
        <v>94</v>
      </c>
      <c r="R61" s="22"/>
      <c r="S61" s="22">
        <v>16275</v>
      </c>
      <c r="T61" s="8">
        <f>P61-S61</f>
        <v>5745</v>
      </c>
    </row>
    <row r="62" spans="1:20" s="42" customFormat="1" ht="26.1" customHeight="1">
      <c r="A62" s="64">
        <v>14</v>
      </c>
      <c r="B62" s="64" t="s">
        <v>17</v>
      </c>
      <c r="C62" s="64" t="s">
        <v>16</v>
      </c>
      <c r="D62" s="64" t="s">
        <v>152</v>
      </c>
      <c r="E62" s="64" t="s">
        <v>294</v>
      </c>
      <c r="F62" s="64" t="s">
        <v>151</v>
      </c>
      <c r="G62" s="67" t="s">
        <v>56</v>
      </c>
      <c r="H62" s="24" t="s">
        <v>150</v>
      </c>
      <c r="I62" s="24" t="s">
        <v>11</v>
      </c>
      <c r="J62" s="41">
        <v>27</v>
      </c>
      <c r="K62" s="23">
        <v>150</v>
      </c>
      <c r="L62" s="23">
        <v>4050</v>
      </c>
      <c r="M62" s="23"/>
      <c r="N62" s="52"/>
      <c r="O62" s="52" t="s">
        <v>148</v>
      </c>
      <c r="P62" s="52"/>
      <c r="Q62" s="52" t="s">
        <v>73</v>
      </c>
      <c r="R62" s="22"/>
      <c r="S62" s="22">
        <v>2126</v>
      </c>
      <c r="T62" s="58"/>
    </row>
    <row r="63" spans="1:20" s="42" customFormat="1" ht="26.1" customHeight="1">
      <c r="A63" s="65"/>
      <c r="B63" s="65"/>
      <c r="C63" s="65"/>
      <c r="D63" s="65"/>
      <c r="E63" s="65"/>
      <c r="F63" s="65"/>
      <c r="G63" s="68"/>
      <c r="H63" s="24" t="s">
        <v>149</v>
      </c>
      <c r="I63" s="24" t="s">
        <v>11</v>
      </c>
      <c r="J63" s="41">
        <v>27</v>
      </c>
      <c r="K63" s="23">
        <v>250</v>
      </c>
      <c r="L63" s="23">
        <v>6750</v>
      </c>
      <c r="M63" s="23"/>
      <c r="N63" s="56"/>
      <c r="O63" s="53"/>
      <c r="P63" s="55"/>
      <c r="Q63" s="55"/>
      <c r="R63" s="22"/>
      <c r="S63" s="22">
        <v>3119</v>
      </c>
      <c r="T63" s="59"/>
    </row>
    <row r="64" spans="1:20" s="42" customFormat="1" ht="26.1" customHeight="1">
      <c r="A64" s="66"/>
      <c r="B64" s="66"/>
      <c r="C64" s="66"/>
      <c r="D64" s="66"/>
      <c r="E64" s="66"/>
      <c r="F64" s="66"/>
      <c r="G64" s="69"/>
      <c r="H64" s="24"/>
      <c r="I64" s="24"/>
      <c r="J64" s="24"/>
      <c r="K64" s="23"/>
      <c r="L64" s="23">
        <f>SUM(L62:L63)</f>
        <v>10800</v>
      </c>
      <c r="M64" s="23">
        <v>11340</v>
      </c>
      <c r="N64" s="55"/>
      <c r="O64" s="54"/>
      <c r="P64" s="10">
        <v>11310</v>
      </c>
      <c r="Q64" s="23"/>
      <c r="R64" s="22"/>
      <c r="S64" s="22">
        <f>S62+S63</f>
        <v>5245</v>
      </c>
      <c r="T64" s="43">
        <f>P64-S64</f>
        <v>6065</v>
      </c>
    </row>
    <row r="65" spans="1:20" s="29" customFormat="1" ht="27.6">
      <c r="A65" s="35">
        <v>15</v>
      </c>
      <c r="B65" s="35" t="s">
        <v>70</v>
      </c>
      <c r="C65" s="35" t="s">
        <v>16</v>
      </c>
      <c r="D65" s="35" t="s">
        <v>148</v>
      </c>
      <c r="E65" s="35" t="s">
        <v>294</v>
      </c>
      <c r="F65" s="35" t="s">
        <v>148</v>
      </c>
      <c r="G65" s="36" t="s">
        <v>56</v>
      </c>
      <c r="H65" s="35" t="s">
        <v>147</v>
      </c>
      <c r="I65" s="35" t="s">
        <v>67</v>
      </c>
      <c r="J65" s="35">
        <v>1</v>
      </c>
      <c r="K65" s="33">
        <v>17500</v>
      </c>
      <c r="L65" s="33">
        <v>17500</v>
      </c>
      <c r="M65" s="33"/>
      <c r="N65" s="33"/>
      <c r="O65" s="33" t="s">
        <v>146</v>
      </c>
      <c r="P65" s="33">
        <v>18345</v>
      </c>
      <c r="Q65" s="33" t="s">
        <v>145</v>
      </c>
      <c r="R65" s="31">
        <v>14175</v>
      </c>
      <c r="S65" s="31">
        <v>14175</v>
      </c>
      <c r="T65" s="30">
        <f>P65-S65</f>
        <v>4170</v>
      </c>
    </row>
    <row r="66" spans="1:20" s="42" customFormat="1" ht="36.6" customHeight="1">
      <c r="A66" s="26">
        <v>16</v>
      </c>
      <c r="B66" s="24" t="s">
        <v>17</v>
      </c>
      <c r="C66" s="26" t="s">
        <v>16</v>
      </c>
      <c r="D66" s="24" t="s">
        <v>144</v>
      </c>
      <c r="E66" s="24" t="s">
        <v>294</v>
      </c>
      <c r="F66" s="24" t="s">
        <v>143</v>
      </c>
      <c r="G66" s="25" t="s">
        <v>56</v>
      </c>
      <c r="H66" s="24" t="s">
        <v>142</v>
      </c>
      <c r="I66" s="24" t="s">
        <v>67</v>
      </c>
      <c r="J66" s="24">
        <v>5</v>
      </c>
      <c r="K66" s="23">
        <v>10000</v>
      </c>
      <c r="L66" s="23">
        <v>50000</v>
      </c>
      <c r="M66" s="23">
        <v>52500</v>
      </c>
      <c r="N66" s="23"/>
      <c r="O66" s="23" t="s">
        <v>141</v>
      </c>
      <c r="P66" s="10">
        <v>52470</v>
      </c>
      <c r="Q66" s="23" t="s">
        <v>94</v>
      </c>
      <c r="R66" s="22"/>
      <c r="S66" s="22">
        <v>31500</v>
      </c>
      <c r="T66" s="8">
        <f>P66-S66</f>
        <v>20970</v>
      </c>
    </row>
    <row r="67" spans="1:20" s="42" customFormat="1" ht="42" customHeight="1">
      <c r="A67" s="26">
        <v>17</v>
      </c>
      <c r="B67" s="24" t="s">
        <v>17</v>
      </c>
      <c r="C67" s="26" t="s">
        <v>16</v>
      </c>
      <c r="D67" s="24" t="s">
        <v>140</v>
      </c>
      <c r="E67" s="24" t="s">
        <v>294</v>
      </c>
      <c r="F67" s="24" t="s">
        <v>291</v>
      </c>
      <c r="G67" s="25" t="s">
        <v>56</v>
      </c>
      <c r="H67" s="24" t="s">
        <v>139</v>
      </c>
      <c r="I67" s="24" t="s">
        <v>138</v>
      </c>
      <c r="J67" s="24">
        <v>10</v>
      </c>
      <c r="K67" s="23">
        <v>390</v>
      </c>
      <c r="L67" s="23">
        <v>3900</v>
      </c>
      <c r="M67" s="23">
        <v>4095</v>
      </c>
      <c r="N67" s="23"/>
      <c r="O67" s="23" t="s">
        <v>137</v>
      </c>
      <c r="P67" s="10">
        <v>4065</v>
      </c>
      <c r="Q67" s="23" t="s">
        <v>73</v>
      </c>
      <c r="R67" s="22"/>
      <c r="S67" s="22">
        <v>2530</v>
      </c>
      <c r="T67" s="8">
        <f>P67-S67</f>
        <v>1535</v>
      </c>
    </row>
    <row r="68" spans="1:20" s="42" customFormat="1" ht="42" customHeight="1">
      <c r="A68" s="64">
        <v>18</v>
      </c>
      <c r="B68" s="64" t="s">
        <v>122</v>
      </c>
      <c r="C68" s="64" t="s">
        <v>16</v>
      </c>
      <c r="D68" s="64" t="s">
        <v>136</v>
      </c>
      <c r="E68" s="64" t="s">
        <v>294</v>
      </c>
      <c r="F68" s="64" t="s">
        <v>136</v>
      </c>
      <c r="G68" s="67" t="s">
        <v>56</v>
      </c>
      <c r="H68" s="64" t="s">
        <v>135</v>
      </c>
      <c r="I68" s="77" t="s">
        <v>67</v>
      </c>
      <c r="J68" s="77">
        <v>2</v>
      </c>
      <c r="K68" s="52">
        <v>13000</v>
      </c>
      <c r="L68" s="52">
        <v>26000</v>
      </c>
      <c r="M68" s="23"/>
      <c r="N68" s="23"/>
      <c r="O68" s="52" t="s">
        <v>134</v>
      </c>
      <c r="P68" s="57">
        <v>27270</v>
      </c>
      <c r="Q68" s="23" t="s">
        <v>133</v>
      </c>
      <c r="R68" s="22">
        <v>6000</v>
      </c>
      <c r="S68" s="22">
        <v>12600</v>
      </c>
      <c r="T68" s="58">
        <f>P68-S68-S69</f>
        <v>11194</v>
      </c>
    </row>
    <row r="69" spans="1:20" s="14" customFormat="1" ht="63.6" customHeight="1">
      <c r="A69" s="66"/>
      <c r="B69" s="66"/>
      <c r="C69" s="66"/>
      <c r="D69" s="66"/>
      <c r="E69" s="66"/>
      <c r="F69" s="54"/>
      <c r="G69" s="69"/>
      <c r="H69" s="66"/>
      <c r="I69" s="66"/>
      <c r="J69" s="66"/>
      <c r="K69" s="55"/>
      <c r="L69" s="55"/>
      <c r="M69" s="23">
        <v>27300</v>
      </c>
      <c r="N69" s="23"/>
      <c r="O69" s="54"/>
      <c r="P69" s="55"/>
      <c r="Q69" s="23" t="s">
        <v>132</v>
      </c>
      <c r="R69" s="22">
        <v>1655</v>
      </c>
      <c r="S69" s="22">
        <v>3476</v>
      </c>
      <c r="T69" s="59"/>
    </row>
    <row r="70" spans="1:20" s="14" customFormat="1" ht="20.399999999999999" customHeight="1">
      <c r="A70" s="64">
        <v>19</v>
      </c>
      <c r="B70" s="64" t="s">
        <v>17</v>
      </c>
      <c r="C70" s="64" t="s">
        <v>16</v>
      </c>
      <c r="D70" s="64" t="s">
        <v>131</v>
      </c>
      <c r="E70" s="64" t="s">
        <v>294</v>
      </c>
      <c r="F70" s="64" t="s">
        <v>131</v>
      </c>
      <c r="G70" s="67" t="s">
        <v>56</v>
      </c>
      <c r="H70" s="24" t="s">
        <v>130</v>
      </c>
      <c r="I70" s="40" t="s">
        <v>19</v>
      </c>
      <c r="J70" s="41">
        <v>100</v>
      </c>
      <c r="K70" s="23">
        <v>35</v>
      </c>
      <c r="L70" s="23">
        <v>3500</v>
      </c>
      <c r="M70" s="23"/>
      <c r="N70" s="52"/>
      <c r="O70" s="52" t="s">
        <v>129</v>
      </c>
      <c r="P70" s="58"/>
      <c r="Q70" s="23" t="s">
        <v>73</v>
      </c>
      <c r="R70" s="52"/>
      <c r="S70" s="22">
        <v>2216</v>
      </c>
      <c r="T70" s="58"/>
    </row>
    <row r="71" spans="1:20" s="14" customFormat="1" ht="20.399999999999999" customHeight="1">
      <c r="A71" s="65"/>
      <c r="B71" s="65"/>
      <c r="C71" s="65"/>
      <c r="D71" s="73"/>
      <c r="E71" s="73"/>
      <c r="F71" s="78"/>
      <c r="G71" s="75"/>
      <c r="H71" s="24" t="s">
        <v>128</v>
      </c>
      <c r="I71" s="40" t="s">
        <v>127</v>
      </c>
      <c r="J71" s="41">
        <v>6</v>
      </c>
      <c r="K71" s="23">
        <v>1100</v>
      </c>
      <c r="L71" s="23">
        <v>6600</v>
      </c>
      <c r="M71" s="23"/>
      <c r="N71" s="62"/>
      <c r="O71" s="78"/>
      <c r="P71" s="60"/>
      <c r="Q71" s="23" t="s">
        <v>86</v>
      </c>
      <c r="R71" s="56"/>
      <c r="S71" s="22">
        <f>3600+44</f>
        <v>3644</v>
      </c>
      <c r="T71" s="60"/>
    </row>
    <row r="72" spans="1:20" s="14" customFormat="1" ht="20.399999999999999" customHeight="1">
      <c r="A72" s="65"/>
      <c r="B72" s="65"/>
      <c r="C72" s="65"/>
      <c r="D72" s="73"/>
      <c r="E72" s="73"/>
      <c r="F72" s="78"/>
      <c r="G72" s="75"/>
      <c r="H72" s="24" t="s">
        <v>126</v>
      </c>
      <c r="I72" s="40"/>
      <c r="J72" s="41">
        <v>6</v>
      </c>
      <c r="K72" s="23">
        <v>1400</v>
      </c>
      <c r="L72" s="23">
        <v>8400</v>
      </c>
      <c r="M72" s="23"/>
      <c r="N72" s="62"/>
      <c r="O72" s="78"/>
      <c r="P72" s="59"/>
      <c r="Q72" s="23" t="s">
        <v>86</v>
      </c>
      <c r="R72" s="55"/>
      <c r="S72" s="22">
        <v>5280</v>
      </c>
      <c r="T72" s="59"/>
    </row>
    <row r="73" spans="1:20" s="14" customFormat="1" ht="20.399999999999999" customHeight="1">
      <c r="A73" s="66"/>
      <c r="B73" s="66"/>
      <c r="C73" s="66"/>
      <c r="D73" s="74"/>
      <c r="E73" s="74"/>
      <c r="F73" s="79"/>
      <c r="G73" s="76"/>
      <c r="H73" s="24"/>
      <c r="I73" s="40"/>
      <c r="J73" s="40"/>
      <c r="K73" s="38"/>
      <c r="L73" s="23">
        <f>SUM(L70:L72)</f>
        <v>18500</v>
      </c>
      <c r="M73" s="23">
        <v>19425</v>
      </c>
      <c r="N73" s="63"/>
      <c r="O73" s="79"/>
      <c r="P73" s="10">
        <v>19395</v>
      </c>
      <c r="Q73" s="22"/>
      <c r="R73" s="22"/>
      <c r="S73" s="22">
        <f>S70+S71+S72</f>
        <v>11140</v>
      </c>
      <c r="T73" s="8">
        <f>P73-S73</f>
        <v>8255</v>
      </c>
    </row>
    <row r="74" spans="1:20" s="14" customFormat="1" ht="36.6" customHeight="1">
      <c r="A74" s="26">
        <v>20</v>
      </c>
      <c r="B74" s="24" t="s">
        <v>17</v>
      </c>
      <c r="C74" s="26" t="s">
        <v>16</v>
      </c>
      <c r="D74" s="24" t="s">
        <v>125</v>
      </c>
      <c r="E74" s="24" t="s">
        <v>294</v>
      </c>
      <c r="F74" s="24" t="s">
        <v>125</v>
      </c>
      <c r="G74" s="25" t="s">
        <v>56</v>
      </c>
      <c r="H74" s="24" t="s">
        <v>124</v>
      </c>
      <c r="I74" s="40" t="s">
        <v>123</v>
      </c>
      <c r="J74" s="40">
        <v>9</v>
      </c>
      <c r="K74" s="38">
        <v>6500</v>
      </c>
      <c r="L74" s="23">
        <v>58500</v>
      </c>
      <c r="M74" s="23">
        <v>61425</v>
      </c>
      <c r="N74" s="23"/>
      <c r="O74" s="23" t="s">
        <v>121</v>
      </c>
      <c r="P74" s="10">
        <v>61395</v>
      </c>
      <c r="Q74" s="23"/>
      <c r="R74" s="22">
        <v>3800</v>
      </c>
      <c r="S74" s="22">
        <f>R74*J74</f>
        <v>34200</v>
      </c>
      <c r="T74" s="8">
        <f>P74-S74</f>
        <v>27195</v>
      </c>
    </row>
    <row r="75" spans="1:20" s="14" customFormat="1" ht="36.6" customHeight="1">
      <c r="A75" s="64">
        <v>21</v>
      </c>
      <c r="B75" s="64" t="s">
        <v>122</v>
      </c>
      <c r="C75" s="64" t="s">
        <v>16</v>
      </c>
      <c r="D75" s="64" t="s">
        <v>121</v>
      </c>
      <c r="E75" s="64" t="s">
        <v>294</v>
      </c>
      <c r="F75" s="64" t="s">
        <v>121</v>
      </c>
      <c r="G75" s="67" t="s">
        <v>56</v>
      </c>
      <c r="H75" s="24" t="s">
        <v>120</v>
      </c>
      <c r="I75" s="40" t="s">
        <v>119</v>
      </c>
      <c r="J75" s="41">
        <v>5</v>
      </c>
      <c r="K75" s="23">
        <v>1200</v>
      </c>
      <c r="L75" s="23">
        <v>6000</v>
      </c>
      <c r="M75" s="23"/>
      <c r="N75" s="52"/>
      <c r="O75" s="52" t="s">
        <v>118</v>
      </c>
      <c r="P75" s="52"/>
      <c r="Q75" s="52" t="s">
        <v>73</v>
      </c>
      <c r="R75" s="52"/>
      <c r="S75" s="52"/>
      <c r="T75" s="58"/>
    </row>
    <row r="76" spans="1:20" s="14" customFormat="1" ht="32.1" customHeight="1">
      <c r="A76" s="65"/>
      <c r="B76" s="65"/>
      <c r="C76" s="65"/>
      <c r="D76" s="65"/>
      <c r="E76" s="65"/>
      <c r="F76" s="65"/>
      <c r="G76" s="68"/>
      <c r="H76" s="24" t="s">
        <v>117</v>
      </c>
      <c r="I76" s="40" t="s">
        <v>116</v>
      </c>
      <c r="J76" s="41">
        <v>10</v>
      </c>
      <c r="K76" s="23">
        <v>180</v>
      </c>
      <c r="L76" s="23">
        <v>1800</v>
      </c>
      <c r="M76" s="23"/>
      <c r="N76" s="56"/>
      <c r="O76" s="53"/>
      <c r="P76" s="56"/>
      <c r="Q76" s="56"/>
      <c r="R76" s="56"/>
      <c r="S76" s="56"/>
      <c r="T76" s="60"/>
    </row>
    <row r="77" spans="1:20" s="14" customFormat="1" ht="32.1" customHeight="1">
      <c r="A77" s="65"/>
      <c r="B77" s="65"/>
      <c r="C77" s="65"/>
      <c r="D77" s="65"/>
      <c r="E77" s="65"/>
      <c r="F77" s="65"/>
      <c r="G77" s="68"/>
      <c r="H77" s="24" t="s">
        <v>115</v>
      </c>
      <c r="I77" s="40" t="s">
        <v>11</v>
      </c>
      <c r="J77" s="41">
        <v>30</v>
      </c>
      <c r="K77" s="23">
        <v>100</v>
      </c>
      <c r="L77" s="23">
        <v>3000</v>
      </c>
      <c r="M77" s="23"/>
      <c r="N77" s="56"/>
      <c r="O77" s="53"/>
      <c r="P77" s="56"/>
      <c r="Q77" s="56"/>
      <c r="R77" s="56"/>
      <c r="S77" s="56"/>
      <c r="T77" s="60"/>
    </row>
    <row r="78" spans="1:20" s="14" customFormat="1" ht="32.1" customHeight="1">
      <c r="A78" s="65"/>
      <c r="B78" s="65"/>
      <c r="C78" s="65"/>
      <c r="D78" s="65"/>
      <c r="E78" s="65"/>
      <c r="F78" s="65"/>
      <c r="G78" s="68"/>
      <c r="H78" s="24" t="s">
        <v>114</v>
      </c>
      <c r="I78" s="40" t="s">
        <v>11</v>
      </c>
      <c r="J78" s="41">
        <v>30</v>
      </c>
      <c r="K78" s="23">
        <v>90</v>
      </c>
      <c r="L78" s="23">
        <v>2700</v>
      </c>
      <c r="M78" s="23"/>
      <c r="N78" s="56"/>
      <c r="O78" s="53"/>
      <c r="P78" s="56"/>
      <c r="Q78" s="56"/>
      <c r="R78" s="56"/>
      <c r="S78" s="56"/>
      <c r="T78" s="60"/>
    </row>
    <row r="79" spans="1:20" s="14" customFormat="1" ht="32.1" customHeight="1">
      <c r="A79" s="65"/>
      <c r="B79" s="65"/>
      <c r="C79" s="65"/>
      <c r="D79" s="65"/>
      <c r="E79" s="65"/>
      <c r="F79" s="65"/>
      <c r="G79" s="68"/>
      <c r="H79" s="24" t="s">
        <v>113</v>
      </c>
      <c r="I79" s="40" t="s">
        <v>11</v>
      </c>
      <c r="J79" s="41">
        <v>50</v>
      </c>
      <c r="K79" s="23">
        <v>150</v>
      </c>
      <c r="L79" s="23">
        <v>7500</v>
      </c>
      <c r="M79" s="23"/>
      <c r="N79" s="56"/>
      <c r="O79" s="53"/>
      <c r="P79" s="56"/>
      <c r="Q79" s="56"/>
      <c r="R79" s="56"/>
      <c r="S79" s="56"/>
      <c r="T79" s="60"/>
    </row>
    <row r="80" spans="1:20" s="14" customFormat="1" ht="28.5" customHeight="1">
      <c r="A80" s="65"/>
      <c r="B80" s="65"/>
      <c r="C80" s="65"/>
      <c r="D80" s="65"/>
      <c r="E80" s="65"/>
      <c r="F80" s="65"/>
      <c r="G80" s="68"/>
      <c r="H80" s="24" t="s">
        <v>112</v>
      </c>
      <c r="I80" s="40" t="s">
        <v>111</v>
      </c>
      <c r="J80" s="41">
        <v>2</v>
      </c>
      <c r="K80" s="23">
        <v>600</v>
      </c>
      <c r="L80" s="23">
        <v>1200</v>
      </c>
      <c r="M80" s="23"/>
      <c r="N80" s="56"/>
      <c r="O80" s="53"/>
      <c r="P80" s="55"/>
      <c r="Q80" s="55"/>
      <c r="R80" s="55"/>
      <c r="S80" s="55"/>
      <c r="T80" s="59"/>
    </row>
    <row r="81" spans="1:20" s="14" customFormat="1" ht="21" customHeight="1">
      <c r="A81" s="66"/>
      <c r="B81" s="66"/>
      <c r="C81" s="66"/>
      <c r="D81" s="66"/>
      <c r="E81" s="66"/>
      <c r="F81" s="66"/>
      <c r="G81" s="69"/>
      <c r="H81" s="24"/>
      <c r="I81" s="40"/>
      <c r="J81" s="40"/>
      <c r="K81" s="38"/>
      <c r="L81" s="23">
        <f>SUM(L75:L80)</f>
        <v>22200</v>
      </c>
      <c r="M81" s="23">
        <v>23310</v>
      </c>
      <c r="N81" s="55"/>
      <c r="O81" s="54"/>
      <c r="P81" s="10">
        <v>23280</v>
      </c>
      <c r="Q81" s="23"/>
      <c r="R81" s="22"/>
      <c r="S81" s="22">
        <v>11813</v>
      </c>
      <c r="T81" s="8">
        <f>P81-S81</f>
        <v>11467</v>
      </c>
    </row>
    <row r="82" spans="1:20" s="14" customFormat="1" ht="35.4" customHeight="1">
      <c r="A82" s="26">
        <v>22</v>
      </c>
      <c r="B82" s="24" t="s">
        <v>17</v>
      </c>
      <c r="C82" s="26" t="s">
        <v>16</v>
      </c>
      <c r="D82" s="24" t="s">
        <v>110</v>
      </c>
      <c r="E82" s="24" t="s">
        <v>294</v>
      </c>
      <c r="F82" s="24" t="s">
        <v>109</v>
      </c>
      <c r="G82" s="25" t="s">
        <v>15</v>
      </c>
      <c r="H82" s="24" t="s">
        <v>108</v>
      </c>
      <c r="I82" s="40" t="s">
        <v>107</v>
      </c>
      <c r="J82" s="40">
        <v>2</v>
      </c>
      <c r="K82" s="38">
        <v>3200</v>
      </c>
      <c r="L82" s="23">
        <v>6400</v>
      </c>
      <c r="M82" s="23">
        <v>6720</v>
      </c>
      <c r="N82" s="23"/>
      <c r="O82" s="23" t="s">
        <v>106</v>
      </c>
      <c r="P82" s="10">
        <v>6690</v>
      </c>
      <c r="Q82" s="23" t="s">
        <v>73</v>
      </c>
      <c r="R82" s="22"/>
      <c r="S82" s="22">
        <v>2625</v>
      </c>
      <c r="T82" s="8">
        <f>P82-S82</f>
        <v>4065</v>
      </c>
    </row>
    <row r="83" spans="1:20" s="14" customFormat="1" ht="25.35" customHeight="1">
      <c r="A83" s="64">
        <v>23</v>
      </c>
      <c r="B83" s="64" t="s">
        <v>105</v>
      </c>
      <c r="C83" s="64" t="s">
        <v>16</v>
      </c>
      <c r="D83" s="64" t="s">
        <v>104</v>
      </c>
      <c r="E83" s="64" t="s">
        <v>294</v>
      </c>
      <c r="F83" s="64" t="s">
        <v>104</v>
      </c>
      <c r="G83" s="67" t="s">
        <v>56</v>
      </c>
      <c r="H83" s="24" t="s">
        <v>103</v>
      </c>
      <c r="I83" s="40" t="s">
        <v>100</v>
      </c>
      <c r="J83" s="41">
        <v>10</v>
      </c>
      <c r="K83" s="23">
        <v>750</v>
      </c>
      <c r="L83" s="23">
        <v>7500</v>
      </c>
      <c r="M83" s="23"/>
      <c r="N83" s="52"/>
      <c r="O83" s="52" t="s">
        <v>102</v>
      </c>
      <c r="P83" s="52"/>
      <c r="Q83" s="52" t="s">
        <v>73</v>
      </c>
      <c r="R83" s="52"/>
      <c r="S83" s="52"/>
      <c r="T83" s="58"/>
    </row>
    <row r="84" spans="1:20" s="14" customFormat="1" ht="25.35" customHeight="1">
      <c r="A84" s="65"/>
      <c r="B84" s="65"/>
      <c r="C84" s="65"/>
      <c r="D84" s="65"/>
      <c r="E84" s="65"/>
      <c r="F84" s="65"/>
      <c r="G84" s="68"/>
      <c r="H84" s="24" t="s">
        <v>101</v>
      </c>
      <c r="I84" s="40" t="s">
        <v>100</v>
      </c>
      <c r="J84" s="41">
        <v>10</v>
      </c>
      <c r="K84" s="23">
        <v>850</v>
      </c>
      <c r="L84" s="23">
        <v>8500</v>
      </c>
      <c r="M84" s="23"/>
      <c r="N84" s="56"/>
      <c r="O84" s="53"/>
      <c r="P84" s="55"/>
      <c r="Q84" s="55"/>
      <c r="R84" s="55"/>
      <c r="S84" s="55"/>
      <c r="T84" s="59"/>
    </row>
    <row r="85" spans="1:20" s="14" customFormat="1" ht="25.35" customHeight="1">
      <c r="A85" s="66"/>
      <c r="B85" s="66"/>
      <c r="C85" s="66"/>
      <c r="D85" s="66"/>
      <c r="E85" s="66"/>
      <c r="F85" s="66"/>
      <c r="G85" s="69"/>
      <c r="H85" s="24"/>
      <c r="I85" s="40"/>
      <c r="J85" s="40"/>
      <c r="K85" s="38"/>
      <c r="L85" s="23">
        <v>16000</v>
      </c>
      <c r="M85" s="23">
        <v>16800</v>
      </c>
      <c r="N85" s="55"/>
      <c r="O85" s="54"/>
      <c r="P85" s="10">
        <v>16770</v>
      </c>
      <c r="Q85" s="23"/>
      <c r="R85" s="22"/>
      <c r="S85" s="22">
        <v>13650</v>
      </c>
      <c r="T85" s="8">
        <f>P85-S85</f>
        <v>3120</v>
      </c>
    </row>
    <row r="86" spans="1:20" s="14" customFormat="1" ht="40.35" customHeight="1">
      <c r="A86" s="26">
        <v>24</v>
      </c>
      <c r="B86" s="24" t="s">
        <v>17</v>
      </c>
      <c r="C86" s="26" t="s">
        <v>16</v>
      </c>
      <c r="D86" s="24" t="s">
        <v>99</v>
      </c>
      <c r="E86" s="24" t="s">
        <v>294</v>
      </c>
      <c r="F86" s="24" t="s">
        <v>99</v>
      </c>
      <c r="G86" s="25" t="s">
        <v>56</v>
      </c>
      <c r="H86" s="24" t="s">
        <v>55</v>
      </c>
      <c r="I86" s="40" t="s">
        <v>19</v>
      </c>
      <c r="J86" s="40">
        <v>2</v>
      </c>
      <c r="K86" s="38">
        <v>5400</v>
      </c>
      <c r="L86" s="23">
        <v>10800</v>
      </c>
      <c r="M86" s="23">
        <v>11340</v>
      </c>
      <c r="N86" s="23"/>
      <c r="O86" s="23" t="s">
        <v>98</v>
      </c>
      <c r="P86" s="10">
        <v>11310</v>
      </c>
      <c r="Q86" s="23" t="s">
        <v>73</v>
      </c>
      <c r="R86" s="22"/>
      <c r="S86" s="22">
        <v>7560</v>
      </c>
      <c r="T86" s="8">
        <f>P86-S86</f>
        <v>3750</v>
      </c>
    </row>
    <row r="87" spans="1:20" s="14" customFormat="1" ht="45" customHeight="1">
      <c r="A87" s="26">
        <v>25</v>
      </c>
      <c r="B87" s="24" t="s">
        <v>17</v>
      </c>
      <c r="C87" s="26" t="s">
        <v>16</v>
      </c>
      <c r="D87" s="24" t="s">
        <v>97</v>
      </c>
      <c r="E87" s="24" t="s">
        <v>294</v>
      </c>
      <c r="F87" s="24" t="s">
        <v>97</v>
      </c>
      <c r="G87" s="25" t="s">
        <v>56</v>
      </c>
      <c r="H87" s="24" t="s">
        <v>96</v>
      </c>
      <c r="I87" s="40" t="s">
        <v>67</v>
      </c>
      <c r="J87" s="40">
        <v>5</v>
      </c>
      <c r="K87" s="38">
        <v>11200</v>
      </c>
      <c r="L87" s="23">
        <v>56000</v>
      </c>
      <c r="M87" s="23">
        <v>58800</v>
      </c>
      <c r="N87" s="23"/>
      <c r="O87" s="23" t="s">
        <v>95</v>
      </c>
      <c r="P87" s="10">
        <v>58770</v>
      </c>
      <c r="Q87" s="23" t="s">
        <v>94</v>
      </c>
      <c r="R87" s="22">
        <v>8900</v>
      </c>
      <c r="S87" s="22">
        <v>46725</v>
      </c>
      <c r="T87" s="8">
        <v>12045</v>
      </c>
    </row>
    <row r="88" spans="1:20" s="14" customFormat="1" ht="48.6" customHeight="1">
      <c r="A88" s="26">
        <v>26</v>
      </c>
      <c r="B88" s="24" t="s">
        <v>17</v>
      </c>
      <c r="C88" s="26" t="s">
        <v>16</v>
      </c>
      <c r="D88" s="24" t="s">
        <v>93</v>
      </c>
      <c r="E88" s="24" t="s">
        <v>294</v>
      </c>
      <c r="F88" s="24" t="s">
        <v>93</v>
      </c>
      <c r="G88" s="25" t="s">
        <v>56</v>
      </c>
      <c r="H88" s="24" t="s">
        <v>92</v>
      </c>
      <c r="I88" s="40" t="s">
        <v>19</v>
      </c>
      <c r="J88" s="40">
        <v>3</v>
      </c>
      <c r="K88" s="38">
        <v>7700</v>
      </c>
      <c r="L88" s="23">
        <v>23100</v>
      </c>
      <c r="M88" s="23">
        <v>24255</v>
      </c>
      <c r="N88" s="23"/>
      <c r="O88" s="23" t="s">
        <v>91</v>
      </c>
      <c r="P88" s="10">
        <v>24225</v>
      </c>
      <c r="Q88" s="23" t="s">
        <v>10</v>
      </c>
      <c r="R88" s="22"/>
      <c r="S88" s="22">
        <f>P88-T88</f>
        <v>19380</v>
      </c>
      <c r="T88" s="8">
        <v>4845</v>
      </c>
    </row>
    <row r="89" spans="1:20" s="14" customFormat="1" ht="18.600000000000001" customHeight="1">
      <c r="A89" s="64">
        <v>27</v>
      </c>
      <c r="B89" s="64" t="s">
        <v>17</v>
      </c>
      <c r="C89" s="64" t="s">
        <v>16</v>
      </c>
      <c r="D89" s="64" t="s">
        <v>90</v>
      </c>
      <c r="E89" s="64" t="s">
        <v>294</v>
      </c>
      <c r="F89" s="64" t="s">
        <v>90</v>
      </c>
      <c r="G89" s="67" t="s">
        <v>56</v>
      </c>
      <c r="H89" s="24" t="s">
        <v>89</v>
      </c>
      <c r="I89" s="40" t="s">
        <v>88</v>
      </c>
      <c r="J89" s="41">
        <v>1</v>
      </c>
      <c r="K89" s="23">
        <v>800</v>
      </c>
      <c r="L89" s="23">
        <v>800</v>
      </c>
      <c r="M89" s="23"/>
      <c r="N89" s="52"/>
      <c r="O89" s="52" t="s">
        <v>87</v>
      </c>
      <c r="P89" s="52"/>
      <c r="Q89" s="52" t="s">
        <v>86</v>
      </c>
      <c r="R89" s="52"/>
      <c r="S89" s="52"/>
      <c r="T89" s="52"/>
    </row>
    <row r="90" spans="1:20" s="14" customFormat="1" ht="18.600000000000001" customHeight="1">
      <c r="A90" s="65"/>
      <c r="B90" s="65"/>
      <c r="C90" s="65"/>
      <c r="D90" s="65"/>
      <c r="E90" s="65"/>
      <c r="F90" s="65"/>
      <c r="G90" s="68"/>
      <c r="H90" s="24" t="s">
        <v>85</v>
      </c>
      <c r="I90" s="40" t="s">
        <v>84</v>
      </c>
      <c r="J90" s="41">
        <v>1</v>
      </c>
      <c r="K90" s="23">
        <v>2500</v>
      </c>
      <c r="L90" s="23">
        <v>2500</v>
      </c>
      <c r="M90" s="23"/>
      <c r="N90" s="56"/>
      <c r="O90" s="56"/>
      <c r="P90" s="56"/>
      <c r="Q90" s="55"/>
      <c r="R90" s="56"/>
      <c r="S90" s="56"/>
      <c r="T90" s="56"/>
    </row>
    <row r="91" spans="1:20" s="14" customFormat="1" ht="18.600000000000001" customHeight="1">
      <c r="A91" s="65"/>
      <c r="B91" s="65"/>
      <c r="C91" s="65"/>
      <c r="D91" s="65"/>
      <c r="E91" s="65"/>
      <c r="F91" s="65"/>
      <c r="G91" s="68"/>
      <c r="H91" s="24" t="s">
        <v>5</v>
      </c>
      <c r="I91" s="40" t="s">
        <v>71</v>
      </c>
      <c r="J91" s="41">
        <v>1</v>
      </c>
      <c r="K91" s="23">
        <v>6000</v>
      </c>
      <c r="L91" s="23">
        <v>6000</v>
      </c>
      <c r="M91" s="23"/>
      <c r="N91" s="56"/>
      <c r="O91" s="56"/>
      <c r="P91" s="56"/>
      <c r="Q91" s="23" t="s">
        <v>2</v>
      </c>
      <c r="R91" s="56"/>
      <c r="S91" s="56"/>
      <c r="T91" s="56"/>
    </row>
    <row r="92" spans="1:20" s="14" customFormat="1" ht="18.600000000000001" customHeight="1">
      <c r="A92" s="65"/>
      <c r="B92" s="65"/>
      <c r="C92" s="65"/>
      <c r="D92" s="65"/>
      <c r="E92" s="65"/>
      <c r="F92" s="65"/>
      <c r="G92" s="68"/>
      <c r="H92" s="24" t="s">
        <v>83</v>
      </c>
      <c r="I92" s="40" t="s">
        <v>11</v>
      </c>
      <c r="J92" s="41">
        <v>30</v>
      </c>
      <c r="K92" s="23">
        <v>90</v>
      </c>
      <c r="L92" s="23">
        <v>2700</v>
      </c>
      <c r="M92" s="23"/>
      <c r="N92" s="56"/>
      <c r="O92" s="56"/>
      <c r="P92" s="56"/>
      <c r="Q92" s="52" t="s">
        <v>73</v>
      </c>
      <c r="R92" s="56"/>
      <c r="S92" s="56"/>
      <c r="T92" s="56"/>
    </row>
    <row r="93" spans="1:20" s="14" customFormat="1" ht="18.600000000000001" customHeight="1">
      <c r="A93" s="65"/>
      <c r="B93" s="65"/>
      <c r="C93" s="65"/>
      <c r="D93" s="65"/>
      <c r="E93" s="65"/>
      <c r="F93" s="65"/>
      <c r="G93" s="68"/>
      <c r="H93" s="24" t="s">
        <v>82</v>
      </c>
      <c r="I93" s="40" t="s">
        <v>67</v>
      </c>
      <c r="J93" s="41">
        <v>1</v>
      </c>
      <c r="K93" s="23">
        <v>4000</v>
      </c>
      <c r="L93" s="23">
        <v>4000</v>
      </c>
      <c r="M93" s="23"/>
      <c r="N93" s="56"/>
      <c r="O93" s="56"/>
      <c r="P93" s="55"/>
      <c r="Q93" s="55"/>
      <c r="R93" s="55"/>
      <c r="S93" s="55"/>
      <c r="T93" s="55"/>
    </row>
    <row r="94" spans="1:20" s="14" customFormat="1" ht="18.600000000000001" customHeight="1">
      <c r="A94" s="66"/>
      <c r="B94" s="66"/>
      <c r="C94" s="66"/>
      <c r="D94" s="66"/>
      <c r="E94" s="66"/>
      <c r="F94" s="66"/>
      <c r="G94" s="69"/>
      <c r="H94" s="24"/>
      <c r="I94" s="40"/>
      <c r="J94" s="40"/>
      <c r="K94" s="38"/>
      <c r="L94" s="23">
        <f>SUM(L89:L93)</f>
        <v>16000</v>
      </c>
      <c r="M94" s="23">
        <v>16800</v>
      </c>
      <c r="N94" s="55"/>
      <c r="O94" s="55"/>
      <c r="P94" s="10">
        <v>16770</v>
      </c>
      <c r="Q94" s="23"/>
      <c r="R94" s="22"/>
      <c r="S94" s="22">
        <v>10094</v>
      </c>
      <c r="T94" s="8">
        <v>6676</v>
      </c>
    </row>
    <row r="95" spans="1:20" s="14" customFormat="1" ht="26.1" customHeight="1">
      <c r="A95" s="64">
        <v>28</v>
      </c>
      <c r="B95" s="64" t="s">
        <v>17</v>
      </c>
      <c r="C95" s="64" t="s">
        <v>16</v>
      </c>
      <c r="D95" s="64" t="s">
        <v>81</v>
      </c>
      <c r="E95" s="64" t="s">
        <v>294</v>
      </c>
      <c r="F95" s="64" t="s">
        <v>81</v>
      </c>
      <c r="G95" s="67" t="s">
        <v>56</v>
      </c>
      <c r="H95" s="24" t="s">
        <v>80</v>
      </c>
      <c r="I95" s="40" t="s">
        <v>19</v>
      </c>
      <c r="J95" s="40">
        <v>500</v>
      </c>
      <c r="K95" s="38">
        <v>10</v>
      </c>
      <c r="L95" s="23">
        <v>5000</v>
      </c>
      <c r="M95" s="23"/>
      <c r="N95" s="52"/>
      <c r="O95" s="52" t="s">
        <v>79</v>
      </c>
      <c r="P95" s="52"/>
      <c r="Q95" s="52" t="s">
        <v>73</v>
      </c>
      <c r="R95" s="52"/>
      <c r="S95" s="52"/>
      <c r="T95" s="52"/>
    </row>
    <row r="96" spans="1:20" s="14" customFormat="1" ht="26.1" customHeight="1">
      <c r="A96" s="65"/>
      <c r="B96" s="65"/>
      <c r="C96" s="65"/>
      <c r="D96" s="65"/>
      <c r="E96" s="65"/>
      <c r="F96" s="65"/>
      <c r="G96" s="68"/>
      <c r="H96" s="24" t="s">
        <v>78</v>
      </c>
      <c r="I96" s="40" t="s">
        <v>77</v>
      </c>
      <c r="J96" s="40">
        <v>1</v>
      </c>
      <c r="K96" s="38">
        <v>900</v>
      </c>
      <c r="L96" s="23">
        <v>900</v>
      </c>
      <c r="M96" s="23"/>
      <c r="N96" s="56"/>
      <c r="O96" s="53"/>
      <c r="P96" s="55"/>
      <c r="Q96" s="55"/>
      <c r="R96" s="55"/>
      <c r="S96" s="55"/>
      <c r="T96" s="55"/>
    </row>
    <row r="97" spans="1:20" s="14" customFormat="1" ht="26.1" customHeight="1">
      <c r="A97" s="66"/>
      <c r="B97" s="66"/>
      <c r="C97" s="66"/>
      <c r="D97" s="66"/>
      <c r="E97" s="66"/>
      <c r="F97" s="66"/>
      <c r="G97" s="69"/>
      <c r="H97" s="24"/>
      <c r="I97" s="40"/>
      <c r="J97" s="40"/>
      <c r="K97" s="38"/>
      <c r="L97" s="23">
        <f>SUM(L95:L96)</f>
        <v>5900</v>
      </c>
      <c r="M97" s="23">
        <v>6195</v>
      </c>
      <c r="N97" s="55"/>
      <c r="O97" s="54"/>
      <c r="P97" s="10">
        <v>6165</v>
      </c>
      <c r="Q97" s="23"/>
      <c r="R97" s="22"/>
      <c r="S97" s="22">
        <v>3108</v>
      </c>
      <c r="T97" s="8">
        <f>P97-S97</f>
        <v>3057</v>
      </c>
    </row>
    <row r="98" spans="1:20" s="14" customFormat="1" ht="21.6" customHeight="1">
      <c r="A98" s="64">
        <v>29</v>
      </c>
      <c r="B98" s="64" t="s">
        <v>17</v>
      </c>
      <c r="C98" s="64" t="s">
        <v>16</v>
      </c>
      <c r="D98" s="64" t="s">
        <v>76</v>
      </c>
      <c r="E98" s="64" t="s">
        <v>295</v>
      </c>
      <c r="F98" s="64" t="s">
        <v>76</v>
      </c>
      <c r="G98" s="67" t="s">
        <v>56</v>
      </c>
      <c r="H98" s="24" t="s">
        <v>75</v>
      </c>
      <c r="I98" s="40" t="s">
        <v>19</v>
      </c>
      <c r="J98" s="41">
        <v>6</v>
      </c>
      <c r="K98" s="23">
        <v>130</v>
      </c>
      <c r="L98" s="23">
        <v>780</v>
      </c>
      <c r="M98" s="23"/>
      <c r="N98" s="52"/>
      <c r="O98" s="52" t="s">
        <v>74</v>
      </c>
      <c r="P98" s="52"/>
      <c r="Q98" s="52" t="s">
        <v>73</v>
      </c>
      <c r="R98" s="52"/>
      <c r="S98" s="22">
        <v>819</v>
      </c>
      <c r="T98" s="58"/>
    </row>
    <row r="99" spans="1:20" s="14" customFormat="1" ht="21.6" customHeight="1">
      <c r="A99" s="65"/>
      <c r="B99" s="65"/>
      <c r="C99" s="65"/>
      <c r="D99" s="65"/>
      <c r="E99" s="65"/>
      <c r="F99" s="65"/>
      <c r="G99" s="68"/>
      <c r="H99" s="24" t="s">
        <v>72</v>
      </c>
      <c r="I99" s="40" t="s">
        <v>19</v>
      </c>
      <c r="J99" s="41">
        <v>6</v>
      </c>
      <c r="K99" s="23">
        <v>170</v>
      </c>
      <c r="L99" s="23">
        <v>1020</v>
      </c>
      <c r="M99" s="23"/>
      <c r="N99" s="56"/>
      <c r="O99" s="53"/>
      <c r="P99" s="56"/>
      <c r="Q99" s="55"/>
      <c r="R99" s="55"/>
      <c r="S99" s="22">
        <v>1071</v>
      </c>
      <c r="T99" s="60"/>
    </row>
    <row r="100" spans="1:20" s="14" customFormat="1" ht="21.6" customHeight="1">
      <c r="A100" s="65"/>
      <c r="B100" s="65"/>
      <c r="C100" s="65"/>
      <c r="D100" s="65"/>
      <c r="E100" s="65"/>
      <c r="F100" s="65"/>
      <c r="G100" s="68"/>
      <c r="H100" s="24" t="s">
        <v>5</v>
      </c>
      <c r="I100" s="40" t="s">
        <v>71</v>
      </c>
      <c r="J100" s="41">
        <v>1</v>
      </c>
      <c r="K100" s="23">
        <v>5600</v>
      </c>
      <c r="L100" s="23">
        <v>5600</v>
      </c>
      <c r="M100" s="23"/>
      <c r="N100" s="56"/>
      <c r="O100" s="53"/>
      <c r="P100" s="55"/>
      <c r="Q100" s="23" t="s">
        <v>2</v>
      </c>
      <c r="R100" s="22">
        <v>3800</v>
      </c>
      <c r="S100" s="22">
        <f>R100*J100</f>
        <v>3800</v>
      </c>
      <c r="T100" s="59"/>
    </row>
    <row r="101" spans="1:20" s="14" customFormat="1" ht="21.6" customHeight="1">
      <c r="A101" s="66"/>
      <c r="B101" s="66"/>
      <c r="C101" s="66"/>
      <c r="D101" s="66"/>
      <c r="E101" s="66"/>
      <c r="F101" s="66"/>
      <c r="G101" s="69"/>
      <c r="H101" s="24"/>
      <c r="I101" s="40"/>
      <c r="J101" s="40"/>
      <c r="K101" s="38"/>
      <c r="L101" s="23">
        <f>SUM(L98:L100)</f>
        <v>7400</v>
      </c>
      <c r="M101" s="23">
        <v>7770</v>
      </c>
      <c r="N101" s="55"/>
      <c r="O101" s="54"/>
      <c r="P101" s="10">
        <v>7740</v>
      </c>
      <c r="Q101" s="23"/>
      <c r="R101" s="22"/>
      <c r="S101" s="22">
        <f>S98+S100+S99</f>
        <v>5690</v>
      </c>
      <c r="T101" s="8">
        <f>P101-S101</f>
        <v>2050</v>
      </c>
    </row>
    <row r="102" spans="1:20" s="14" customFormat="1" ht="39.6" customHeight="1">
      <c r="A102" s="26">
        <v>30</v>
      </c>
      <c r="B102" s="24" t="s">
        <v>70</v>
      </c>
      <c r="C102" s="26" t="s">
        <v>16</v>
      </c>
      <c r="D102" s="24" t="s">
        <v>69</v>
      </c>
      <c r="E102" s="24" t="s">
        <v>296</v>
      </c>
      <c r="F102" s="24" t="s">
        <v>69</v>
      </c>
      <c r="G102" s="25" t="s">
        <v>15</v>
      </c>
      <c r="H102" s="24" t="s">
        <v>68</v>
      </c>
      <c r="I102" s="39" t="s">
        <v>67</v>
      </c>
      <c r="J102" s="23">
        <v>3</v>
      </c>
      <c r="K102" s="23">
        <v>3523.7</v>
      </c>
      <c r="L102" s="23">
        <v>10571</v>
      </c>
      <c r="M102" s="23">
        <v>11100</v>
      </c>
      <c r="N102" s="23"/>
      <c r="O102" s="23" t="s">
        <v>66</v>
      </c>
      <c r="P102" s="10">
        <v>11070</v>
      </c>
      <c r="Q102" s="23" t="s">
        <v>10</v>
      </c>
      <c r="R102" s="22"/>
      <c r="S102" s="22">
        <f>P102-T102</f>
        <v>8856</v>
      </c>
      <c r="T102" s="8">
        <v>2214</v>
      </c>
    </row>
    <row r="103" spans="1:20" s="14" customFormat="1" ht="42" customHeight="1">
      <c r="A103" s="26">
        <v>31</v>
      </c>
      <c r="B103" s="24" t="s">
        <v>17</v>
      </c>
      <c r="C103" s="26" t="s">
        <v>16</v>
      </c>
      <c r="D103" s="24" t="s">
        <v>65</v>
      </c>
      <c r="E103" s="24" t="s">
        <v>297</v>
      </c>
      <c r="F103" s="24" t="s">
        <v>64</v>
      </c>
      <c r="G103" s="25" t="s">
        <v>15</v>
      </c>
      <c r="H103" s="24" t="s">
        <v>5</v>
      </c>
      <c r="I103" s="23" t="s">
        <v>4</v>
      </c>
      <c r="J103" s="23">
        <v>1</v>
      </c>
      <c r="K103" s="38">
        <v>4700</v>
      </c>
      <c r="L103" s="23">
        <v>4700</v>
      </c>
      <c r="M103" s="23">
        <v>4935</v>
      </c>
      <c r="N103" s="23"/>
      <c r="O103" s="23" t="s">
        <v>63</v>
      </c>
      <c r="P103" s="10">
        <v>4905</v>
      </c>
      <c r="Q103" s="23" t="s">
        <v>2</v>
      </c>
      <c r="R103" s="22">
        <v>3800</v>
      </c>
      <c r="S103" s="22">
        <f>R103*J103</f>
        <v>3800</v>
      </c>
      <c r="T103" s="8">
        <f>P103-S103</f>
        <v>1105</v>
      </c>
    </row>
    <row r="104" spans="1:20" s="29" customFormat="1" ht="142.80000000000001" customHeight="1">
      <c r="A104" s="37">
        <v>32</v>
      </c>
      <c r="B104" s="35" t="s">
        <v>269</v>
      </c>
      <c r="C104" s="35" t="s">
        <v>270</v>
      </c>
      <c r="D104" s="35" t="s">
        <v>62</v>
      </c>
      <c r="E104" s="35" t="s">
        <v>297</v>
      </c>
      <c r="F104" s="35" t="s">
        <v>61</v>
      </c>
      <c r="G104" s="36" t="s">
        <v>15</v>
      </c>
      <c r="H104" s="35" t="s">
        <v>60</v>
      </c>
      <c r="I104" s="33" t="s">
        <v>59</v>
      </c>
      <c r="J104" s="33">
        <v>1</v>
      </c>
      <c r="K104" s="34">
        <v>1400</v>
      </c>
      <c r="L104" s="33">
        <v>1400</v>
      </c>
      <c r="M104" s="33"/>
      <c r="N104" s="33"/>
      <c r="O104" s="32" t="s">
        <v>58</v>
      </c>
      <c r="P104" s="32">
        <v>1440</v>
      </c>
      <c r="Q104" s="32" t="s">
        <v>10</v>
      </c>
      <c r="R104" s="31"/>
      <c r="S104" s="31">
        <f>P104-T104</f>
        <v>1152</v>
      </c>
      <c r="T104" s="30">
        <v>288</v>
      </c>
    </row>
    <row r="105" spans="1:20" s="14" customFormat="1" ht="27" customHeight="1">
      <c r="A105" s="64">
        <v>33</v>
      </c>
      <c r="B105" s="64" t="s">
        <v>17</v>
      </c>
      <c r="C105" s="64" t="s">
        <v>16</v>
      </c>
      <c r="D105" s="64" t="s">
        <v>57</v>
      </c>
      <c r="E105" s="64" t="s">
        <v>297</v>
      </c>
      <c r="F105" s="64" t="s">
        <v>57</v>
      </c>
      <c r="G105" s="67" t="s">
        <v>56</v>
      </c>
      <c r="H105" s="24" t="s">
        <v>55</v>
      </c>
      <c r="I105" s="24" t="s">
        <v>19</v>
      </c>
      <c r="J105" s="24">
        <v>1</v>
      </c>
      <c r="K105" s="23">
        <v>4000</v>
      </c>
      <c r="L105" s="23">
        <v>4000</v>
      </c>
      <c r="M105" s="23"/>
      <c r="N105" s="52"/>
      <c r="O105" s="52" t="s">
        <v>54</v>
      </c>
      <c r="P105" s="52"/>
      <c r="Q105" s="52" t="s">
        <v>10</v>
      </c>
      <c r="R105" s="52"/>
      <c r="S105" s="52"/>
      <c r="T105" s="58"/>
    </row>
    <row r="106" spans="1:20" s="14" customFormat="1" ht="27" customHeight="1">
      <c r="A106" s="65"/>
      <c r="B106" s="65"/>
      <c r="C106" s="65"/>
      <c r="D106" s="65"/>
      <c r="E106" s="65"/>
      <c r="F106" s="65"/>
      <c r="G106" s="68"/>
      <c r="H106" s="24" t="s">
        <v>53</v>
      </c>
      <c r="I106" s="24" t="s">
        <v>19</v>
      </c>
      <c r="J106" s="24">
        <v>1</v>
      </c>
      <c r="K106" s="23">
        <v>4000</v>
      </c>
      <c r="L106" s="23">
        <v>4000</v>
      </c>
      <c r="M106" s="23"/>
      <c r="N106" s="56"/>
      <c r="O106" s="53"/>
      <c r="P106" s="56"/>
      <c r="Q106" s="56"/>
      <c r="R106" s="56"/>
      <c r="S106" s="56"/>
      <c r="T106" s="60"/>
    </row>
    <row r="107" spans="1:20" s="14" customFormat="1" ht="27" customHeight="1">
      <c r="A107" s="65"/>
      <c r="B107" s="65"/>
      <c r="C107" s="65"/>
      <c r="D107" s="65"/>
      <c r="E107" s="65"/>
      <c r="F107" s="65"/>
      <c r="G107" s="68"/>
      <c r="H107" s="24" t="s">
        <v>52</v>
      </c>
      <c r="I107" s="24" t="s">
        <v>11</v>
      </c>
      <c r="J107" s="24">
        <v>1</v>
      </c>
      <c r="K107" s="23">
        <v>200</v>
      </c>
      <c r="L107" s="23">
        <v>200</v>
      </c>
      <c r="M107" s="23"/>
      <c r="N107" s="56"/>
      <c r="O107" s="53"/>
      <c r="P107" s="55"/>
      <c r="Q107" s="55"/>
      <c r="R107" s="55"/>
      <c r="S107" s="55"/>
      <c r="T107" s="59"/>
    </row>
    <row r="108" spans="1:20" s="14" customFormat="1" ht="27" customHeight="1">
      <c r="A108" s="66"/>
      <c r="B108" s="66"/>
      <c r="C108" s="66"/>
      <c r="D108" s="66"/>
      <c r="E108" s="66"/>
      <c r="F108" s="66"/>
      <c r="G108" s="69"/>
      <c r="H108" s="24"/>
      <c r="I108" s="24"/>
      <c r="J108" s="24"/>
      <c r="K108" s="23"/>
      <c r="L108" s="23">
        <f>SUM(L105:L107)</f>
        <v>8200</v>
      </c>
      <c r="M108" s="23">
        <v>8610</v>
      </c>
      <c r="N108" s="55"/>
      <c r="O108" s="54"/>
      <c r="P108" s="10">
        <v>8580</v>
      </c>
      <c r="Q108" s="23"/>
      <c r="R108" s="22"/>
      <c r="S108" s="22">
        <f>P108-T108</f>
        <v>6864</v>
      </c>
      <c r="T108" s="8">
        <v>1716</v>
      </c>
    </row>
    <row r="109" spans="1:20" s="14" customFormat="1" ht="109.2" customHeight="1">
      <c r="A109" s="26">
        <v>34</v>
      </c>
      <c r="B109" s="24" t="s">
        <v>278</v>
      </c>
      <c r="C109" s="24" t="s">
        <v>279</v>
      </c>
      <c r="D109" s="24" t="s">
        <v>40</v>
      </c>
      <c r="E109" s="24" t="s">
        <v>297</v>
      </c>
      <c r="F109" s="24" t="s">
        <v>272</v>
      </c>
      <c r="G109" s="25" t="s">
        <v>51</v>
      </c>
      <c r="H109" s="24" t="s">
        <v>5</v>
      </c>
      <c r="I109" s="24" t="s">
        <v>4</v>
      </c>
      <c r="J109" s="24">
        <v>2</v>
      </c>
      <c r="K109" s="23">
        <v>4800</v>
      </c>
      <c r="L109" s="23">
        <v>9600</v>
      </c>
      <c r="M109" s="23">
        <v>10080</v>
      </c>
      <c r="N109" s="23"/>
      <c r="O109" s="23" t="s">
        <v>50</v>
      </c>
      <c r="P109" s="10">
        <v>10050</v>
      </c>
      <c r="Q109" s="23" t="s">
        <v>2</v>
      </c>
      <c r="R109" s="22">
        <v>3800</v>
      </c>
      <c r="S109" s="22">
        <f>R109*J109</f>
        <v>7600</v>
      </c>
      <c r="T109" s="8">
        <f>P109-S109</f>
        <v>2450</v>
      </c>
    </row>
    <row r="110" spans="1:20" s="14" customFormat="1" ht="105.6" customHeight="1">
      <c r="A110" s="26">
        <v>35</v>
      </c>
      <c r="B110" s="24" t="s">
        <v>49</v>
      </c>
      <c r="C110" s="24" t="s">
        <v>273</v>
      </c>
      <c r="D110" s="24" t="s">
        <v>39</v>
      </c>
      <c r="E110" s="24" t="s">
        <v>297</v>
      </c>
      <c r="F110" s="24" t="s">
        <v>50</v>
      </c>
      <c r="G110" s="25" t="s">
        <v>48</v>
      </c>
      <c r="H110" s="24" t="s">
        <v>5</v>
      </c>
      <c r="I110" s="24" t="s">
        <v>4</v>
      </c>
      <c r="J110" s="24">
        <v>1</v>
      </c>
      <c r="K110" s="23">
        <v>4800</v>
      </c>
      <c r="L110" s="23">
        <v>4800</v>
      </c>
      <c r="M110" s="23">
        <v>5040</v>
      </c>
      <c r="N110" s="23"/>
      <c r="O110" s="23" t="s">
        <v>47</v>
      </c>
      <c r="P110" s="10">
        <v>5010</v>
      </c>
      <c r="Q110" s="23" t="s">
        <v>2</v>
      </c>
      <c r="R110" s="22">
        <v>3800</v>
      </c>
      <c r="S110" s="22">
        <f>R110*J110</f>
        <v>3800</v>
      </c>
      <c r="T110" s="8">
        <f>P110-S110</f>
        <v>1210</v>
      </c>
    </row>
    <row r="111" spans="1:20" s="14" customFormat="1" ht="95.4" customHeight="1">
      <c r="A111" s="26">
        <v>36</v>
      </c>
      <c r="B111" s="24" t="s">
        <v>280</v>
      </c>
      <c r="C111" s="24" t="s">
        <v>281</v>
      </c>
      <c r="D111" s="24" t="s">
        <v>46</v>
      </c>
      <c r="E111" s="24" t="s">
        <v>297</v>
      </c>
      <c r="F111" s="24" t="s">
        <v>45</v>
      </c>
      <c r="G111" s="25" t="s">
        <v>44</v>
      </c>
      <c r="H111" s="24" t="s">
        <v>5</v>
      </c>
      <c r="I111" s="24" t="s">
        <v>4</v>
      </c>
      <c r="J111" s="24">
        <v>1</v>
      </c>
      <c r="K111" s="23">
        <v>4800</v>
      </c>
      <c r="L111" s="23">
        <v>4800</v>
      </c>
      <c r="M111" s="23">
        <v>5040</v>
      </c>
      <c r="N111" s="23"/>
      <c r="O111" s="23" t="s">
        <v>43</v>
      </c>
      <c r="P111" s="10">
        <v>5010</v>
      </c>
      <c r="Q111" s="23" t="s">
        <v>2</v>
      </c>
      <c r="R111" s="22">
        <v>3800</v>
      </c>
      <c r="S111" s="22">
        <f>R111*J111</f>
        <v>3800</v>
      </c>
      <c r="T111" s="8">
        <f>P111-S111</f>
        <v>1210</v>
      </c>
    </row>
    <row r="112" spans="1:20" s="14" customFormat="1" ht="58.8" customHeight="1">
      <c r="A112" s="26">
        <v>37</v>
      </c>
      <c r="B112" s="24" t="s">
        <v>282</v>
      </c>
      <c r="C112" s="24" t="s">
        <v>283</v>
      </c>
      <c r="D112" s="24" t="s">
        <v>36</v>
      </c>
      <c r="E112" s="24" t="s">
        <v>36</v>
      </c>
      <c r="F112" s="24" t="s">
        <v>274</v>
      </c>
      <c r="G112" s="25" t="s">
        <v>8</v>
      </c>
      <c r="H112" s="24" t="s">
        <v>20</v>
      </c>
      <c r="I112" s="24" t="s">
        <v>42</v>
      </c>
      <c r="J112" s="24">
        <v>1</v>
      </c>
      <c r="K112" s="23">
        <v>6200</v>
      </c>
      <c r="L112" s="23">
        <v>6200</v>
      </c>
      <c r="M112" s="23"/>
      <c r="N112" s="23"/>
      <c r="O112" s="28" t="s">
        <v>41</v>
      </c>
      <c r="P112" s="27">
        <v>6480</v>
      </c>
      <c r="Q112" s="23" t="s">
        <v>10</v>
      </c>
      <c r="R112" s="22"/>
      <c r="S112" s="22">
        <f>P112-T112</f>
        <v>5184</v>
      </c>
      <c r="T112" s="8">
        <v>1296</v>
      </c>
    </row>
    <row r="113" spans="1:20" s="14" customFormat="1" ht="97.2" customHeight="1">
      <c r="A113" s="26">
        <v>38</v>
      </c>
      <c r="B113" s="24" t="s">
        <v>37</v>
      </c>
      <c r="C113" s="24" t="s">
        <v>275</v>
      </c>
      <c r="D113" s="24" t="s">
        <v>40</v>
      </c>
      <c r="E113" s="24" t="s">
        <v>297</v>
      </c>
      <c r="F113" s="24" t="s">
        <v>39</v>
      </c>
      <c r="G113" s="25" t="s">
        <v>35</v>
      </c>
      <c r="H113" s="24" t="s">
        <v>5</v>
      </c>
      <c r="I113" s="24" t="s">
        <v>4</v>
      </c>
      <c r="J113" s="24">
        <v>3</v>
      </c>
      <c r="K113" s="23">
        <v>4800</v>
      </c>
      <c r="L113" s="23">
        <v>14400</v>
      </c>
      <c r="M113" s="23">
        <v>15120</v>
      </c>
      <c r="N113" s="23"/>
      <c r="O113" s="23" t="s">
        <v>38</v>
      </c>
      <c r="P113" s="10">
        <v>15090</v>
      </c>
      <c r="Q113" s="23" t="s">
        <v>2</v>
      </c>
      <c r="R113" s="22">
        <v>3800</v>
      </c>
      <c r="S113" s="22">
        <f>R113*J113</f>
        <v>11400</v>
      </c>
      <c r="T113" s="8">
        <f>P113-S113</f>
        <v>3690</v>
      </c>
    </row>
    <row r="114" spans="1:20" s="14" customFormat="1" ht="23.1" customHeight="1">
      <c r="A114" s="64">
        <v>39</v>
      </c>
      <c r="B114" s="64" t="s">
        <v>37</v>
      </c>
      <c r="C114" s="64" t="s">
        <v>276</v>
      </c>
      <c r="D114" s="64" t="s">
        <v>36</v>
      </c>
      <c r="E114" s="64" t="s">
        <v>36</v>
      </c>
      <c r="F114" s="64" t="s">
        <v>277</v>
      </c>
      <c r="G114" s="67" t="s">
        <v>35</v>
      </c>
      <c r="H114" s="24" t="s">
        <v>34</v>
      </c>
      <c r="I114" s="24" t="s">
        <v>32</v>
      </c>
      <c r="J114" s="24">
        <v>6</v>
      </c>
      <c r="K114" s="23">
        <v>320</v>
      </c>
      <c r="L114" s="23">
        <v>1920</v>
      </c>
      <c r="M114" s="23"/>
      <c r="N114" s="23"/>
      <c r="O114" s="52" t="s">
        <v>26</v>
      </c>
      <c r="P114" s="61"/>
      <c r="Q114" s="52" t="s">
        <v>10</v>
      </c>
      <c r="R114" s="52"/>
      <c r="S114" s="52"/>
      <c r="T114" s="58"/>
    </row>
    <row r="115" spans="1:20" s="14" customFormat="1" ht="23.1" customHeight="1">
      <c r="A115" s="65"/>
      <c r="B115" s="65"/>
      <c r="C115" s="65"/>
      <c r="D115" s="65"/>
      <c r="E115" s="65"/>
      <c r="F115" s="65"/>
      <c r="G115" s="68"/>
      <c r="H115" s="24" t="s">
        <v>33</v>
      </c>
      <c r="I115" s="24" t="s">
        <v>32</v>
      </c>
      <c r="J115" s="24">
        <v>6</v>
      </c>
      <c r="K115" s="23">
        <v>320</v>
      </c>
      <c r="L115" s="23">
        <v>1920</v>
      </c>
      <c r="M115" s="23"/>
      <c r="N115" s="23"/>
      <c r="O115" s="53"/>
      <c r="P115" s="62"/>
      <c r="Q115" s="56"/>
      <c r="R115" s="56"/>
      <c r="S115" s="56"/>
      <c r="T115" s="60"/>
    </row>
    <row r="116" spans="1:20" s="14" customFormat="1" ht="23.1" customHeight="1">
      <c r="A116" s="65"/>
      <c r="B116" s="65"/>
      <c r="C116" s="65"/>
      <c r="D116" s="65"/>
      <c r="E116" s="65"/>
      <c r="F116" s="65"/>
      <c r="G116" s="68"/>
      <c r="H116" s="24" t="s">
        <v>31</v>
      </c>
      <c r="I116" s="24" t="s">
        <v>30</v>
      </c>
      <c r="J116" s="24">
        <v>1</v>
      </c>
      <c r="K116" s="23">
        <v>6800</v>
      </c>
      <c r="L116" s="23">
        <v>6800</v>
      </c>
      <c r="M116" s="23"/>
      <c r="N116" s="23"/>
      <c r="O116" s="53"/>
      <c r="P116" s="62"/>
      <c r="Q116" s="56"/>
      <c r="R116" s="56"/>
      <c r="S116" s="56"/>
      <c r="T116" s="60"/>
    </row>
    <row r="117" spans="1:20" s="14" customFormat="1" ht="23.1" customHeight="1">
      <c r="A117" s="65"/>
      <c r="B117" s="65"/>
      <c r="C117" s="65"/>
      <c r="D117" s="65"/>
      <c r="E117" s="65"/>
      <c r="F117" s="65"/>
      <c r="G117" s="68"/>
      <c r="H117" s="24" t="s">
        <v>29</v>
      </c>
      <c r="I117" s="24" t="s">
        <v>28</v>
      </c>
      <c r="J117" s="24">
        <v>12</v>
      </c>
      <c r="K117" s="23">
        <v>70</v>
      </c>
      <c r="L117" s="23">
        <v>840</v>
      </c>
      <c r="M117" s="23"/>
      <c r="N117" s="23"/>
      <c r="O117" s="53"/>
      <c r="P117" s="63"/>
      <c r="Q117" s="55"/>
      <c r="R117" s="55"/>
      <c r="S117" s="55"/>
      <c r="T117" s="59"/>
    </row>
    <row r="118" spans="1:20" s="14" customFormat="1" ht="23.1" customHeight="1">
      <c r="A118" s="66"/>
      <c r="B118" s="66"/>
      <c r="C118" s="66"/>
      <c r="D118" s="66"/>
      <c r="E118" s="66"/>
      <c r="F118" s="66"/>
      <c r="G118" s="69"/>
      <c r="H118" s="24"/>
      <c r="I118" s="24"/>
      <c r="J118" s="24"/>
      <c r="K118" s="23"/>
      <c r="L118" s="23">
        <f>SUM(L114:L117)</f>
        <v>11480</v>
      </c>
      <c r="M118" s="23"/>
      <c r="N118" s="23"/>
      <c r="O118" s="54"/>
      <c r="P118" s="10">
        <v>12024</v>
      </c>
      <c r="Q118" s="23"/>
      <c r="R118" s="22"/>
      <c r="S118" s="22">
        <f>P118-T118</f>
        <v>9619</v>
      </c>
      <c r="T118" s="8">
        <v>2405</v>
      </c>
    </row>
    <row r="119" spans="1:20" s="14" customFormat="1" ht="32.1" customHeight="1">
      <c r="A119" s="64">
        <v>40</v>
      </c>
      <c r="B119" s="64" t="s">
        <v>27</v>
      </c>
      <c r="C119" s="64" t="s">
        <v>16</v>
      </c>
      <c r="D119" s="64" t="s">
        <v>26</v>
      </c>
      <c r="E119" s="64" t="s">
        <v>297</v>
      </c>
      <c r="F119" s="64" t="s">
        <v>26</v>
      </c>
      <c r="G119" s="67" t="s">
        <v>15</v>
      </c>
      <c r="H119" s="24" t="s">
        <v>25</v>
      </c>
      <c r="I119" s="24" t="s">
        <v>24</v>
      </c>
      <c r="J119" s="24">
        <v>6</v>
      </c>
      <c r="K119" s="23">
        <v>200</v>
      </c>
      <c r="L119" s="23">
        <v>1200</v>
      </c>
      <c r="M119" s="23"/>
      <c r="N119" s="52"/>
      <c r="O119" s="52" t="s">
        <v>292</v>
      </c>
      <c r="P119" s="52"/>
      <c r="Q119" s="52" t="s">
        <v>10</v>
      </c>
      <c r="R119" s="52"/>
      <c r="S119" s="52"/>
      <c r="T119" s="58"/>
    </row>
    <row r="120" spans="1:20" s="14" customFormat="1" ht="32.1" customHeight="1">
      <c r="A120" s="65"/>
      <c r="B120" s="65"/>
      <c r="C120" s="65"/>
      <c r="D120" s="65"/>
      <c r="E120" s="65"/>
      <c r="F120" s="65"/>
      <c r="G120" s="68"/>
      <c r="H120" s="24" t="s">
        <v>23</v>
      </c>
      <c r="I120" s="24" t="s">
        <v>22</v>
      </c>
      <c r="J120" s="24">
        <v>1</v>
      </c>
      <c r="K120" s="23">
        <v>1400</v>
      </c>
      <c r="L120" s="23">
        <v>1400</v>
      </c>
      <c r="M120" s="23"/>
      <c r="N120" s="56"/>
      <c r="O120" s="53"/>
      <c r="P120" s="55"/>
      <c r="Q120" s="55"/>
      <c r="R120" s="55"/>
      <c r="S120" s="55"/>
      <c r="T120" s="59"/>
    </row>
    <row r="121" spans="1:20" s="14" customFormat="1" ht="32.1" customHeight="1">
      <c r="A121" s="66"/>
      <c r="B121" s="66"/>
      <c r="C121" s="66"/>
      <c r="D121" s="66"/>
      <c r="E121" s="66"/>
      <c r="F121" s="66"/>
      <c r="G121" s="69"/>
      <c r="H121" s="24"/>
      <c r="I121" s="24"/>
      <c r="J121" s="24"/>
      <c r="K121" s="23"/>
      <c r="L121" s="23">
        <v>2730</v>
      </c>
      <c r="M121" s="23">
        <v>2700</v>
      </c>
      <c r="N121" s="55"/>
      <c r="O121" s="54"/>
      <c r="P121" s="10">
        <v>2700</v>
      </c>
      <c r="Q121" s="23"/>
      <c r="R121" s="22"/>
      <c r="S121" s="22">
        <f>P121-T121</f>
        <v>2160</v>
      </c>
      <c r="T121" s="8">
        <v>540</v>
      </c>
    </row>
    <row r="122" spans="1:20" s="14" customFormat="1" ht="130.19999999999999" customHeight="1">
      <c r="A122" s="26">
        <v>41</v>
      </c>
      <c r="B122" s="24" t="s">
        <v>284</v>
      </c>
      <c r="C122" s="24" t="s">
        <v>283</v>
      </c>
      <c r="D122" s="24" t="s">
        <v>21</v>
      </c>
      <c r="E122" s="24" t="s">
        <v>297</v>
      </c>
      <c r="F122" s="24" t="s">
        <v>285</v>
      </c>
      <c r="G122" s="25" t="s">
        <v>8</v>
      </c>
      <c r="H122" s="24" t="s">
        <v>20</v>
      </c>
      <c r="I122" s="24" t="s">
        <v>19</v>
      </c>
      <c r="J122" s="24">
        <v>2</v>
      </c>
      <c r="K122" s="23">
        <v>6200</v>
      </c>
      <c r="L122" s="23">
        <v>12400</v>
      </c>
      <c r="M122" s="23">
        <v>13020</v>
      </c>
      <c r="N122" s="23"/>
      <c r="O122" s="23" t="s">
        <v>18</v>
      </c>
      <c r="P122" s="10">
        <v>12990</v>
      </c>
      <c r="Q122" s="23" t="s">
        <v>10</v>
      </c>
      <c r="R122" s="22"/>
      <c r="S122" s="22">
        <f>P122-T122</f>
        <v>10392</v>
      </c>
      <c r="T122" s="8">
        <v>2598</v>
      </c>
    </row>
    <row r="123" spans="1:20" s="14" customFormat="1" ht="27" customHeight="1">
      <c r="A123" s="64">
        <v>42</v>
      </c>
      <c r="B123" s="64" t="s">
        <v>17</v>
      </c>
      <c r="C123" s="64" t="s">
        <v>16</v>
      </c>
      <c r="D123" s="64" t="s">
        <v>9</v>
      </c>
      <c r="E123" s="64" t="s">
        <v>298</v>
      </c>
      <c r="F123" s="64" t="s">
        <v>286</v>
      </c>
      <c r="G123" s="67" t="s">
        <v>15</v>
      </c>
      <c r="H123" s="24" t="s">
        <v>14</v>
      </c>
      <c r="I123" s="24" t="s">
        <v>11</v>
      </c>
      <c r="J123" s="24">
        <v>20</v>
      </c>
      <c r="K123" s="23">
        <v>60</v>
      </c>
      <c r="L123" s="23">
        <v>1200</v>
      </c>
      <c r="M123" s="23"/>
      <c r="N123" s="52"/>
      <c r="O123" s="52" t="s">
        <v>13</v>
      </c>
      <c r="P123" s="52"/>
      <c r="Q123" s="52"/>
      <c r="R123" s="52"/>
      <c r="S123" s="52"/>
      <c r="T123" s="58"/>
    </row>
    <row r="124" spans="1:20" s="14" customFormat="1" ht="27" customHeight="1">
      <c r="A124" s="65"/>
      <c r="B124" s="65"/>
      <c r="C124" s="65"/>
      <c r="D124" s="65"/>
      <c r="E124" s="65"/>
      <c r="F124" s="65"/>
      <c r="G124" s="68"/>
      <c r="H124" s="24" t="s">
        <v>12</v>
      </c>
      <c r="I124" s="24" t="s">
        <v>11</v>
      </c>
      <c r="J124" s="24">
        <v>20</v>
      </c>
      <c r="K124" s="23">
        <v>160</v>
      </c>
      <c r="L124" s="23">
        <v>3200</v>
      </c>
      <c r="M124" s="23"/>
      <c r="N124" s="56"/>
      <c r="O124" s="53"/>
      <c r="P124" s="55"/>
      <c r="Q124" s="55"/>
      <c r="R124" s="55"/>
      <c r="S124" s="55"/>
      <c r="T124" s="59"/>
    </row>
    <row r="125" spans="1:20" s="14" customFormat="1" ht="54" customHeight="1">
      <c r="A125" s="66"/>
      <c r="B125" s="66"/>
      <c r="C125" s="66"/>
      <c r="D125" s="66"/>
      <c r="E125" s="66"/>
      <c r="F125" s="66"/>
      <c r="G125" s="69"/>
      <c r="H125" s="24"/>
      <c r="I125" s="24"/>
      <c r="J125" s="24"/>
      <c r="K125" s="23"/>
      <c r="L125" s="23">
        <f>SUM(L123:L124)</f>
        <v>4400</v>
      </c>
      <c r="M125" s="23">
        <v>4620</v>
      </c>
      <c r="N125" s="55"/>
      <c r="O125" s="54"/>
      <c r="P125" s="10">
        <v>4590</v>
      </c>
      <c r="Q125" s="23" t="s">
        <v>10</v>
      </c>
      <c r="R125" s="22"/>
      <c r="S125" s="22">
        <f>4620-T125</f>
        <v>3696</v>
      </c>
      <c r="T125" s="8">
        <v>924</v>
      </c>
    </row>
    <row r="126" spans="1:20" s="14" customFormat="1" ht="51.6" customHeight="1">
      <c r="A126" s="26">
        <v>43</v>
      </c>
      <c r="B126" s="24" t="s">
        <v>282</v>
      </c>
      <c r="C126" s="24" t="s">
        <v>283</v>
      </c>
      <c r="D126" s="24" t="s">
        <v>9</v>
      </c>
      <c r="E126" s="24" t="s">
        <v>294</v>
      </c>
      <c r="F126" s="24" t="s">
        <v>287</v>
      </c>
      <c r="G126" s="25" t="s">
        <v>8</v>
      </c>
      <c r="H126" s="24" t="s">
        <v>5</v>
      </c>
      <c r="I126" s="24" t="s">
        <v>4</v>
      </c>
      <c r="J126" s="24">
        <v>2</v>
      </c>
      <c r="K126" s="23">
        <v>5000</v>
      </c>
      <c r="L126" s="23">
        <v>10000</v>
      </c>
      <c r="M126" s="23">
        <v>10500</v>
      </c>
      <c r="N126" s="23"/>
      <c r="O126" s="23" t="s">
        <v>7</v>
      </c>
      <c r="P126" s="10">
        <v>10470</v>
      </c>
      <c r="Q126" s="23" t="s">
        <v>2</v>
      </c>
      <c r="R126" s="22">
        <v>3800</v>
      </c>
      <c r="S126" s="22">
        <f>P126-T126</f>
        <v>7600</v>
      </c>
      <c r="T126" s="8">
        <v>2870</v>
      </c>
    </row>
    <row r="127" spans="1:20" s="14" customFormat="1" ht="53.4" customHeight="1">
      <c r="A127" s="21">
        <v>44</v>
      </c>
      <c r="B127" s="50" t="s">
        <v>288</v>
      </c>
      <c r="C127" s="50" t="s">
        <v>289</v>
      </c>
      <c r="D127" s="19" t="s">
        <v>7</v>
      </c>
      <c r="E127" s="19" t="s">
        <v>294</v>
      </c>
      <c r="F127" s="50" t="s">
        <v>290</v>
      </c>
      <c r="G127" s="20" t="s">
        <v>6</v>
      </c>
      <c r="H127" s="19" t="s">
        <v>5</v>
      </c>
      <c r="I127" s="19" t="s">
        <v>4</v>
      </c>
      <c r="J127" s="19">
        <v>2</v>
      </c>
      <c r="K127" s="17">
        <v>5000</v>
      </c>
      <c r="L127" s="17">
        <v>10000</v>
      </c>
      <c r="M127" s="17">
        <v>10500</v>
      </c>
      <c r="N127" s="17"/>
      <c r="O127" s="17" t="s">
        <v>3</v>
      </c>
      <c r="P127" s="18">
        <v>10470</v>
      </c>
      <c r="Q127" s="17" t="s">
        <v>2</v>
      </c>
      <c r="R127" s="16">
        <v>3800</v>
      </c>
      <c r="S127" s="16">
        <f>R127*J127</f>
        <v>7600</v>
      </c>
      <c r="T127" s="15">
        <f>P127-S127</f>
        <v>2870</v>
      </c>
    </row>
    <row r="128" spans="1:20" s="7" customFormat="1" ht="30.6" customHeight="1">
      <c r="A128" s="13"/>
      <c r="L128" s="11" t="s">
        <v>1</v>
      </c>
      <c r="M128" s="12"/>
      <c r="N128" s="12"/>
      <c r="O128" s="11"/>
      <c r="P128" s="51"/>
      <c r="S128" s="9"/>
      <c r="T128" s="8" t="s">
        <v>0</v>
      </c>
    </row>
  </sheetData>
  <mergeCells count="284">
    <mergeCell ref="O89:O94"/>
    <mergeCell ref="R114:R117"/>
    <mergeCell ref="O105:O108"/>
    <mergeCell ref="S114:S117"/>
    <mergeCell ref="O114:O118"/>
    <mergeCell ref="P105:P107"/>
    <mergeCell ref="P114:P117"/>
    <mergeCell ref="Q114:Q117"/>
    <mergeCell ref="Q105:Q107"/>
    <mergeCell ref="O98:O101"/>
    <mergeCell ref="Q98:Q99"/>
    <mergeCell ref="R105:R107"/>
    <mergeCell ref="S105:S107"/>
    <mergeCell ref="R98:R99"/>
    <mergeCell ref="P98:P100"/>
    <mergeCell ref="Q89:Q90"/>
    <mergeCell ref="O95:O97"/>
    <mergeCell ref="F20:F39"/>
    <mergeCell ref="G40:G42"/>
    <mergeCell ref="N40:N42"/>
    <mergeCell ref="A43:A46"/>
    <mergeCell ref="B43:B46"/>
    <mergeCell ref="C43:C46"/>
    <mergeCell ref="D43:D46"/>
    <mergeCell ref="E43:E46"/>
    <mergeCell ref="E40:E42"/>
    <mergeCell ref="A40:A42"/>
    <mergeCell ref="B40:B42"/>
    <mergeCell ref="B20:B39"/>
    <mergeCell ref="C20:C39"/>
    <mergeCell ref="D20:D39"/>
    <mergeCell ref="E20:E39"/>
    <mergeCell ref="A20:A39"/>
    <mergeCell ref="N43:N46"/>
    <mergeCell ref="G20:G39"/>
    <mergeCell ref="N20:N39"/>
    <mergeCell ref="O68:O69"/>
    <mergeCell ref="O70:O73"/>
    <mergeCell ref="O75:O81"/>
    <mergeCell ref="O83:O85"/>
    <mergeCell ref="C40:C42"/>
    <mergeCell ref="D40:D42"/>
    <mergeCell ref="G43:G46"/>
    <mergeCell ref="G58:G60"/>
    <mergeCell ref="G62:G64"/>
    <mergeCell ref="G51:G53"/>
    <mergeCell ref="G48:G50"/>
    <mergeCell ref="D55:D57"/>
    <mergeCell ref="E55:E57"/>
    <mergeCell ref="G55:G57"/>
    <mergeCell ref="F40:F42"/>
    <mergeCell ref="F43:F46"/>
    <mergeCell ref="F58:F60"/>
    <mergeCell ref="F62:F64"/>
    <mergeCell ref="E51:E53"/>
    <mergeCell ref="E48:E50"/>
    <mergeCell ref="E62:E64"/>
    <mergeCell ref="N51:N53"/>
    <mergeCell ref="F48:F50"/>
    <mergeCell ref="F51:F53"/>
    <mergeCell ref="B51:B53"/>
    <mergeCell ref="A48:A50"/>
    <mergeCell ref="B48:B50"/>
    <mergeCell ref="N58:N60"/>
    <mergeCell ref="N70:N73"/>
    <mergeCell ref="I68:I69"/>
    <mergeCell ref="H68:H69"/>
    <mergeCell ref="F70:F73"/>
    <mergeCell ref="D68:D69"/>
    <mergeCell ref="C62:C64"/>
    <mergeCell ref="D62:D64"/>
    <mergeCell ref="C51:C53"/>
    <mergeCell ref="D51:D53"/>
    <mergeCell ref="C48:C50"/>
    <mergeCell ref="D48:D50"/>
    <mergeCell ref="N62:N64"/>
    <mergeCell ref="K68:K69"/>
    <mergeCell ref="J68:J69"/>
    <mergeCell ref="N55:N57"/>
    <mergeCell ref="A51:A53"/>
    <mergeCell ref="A55:A57"/>
    <mergeCell ref="B55:B57"/>
    <mergeCell ref="C55:C57"/>
    <mergeCell ref="N48:N50"/>
    <mergeCell ref="F55:F57"/>
    <mergeCell ref="F75:F81"/>
    <mergeCell ref="F83:F85"/>
    <mergeCell ref="F89:F94"/>
    <mergeCell ref="E89:E94"/>
    <mergeCell ref="F68:F69"/>
    <mergeCell ref="E70:E73"/>
    <mergeCell ref="E83:E85"/>
    <mergeCell ref="E119:E121"/>
    <mergeCell ref="E75:E81"/>
    <mergeCell ref="G119:G121"/>
    <mergeCell ref="F95:F97"/>
    <mergeCell ref="F98:F101"/>
    <mergeCell ref="F105:F108"/>
    <mergeCell ref="E105:E108"/>
    <mergeCell ref="E95:E97"/>
    <mergeCell ref="G89:G94"/>
    <mergeCell ref="N83:N85"/>
    <mergeCell ref="N105:N108"/>
    <mergeCell ref="N98:N101"/>
    <mergeCell ref="E98:E101"/>
    <mergeCell ref="G98:G101"/>
    <mergeCell ref="F114:F118"/>
    <mergeCell ref="E114:E118"/>
    <mergeCell ref="G114:G118"/>
    <mergeCell ref="N95:N97"/>
    <mergeCell ref="G75:G81"/>
    <mergeCell ref="N89:N94"/>
    <mergeCell ref="N75:N81"/>
    <mergeCell ref="L68:L69"/>
    <mergeCell ref="G68:G69"/>
    <mergeCell ref="G70:G73"/>
    <mergeCell ref="G83:G85"/>
    <mergeCell ref="G95:G97"/>
    <mergeCell ref="G105:G108"/>
    <mergeCell ref="D89:D94"/>
    <mergeCell ref="D83:D85"/>
    <mergeCell ref="D70:D73"/>
    <mergeCell ref="C68:C69"/>
    <mergeCell ref="A75:A81"/>
    <mergeCell ref="B75:B81"/>
    <mergeCell ref="C75:C81"/>
    <mergeCell ref="D75:D81"/>
    <mergeCell ref="C89:C94"/>
    <mergeCell ref="A83:A85"/>
    <mergeCell ref="B83:B85"/>
    <mergeCell ref="C83:C85"/>
    <mergeCell ref="A89:A94"/>
    <mergeCell ref="B89:B94"/>
    <mergeCell ref="A95:A97"/>
    <mergeCell ref="B95:B97"/>
    <mergeCell ref="C95:C97"/>
    <mergeCell ref="D95:D97"/>
    <mergeCell ref="A114:A118"/>
    <mergeCell ref="B114:B118"/>
    <mergeCell ref="C114:C118"/>
    <mergeCell ref="D114:D118"/>
    <mergeCell ref="A105:A108"/>
    <mergeCell ref="B105:B108"/>
    <mergeCell ref="C105:C108"/>
    <mergeCell ref="A98:A101"/>
    <mergeCell ref="B98:B101"/>
    <mergeCell ref="C98:C101"/>
    <mergeCell ref="D98:D101"/>
    <mergeCell ref="D105:D108"/>
    <mergeCell ref="A58:A60"/>
    <mergeCell ref="B58:B60"/>
    <mergeCell ref="A70:A73"/>
    <mergeCell ref="B70:B73"/>
    <mergeCell ref="A68:A69"/>
    <mergeCell ref="B68:B69"/>
    <mergeCell ref="C70:C73"/>
    <mergeCell ref="T15:T18"/>
    <mergeCell ref="A1:T1"/>
    <mergeCell ref="T3:T12"/>
    <mergeCell ref="A3:A13"/>
    <mergeCell ref="F3:F13"/>
    <mergeCell ref="F15:F19"/>
    <mergeCell ref="O3:O13"/>
    <mergeCell ref="O15:O19"/>
    <mergeCell ref="P3:P12"/>
    <mergeCell ref="P15:P18"/>
    <mergeCell ref="G15:G19"/>
    <mergeCell ref="Q15:Q18"/>
    <mergeCell ref="N3:N13"/>
    <mergeCell ref="R15:R18"/>
    <mergeCell ref="S15:S18"/>
    <mergeCell ref="N15:N19"/>
    <mergeCell ref="G3:G13"/>
    <mergeCell ref="Q3:Q12"/>
    <mergeCell ref="R3:R12"/>
    <mergeCell ref="S3:S12"/>
    <mergeCell ref="B3:B13"/>
    <mergeCell ref="C3:C13"/>
    <mergeCell ref="D3:D13"/>
    <mergeCell ref="E3:E13"/>
    <mergeCell ref="D123:D125"/>
    <mergeCell ref="E123:E125"/>
    <mergeCell ref="G123:G125"/>
    <mergeCell ref="Q123:Q124"/>
    <mergeCell ref="R119:R120"/>
    <mergeCell ref="S119:S120"/>
    <mergeCell ref="R123:R124"/>
    <mergeCell ref="S123:S124"/>
    <mergeCell ref="P119:P120"/>
    <mergeCell ref="Q119:Q120"/>
    <mergeCell ref="F119:F121"/>
    <mergeCell ref="R89:R93"/>
    <mergeCell ref="P58:P59"/>
    <mergeCell ref="Q58:Q59"/>
    <mergeCell ref="R55:R56"/>
    <mergeCell ref="P70:P72"/>
    <mergeCell ref="R58:R59"/>
    <mergeCell ref="A119:A121"/>
    <mergeCell ref="B119:B121"/>
    <mergeCell ref="C119:C121"/>
    <mergeCell ref="D119:D121"/>
    <mergeCell ref="P123:P124"/>
    <mergeCell ref="A15:A19"/>
    <mergeCell ref="B15:B19"/>
    <mergeCell ref="C15:C19"/>
    <mergeCell ref="D15:D19"/>
    <mergeCell ref="E15:E19"/>
    <mergeCell ref="N123:N125"/>
    <mergeCell ref="A123:A125"/>
    <mergeCell ref="B123:B125"/>
    <mergeCell ref="C123:C125"/>
    <mergeCell ref="N119:N121"/>
    <mergeCell ref="A62:A64"/>
    <mergeCell ref="B62:B64"/>
    <mergeCell ref="E58:E60"/>
    <mergeCell ref="C58:C60"/>
    <mergeCell ref="D58:D60"/>
    <mergeCell ref="E68:E69"/>
    <mergeCell ref="O119:O121"/>
    <mergeCell ref="F123:F125"/>
    <mergeCell ref="O123:O125"/>
    <mergeCell ref="T48:T49"/>
    <mergeCell ref="T20:T38"/>
    <mergeCell ref="T62:T63"/>
    <mergeCell ref="T75:T80"/>
    <mergeCell ref="T83:T84"/>
    <mergeCell ref="S43:S45"/>
    <mergeCell ref="T123:T124"/>
    <mergeCell ref="T105:T107"/>
    <mergeCell ref="T119:T120"/>
    <mergeCell ref="T98:T100"/>
    <mergeCell ref="T114:T117"/>
    <mergeCell ref="T40:T41"/>
    <mergeCell ref="T58:T59"/>
    <mergeCell ref="T55:T56"/>
    <mergeCell ref="T43:T45"/>
    <mergeCell ref="T70:T72"/>
    <mergeCell ref="S83:S84"/>
    <mergeCell ref="T68:T69"/>
    <mergeCell ref="T51:T52"/>
    <mergeCell ref="T95:T96"/>
    <mergeCell ref="S89:S93"/>
    <mergeCell ref="T89:T93"/>
    <mergeCell ref="S95:S96"/>
    <mergeCell ref="Q75:Q80"/>
    <mergeCell ref="R70:R72"/>
    <mergeCell ref="R75:R80"/>
    <mergeCell ref="R95:R96"/>
    <mergeCell ref="R83:R84"/>
    <mergeCell ref="P55:P56"/>
    <mergeCell ref="S75:S80"/>
    <mergeCell ref="P62:P63"/>
    <mergeCell ref="Q62:Q63"/>
    <mergeCell ref="Q95:Q96"/>
    <mergeCell ref="P95:P96"/>
    <mergeCell ref="Q92:Q93"/>
    <mergeCell ref="P89:P93"/>
    <mergeCell ref="P83:P84"/>
    <mergeCell ref="Q83:Q84"/>
    <mergeCell ref="P68:P69"/>
    <mergeCell ref="P75:P80"/>
    <mergeCell ref="O58:O60"/>
    <mergeCell ref="O62:O64"/>
    <mergeCell ref="R48:R49"/>
    <mergeCell ref="R20:R38"/>
    <mergeCell ref="S20:S38"/>
    <mergeCell ref="P48:P49"/>
    <mergeCell ref="Q48:Q49"/>
    <mergeCell ref="P51:P52"/>
    <mergeCell ref="Q51:Q52"/>
    <mergeCell ref="Q43:Q45"/>
    <mergeCell ref="P43:P45"/>
    <mergeCell ref="P40:P41"/>
    <mergeCell ref="P20:P38"/>
    <mergeCell ref="Q20:Q38"/>
    <mergeCell ref="Q40:Q41"/>
    <mergeCell ref="O20:O39"/>
    <mergeCell ref="O40:O42"/>
    <mergeCell ref="O43:O46"/>
    <mergeCell ref="O48:O50"/>
    <mergeCell ref="O51:O53"/>
    <mergeCell ref="O55:O57"/>
    <mergeCell ref="R40:R41"/>
    <mergeCell ref="S40:S41"/>
  </mergeCells>
  <phoneticPr fontId="1" type="noConversion"/>
  <printOptions gridLines="1"/>
  <pageMargins left="0.62992125984251968" right="0.62992125984251968" top="0.74803149606299213" bottom="0.74803149606299213" header="0.31496062992125984" footer="0.31496062992125984"/>
  <pageSetup paperSize="9" scale="75" fitToHeight="0" orientation="landscape" r:id="rId1"/>
  <headerFooter>
    <oddFooter>第 &amp;P 頁</oddFooter>
  </headerFooter>
  <rowBreaks count="4" manualBreakCount="4">
    <brk id="50" max="16383" man="1"/>
    <brk id="67" max="16383" man="1"/>
    <brk id="104" max="16383" man="1"/>
    <brk id="1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不法所得表</vt:lpstr>
      <vt:lpstr>Sheet1</vt:lpstr>
      <vt:lpstr>不法所得表!Print_Titles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2021-01-04T04:01:08Z</dcterms:modified>
</cp:coreProperties>
</file>