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lzasrty\Desktop\"/>
    </mc:Choice>
  </mc:AlternateContent>
  <bookViews>
    <workbookView xWindow="0" yWindow="0" windowWidth="14550" windowHeight="5775"/>
  </bookViews>
  <sheets>
    <sheet name="工作表1" sheetId="1" r:id="rId1"/>
  </sheets>
  <definedNames>
    <definedName name="_xlnm.Print_Titles" localSheetId="0">工作表1!$2:$2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1" i="1" l="1"/>
  <c r="G23" i="1"/>
  <c r="G58" i="1" l="1"/>
  <c r="G57" i="1"/>
  <c r="G56" i="1"/>
  <c r="G33" i="1"/>
  <c r="G35" i="1"/>
  <c r="G32" i="1" l="1"/>
  <c r="G25" i="1"/>
  <c r="G24" i="1"/>
  <c r="G4" i="1"/>
  <c r="G10" i="1"/>
  <c r="G59" i="1"/>
  <c r="G61" i="1"/>
  <c r="G34" i="1"/>
  <c r="G60" i="1" l="1"/>
</calcChain>
</file>

<file path=xl/sharedStrings.xml><?xml version="1.0" encoding="utf-8"?>
<sst xmlns="http://schemas.openxmlformats.org/spreadsheetml/2006/main" count="124" uniqueCount="67">
  <si>
    <t>類別</t>
    <phoneticPr fontId="2" type="noConversion"/>
  </si>
  <si>
    <t>編號</t>
    <phoneticPr fontId="2" type="noConversion"/>
  </si>
  <si>
    <t>日期</t>
    <phoneticPr fontId="2" type="noConversion"/>
  </si>
  <si>
    <t>幣別</t>
    <phoneticPr fontId="2" type="noConversion"/>
  </si>
  <si>
    <t>金額</t>
    <phoneticPr fontId="2" type="noConversion"/>
  </si>
  <si>
    <t>備註</t>
    <phoneticPr fontId="2" type="noConversion"/>
  </si>
  <si>
    <t>103年10月28日</t>
    <phoneticPr fontId="2" type="noConversion"/>
  </si>
  <si>
    <t>美金</t>
    <phoneticPr fontId="2" type="noConversion"/>
  </si>
  <si>
    <t>事實欄一(三)</t>
    <phoneticPr fontId="2" type="noConversion"/>
  </si>
  <si>
    <t>103年11月14日</t>
    <phoneticPr fontId="2" type="noConversion"/>
  </si>
  <si>
    <t>104年1月9日</t>
    <phoneticPr fontId="2" type="noConversion"/>
  </si>
  <si>
    <t>港幣</t>
    <phoneticPr fontId="2" type="noConversion"/>
  </si>
  <si>
    <t>104年1月21日</t>
    <phoneticPr fontId="2" type="noConversion"/>
  </si>
  <si>
    <t>104年1月26日</t>
    <phoneticPr fontId="2" type="noConversion"/>
  </si>
  <si>
    <t>新台幣</t>
    <phoneticPr fontId="2" type="noConversion"/>
  </si>
  <si>
    <t>104年2月12日</t>
    <phoneticPr fontId="2" type="noConversion"/>
  </si>
  <si>
    <t>104年3月2日</t>
    <phoneticPr fontId="2" type="noConversion"/>
  </si>
  <si>
    <t>104年4月1日</t>
    <phoneticPr fontId="2" type="noConversion"/>
  </si>
  <si>
    <t>104年5月15日</t>
    <phoneticPr fontId="2" type="noConversion"/>
  </si>
  <si>
    <t>104年6月9日</t>
    <phoneticPr fontId="2" type="noConversion"/>
  </si>
  <si>
    <t>104年6月23日</t>
    <phoneticPr fontId="2" type="noConversion"/>
  </si>
  <si>
    <t>104年8月20日</t>
    <phoneticPr fontId="2" type="noConversion"/>
  </si>
  <si>
    <t>104年9月18日</t>
    <phoneticPr fontId="2" type="noConversion"/>
  </si>
  <si>
    <t>104年10月8日</t>
    <phoneticPr fontId="2" type="noConversion"/>
  </si>
  <si>
    <t>事實欄一(四)</t>
    <phoneticPr fontId="2" type="noConversion"/>
  </si>
  <si>
    <t>103年5月2日</t>
    <phoneticPr fontId="2" type="noConversion"/>
  </si>
  <si>
    <t>103年9月1日前某時許</t>
    <phoneticPr fontId="2" type="noConversion"/>
  </si>
  <si>
    <t>103年9月16日前某時許</t>
    <phoneticPr fontId="2" type="noConversion"/>
  </si>
  <si>
    <t>103年10月1日</t>
    <phoneticPr fontId="2" type="noConversion"/>
  </si>
  <si>
    <t>事實欄一(一)</t>
    <phoneticPr fontId="2" type="noConversion"/>
  </si>
  <si>
    <t>事實欄一(二)</t>
    <phoneticPr fontId="2" type="noConversion"/>
  </si>
  <si>
    <t>被告已返還之款項</t>
    <phoneticPr fontId="2" type="noConversion"/>
  </si>
  <si>
    <t>104年7月24日</t>
    <phoneticPr fontId="2" type="noConversion"/>
  </si>
  <si>
    <t>104年7月30日</t>
    <phoneticPr fontId="2" type="noConversion"/>
  </si>
  <si>
    <t>104年8月7日</t>
    <phoneticPr fontId="2" type="noConversion"/>
  </si>
  <si>
    <t>104年8月13日</t>
    <phoneticPr fontId="2" type="noConversion"/>
  </si>
  <si>
    <t>104年9月4日</t>
    <phoneticPr fontId="2" type="noConversion"/>
  </si>
  <si>
    <t>104年9月30日</t>
    <phoneticPr fontId="2" type="noConversion"/>
  </si>
  <si>
    <t>104年10月26日</t>
    <phoneticPr fontId="2" type="noConversion"/>
  </si>
  <si>
    <t>104年12月4日</t>
    <phoneticPr fontId="2" type="noConversion"/>
  </si>
  <si>
    <t>104年12月11日</t>
    <phoneticPr fontId="2" type="noConversion"/>
  </si>
  <si>
    <t>104年12月3日</t>
    <phoneticPr fontId="2" type="noConversion"/>
  </si>
  <si>
    <t>104年12月30日</t>
    <phoneticPr fontId="2" type="noConversion"/>
  </si>
  <si>
    <t>104年6月16日</t>
    <phoneticPr fontId="2" type="noConversion"/>
  </si>
  <si>
    <t>106年1月18日</t>
    <phoneticPr fontId="2" type="noConversion"/>
  </si>
  <si>
    <t>106年5月5日</t>
    <phoneticPr fontId="2" type="noConversion"/>
  </si>
  <si>
    <t>被告已返還之款項總額</t>
    <phoneticPr fontId="2" type="noConversion"/>
  </si>
  <si>
    <t>被告之犯罪所得計算表</t>
    <phoneticPr fontId="2" type="noConversion"/>
  </si>
  <si>
    <t>被告侵占之款項</t>
    <phoneticPr fontId="2" type="noConversion"/>
  </si>
  <si>
    <t>被告侵占之款項總額</t>
    <phoneticPr fontId="2" type="noConversion"/>
  </si>
  <si>
    <t>104年6月2日</t>
    <phoneticPr fontId="2" type="noConversion"/>
  </si>
  <si>
    <t>總計美金</t>
    <phoneticPr fontId="2" type="noConversion"/>
  </si>
  <si>
    <t>總計新台幣</t>
    <phoneticPr fontId="2" type="noConversion"/>
  </si>
  <si>
    <t>總計港幣</t>
    <phoneticPr fontId="2" type="noConversion"/>
  </si>
  <si>
    <t>104年8月12日</t>
    <phoneticPr fontId="2" type="noConversion"/>
  </si>
  <si>
    <t>美金</t>
    <phoneticPr fontId="2" type="noConversion"/>
  </si>
  <si>
    <t>被告侵占金額與返還之款項差額</t>
    <phoneticPr fontId="2" type="noConversion"/>
  </si>
  <si>
    <t>被告之犯罪所得</t>
    <phoneticPr fontId="2" type="noConversion"/>
  </si>
  <si>
    <t>計算式</t>
    <phoneticPr fontId="2" type="noConversion"/>
  </si>
  <si>
    <t>28908943-13263112=15645831，被告尚有犯罪所得15,645,831元及港幣</t>
    <phoneticPr fontId="2" type="noConversion"/>
  </si>
  <si>
    <t>353,658元未返還</t>
    <phoneticPr fontId="2" type="noConversion"/>
  </si>
  <si>
    <t>總結（尚未返還</t>
    <phoneticPr fontId="2" type="noConversion"/>
  </si>
  <si>
    <t>之犯罪所得</t>
    <phoneticPr fontId="2" type="noConversion"/>
  </si>
  <si>
    <t>930,445.54美元折合新臺幣約28,908,943元（以103年至104年間平均匯率</t>
    <phoneticPr fontId="2" type="noConversion"/>
  </si>
  <si>
    <t>新臺幣15,645,831元</t>
    <phoneticPr fontId="2" type="noConversion"/>
  </si>
  <si>
    <t>港幣353,658元</t>
    <phoneticPr fontId="2" type="noConversion"/>
  </si>
  <si>
    <t>31.07元計算）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</si>
</sst>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 diagonalUp="1">
      <left/>
      <right/>
      <top/>
      <bottom/>
      <diagonal style="thin">
        <color auto="1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3" fontId="0" fillId="0" borderId="0" xfId="1" applyFont="1">
      <alignment vertical="center"/>
    </xf>
    <xf numFmtId="43" fontId="0" fillId="0" borderId="0" xfId="0" applyNumberFormat="1">
      <alignment vertical="center"/>
    </xf>
    <xf numFmtId="0" fontId="0" fillId="0" borderId="2" xfId="0" applyBorder="1">
      <alignment vertical="center"/>
    </xf>
    <xf numFmtId="43" fontId="0" fillId="0" borderId="2" xfId="1" applyFont="1" applyBorder="1">
      <alignment vertical="center"/>
    </xf>
    <xf numFmtId="0" fontId="0" fillId="0" borderId="5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22" xfId="0" applyBorder="1">
      <alignment vertical="center"/>
    </xf>
    <xf numFmtId="43" fontId="0" fillId="0" borderId="22" xfId="1" applyFont="1" applyBorder="1">
      <alignment vertical="center"/>
    </xf>
    <xf numFmtId="0" fontId="0" fillId="0" borderId="8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3" fontId="0" fillId="0" borderId="0" xfId="0" applyNumberFormat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3" fontId="0" fillId="0" borderId="11" xfId="0" applyNumberFormat="1" applyBorder="1" applyAlignment="1">
      <alignment horizontal="left" vertical="center"/>
    </xf>
    <xf numFmtId="0" fontId="0" fillId="0" borderId="9" xfId="0" applyBorder="1">
      <alignment vertical="center"/>
    </xf>
    <xf numFmtId="0" fontId="0" fillId="0" borderId="13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0" fillId="0" borderId="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43" fontId="0" fillId="0" borderId="2" xfId="1" applyFont="1" applyBorder="1" applyAlignment="1">
      <alignment horizontal="left" vertical="center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/>
    </xf>
    <xf numFmtId="0" fontId="0" fillId="0" borderId="22" xfId="0" applyBorder="1" applyAlignment="1">
      <alignment horizontal="left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tabSelected="1" topLeftCell="A52" workbookViewId="0">
      <selection activeCell="C63" sqref="C63"/>
    </sheetView>
  </sheetViews>
  <sheetFormatPr defaultRowHeight="16.5" x14ac:dyDescent="0.25"/>
  <cols>
    <col min="7" max="7" width="15" style="1" bestFit="1" customWidth="1"/>
    <col min="10" max="10" width="14.75" bestFit="1" customWidth="1"/>
  </cols>
  <sheetData>
    <row r="1" spans="1:10" x14ac:dyDescent="0.25">
      <c r="A1" s="38" t="s">
        <v>47</v>
      </c>
      <c r="B1" s="38"/>
      <c r="C1" s="38"/>
      <c r="D1" s="38"/>
      <c r="E1" s="38"/>
      <c r="F1" s="38"/>
      <c r="G1" s="38"/>
      <c r="H1" s="38"/>
      <c r="I1" s="38"/>
    </row>
    <row r="2" spans="1:10" x14ac:dyDescent="0.25">
      <c r="A2" s="27" t="s">
        <v>0</v>
      </c>
      <c r="B2" s="27"/>
      <c r="C2" s="3" t="s">
        <v>1</v>
      </c>
      <c r="D2" s="27" t="s">
        <v>2</v>
      </c>
      <c r="E2" s="27"/>
      <c r="F2" s="3" t="s">
        <v>3</v>
      </c>
      <c r="G2" s="4" t="s">
        <v>4</v>
      </c>
      <c r="H2" s="27" t="s">
        <v>5</v>
      </c>
      <c r="I2" s="27"/>
    </row>
    <row r="3" spans="1:10" ht="16.899999999999999" customHeight="1" x14ac:dyDescent="0.25">
      <c r="A3" s="55" t="s">
        <v>48</v>
      </c>
      <c r="B3" s="56"/>
      <c r="C3" s="3">
        <v>1</v>
      </c>
      <c r="D3" s="27" t="s">
        <v>25</v>
      </c>
      <c r="E3" s="27"/>
      <c r="F3" s="3" t="s">
        <v>14</v>
      </c>
      <c r="G3" s="4">
        <v>500000</v>
      </c>
      <c r="H3" s="31" t="s">
        <v>29</v>
      </c>
      <c r="I3" s="32"/>
    </row>
    <row r="4" spans="1:10" x14ac:dyDescent="0.25">
      <c r="A4" s="57"/>
      <c r="B4" s="58"/>
      <c r="C4" s="50" t="s">
        <v>52</v>
      </c>
      <c r="D4" s="51"/>
      <c r="E4" s="51"/>
      <c r="F4" s="52"/>
      <c r="G4" s="4">
        <f>SUM(G3)</f>
        <v>500000</v>
      </c>
      <c r="H4" s="29"/>
      <c r="I4" s="30"/>
    </row>
    <row r="5" spans="1:10" ht="16.899999999999999" customHeight="1" x14ac:dyDescent="0.25">
      <c r="A5" s="57"/>
      <c r="B5" s="58"/>
      <c r="C5" s="53">
        <v>1</v>
      </c>
      <c r="D5" s="33" t="s">
        <v>26</v>
      </c>
      <c r="E5" s="33"/>
      <c r="F5" s="27" t="s">
        <v>7</v>
      </c>
      <c r="G5" s="54">
        <v>550000</v>
      </c>
      <c r="H5" s="31" t="s">
        <v>30</v>
      </c>
      <c r="I5" s="32"/>
    </row>
    <row r="6" spans="1:10" x14ac:dyDescent="0.25">
      <c r="A6" s="57"/>
      <c r="B6" s="58"/>
      <c r="C6" s="53"/>
      <c r="D6" s="33"/>
      <c r="E6" s="33"/>
      <c r="F6" s="27"/>
      <c r="G6" s="54"/>
      <c r="H6" s="21"/>
      <c r="I6" s="22"/>
    </row>
    <row r="7" spans="1:10" ht="16.899999999999999" customHeight="1" x14ac:dyDescent="0.25">
      <c r="A7" s="57"/>
      <c r="B7" s="58"/>
      <c r="C7" s="53">
        <v>2</v>
      </c>
      <c r="D7" s="33" t="s">
        <v>27</v>
      </c>
      <c r="E7" s="33"/>
      <c r="F7" s="27" t="s">
        <v>7</v>
      </c>
      <c r="G7" s="54">
        <v>255662.29</v>
      </c>
      <c r="H7" s="21"/>
      <c r="I7" s="22"/>
    </row>
    <row r="8" spans="1:10" ht="16.899999999999999" customHeight="1" x14ac:dyDescent="0.25">
      <c r="A8" s="57"/>
      <c r="B8" s="58"/>
      <c r="C8" s="53"/>
      <c r="D8" s="33"/>
      <c r="E8" s="33"/>
      <c r="F8" s="27"/>
      <c r="G8" s="54"/>
      <c r="H8" s="21"/>
      <c r="I8" s="22"/>
    </row>
    <row r="9" spans="1:10" ht="16.899999999999999" customHeight="1" x14ac:dyDescent="0.25">
      <c r="A9" s="57"/>
      <c r="B9" s="58"/>
      <c r="C9" s="3">
        <v>3</v>
      </c>
      <c r="D9" s="27" t="s">
        <v>28</v>
      </c>
      <c r="E9" s="27"/>
      <c r="F9" s="3" t="s">
        <v>7</v>
      </c>
      <c r="G9" s="4">
        <v>150000</v>
      </c>
      <c r="H9" s="21"/>
      <c r="I9" s="22"/>
    </row>
    <row r="10" spans="1:10" ht="16.899999999999999" customHeight="1" x14ac:dyDescent="0.25">
      <c r="A10" s="57"/>
      <c r="B10" s="58"/>
      <c r="C10" s="50" t="s">
        <v>51</v>
      </c>
      <c r="D10" s="51"/>
      <c r="E10" s="51"/>
      <c r="F10" s="52"/>
      <c r="G10" s="4">
        <f>SUM(G5:G9)</f>
        <v>955662.29</v>
      </c>
      <c r="H10" s="29"/>
      <c r="I10" s="30"/>
    </row>
    <row r="11" spans="1:10" x14ac:dyDescent="0.25">
      <c r="A11" s="57"/>
      <c r="B11" s="58"/>
      <c r="C11" s="3">
        <v>1</v>
      </c>
      <c r="D11" s="27" t="s">
        <v>6</v>
      </c>
      <c r="E11" s="27"/>
      <c r="F11" s="3" t="s">
        <v>7</v>
      </c>
      <c r="G11" s="4">
        <v>150000</v>
      </c>
      <c r="H11" s="31" t="s">
        <v>8</v>
      </c>
      <c r="I11" s="32"/>
      <c r="J11" s="2"/>
    </row>
    <row r="12" spans="1:10" x14ac:dyDescent="0.25">
      <c r="A12" s="57"/>
      <c r="B12" s="58"/>
      <c r="C12" s="3">
        <v>2</v>
      </c>
      <c r="D12" s="27" t="s">
        <v>9</v>
      </c>
      <c r="E12" s="27"/>
      <c r="F12" s="3" t="s">
        <v>7</v>
      </c>
      <c r="G12" s="4">
        <v>103733.3</v>
      </c>
      <c r="H12" s="21"/>
      <c r="I12" s="22"/>
    </row>
    <row r="13" spans="1:10" x14ac:dyDescent="0.25">
      <c r="A13" s="57"/>
      <c r="B13" s="58"/>
      <c r="C13" s="3">
        <v>3</v>
      </c>
      <c r="D13" s="27" t="s">
        <v>10</v>
      </c>
      <c r="E13" s="27"/>
      <c r="F13" s="3" t="s">
        <v>11</v>
      </c>
      <c r="G13" s="4">
        <v>386400</v>
      </c>
      <c r="H13" s="21"/>
      <c r="I13" s="22"/>
    </row>
    <row r="14" spans="1:10" x14ac:dyDescent="0.25">
      <c r="A14" s="57"/>
      <c r="B14" s="58"/>
      <c r="C14" s="3">
        <v>4</v>
      </c>
      <c r="D14" s="27" t="s">
        <v>12</v>
      </c>
      <c r="E14" s="27"/>
      <c r="F14" s="3" t="s">
        <v>7</v>
      </c>
      <c r="G14" s="4">
        <v>200000</v>
      </c>
      <c r="H14" s="21"/>
      <c r="I14" s="22"/>
    </row>
    <row r="15" spans="1:10" x14ac:dyDescent="0.25">
      <c r="A15" s="57"/>
      <c r="B15" s="58"/>
      <c r="C15" s="3">
        <v>5</v>
      </c>
      <c r="D15" s="27" t="s">
        <v>13</v>
      </c>
      <c r="E15" s="27"/>
      <c r="F15" s="3" t="s">
        <v>7</v>
      </c>
      <c r="G15" s="4">
        <v>150019.81</v>
      </c>
      <c r="H15" s="21"/>
      <c r="I15" s="22"/>
    </row>
    <row r="16" spans="1:10" x14ac:dyDescent="0.25">
      <c r="A16" s="57"/>
      <c r="B16" s="58"/>
      <c r="C16" s="3">
        <v>6</v>
      </c>
      <c r="D16" s="27" t="s">
        <v>15</v>
      </c>
      <c r="E16" s="27"/>
      <c r="F16" s="3" t="s">
        <v>7</v>
      </c>
      <c r="G16" s="4">
        <v>79000</v>
      </c>
      <c r="H16" s="21"/>
      <c r="I16" s="22"/>
    </row>
    <row r="17" spans="1:10" x14ac:dyDescent="0.25">
      <c r="A17" s="57"/>
      <c r="B17" s="58"/>
      <c r="C17" s="3">
        <v>7</v>
      </c>
      <c r="D17" s="27" t="s">
        <v>16</v>
      </c>
      <c r="E17" s="27"/>
      <c r="F17" s="3" t="s">
        <v>7</v>
      </c>
      <c r="G17" s="4">
        <v>50000</v>
      </c>
      <c r="H17" s="21"/>
      <c r="I17" s="22"/>
    </row>
    <row r="18" spans="1:10" x14ac:dyDescent="0.25">
      <c r="A18" s="57"/>
      <c r="B18" s="58"/>
      <c r="C18" s="3">
        <v>8</v>
      </c>
      <c r="D18" s="27" t="s">
        <v>17</v>
      </c>
      <c r="E18" s="27"/>
      <c r="F18" s="3" t="s">
        <v>7</v>
      </c>
      <c r="G18" s="4">
        <v>100000</v>
      </c>
      <c r="H18" s="21"/>
      <c r="I18" s="22"/>
    </row>
    <row r="19" spans="1:10" x14ac:dyDescent="0.25">
      <c r="A19" s="57"/>
      <c r="B19" s="58"/>
      <c r="C19" s="3">
        <v>9</v>
      </c>
      <c r="D19" s="27" t="s">
        <v>18</v>
      </c>
      <c r="E19" s="27"/>
      <c r="F19" s="3" t="s">
        <v>7</v>
      </c>
      <c r="G19" s="4">
        <v>50581.760000000002</v>
      </c>
      <c r="H19" s="21"/>
      <c r="I19" s="22"/>
    </row>
    <row r="20" spans="1:10" x14ac:dyDescent="0.25">
      <c r="A20" s="57"/>
      <c r="B20" s="58"/>
      <c r="C20" s="3">
        <v>10</v>
      </c>
      <c r="D20" s="27" t="s">
        <v>19</v>
      </c>
      <c r="E20" s="27"/>
      <c r="F20" s="3" t="s">
        <v>7</v>
      </c>
      <c r="G20" s="4">
        <v>71755.520000000004</v>
      </c>
      <c r="H20" s="21"/>
      <c r="I20" s="22"/>
    </row>
    <row r="21" spans="1:10" x14ac:dyDescent="0.25">
      <c r="A21" s="57"/>
      <c r="B21" s="58"/>
      <c r="C21" s="3">
        <v>11</v>
      </c>
      <c r="D21" s="27" t="s">
        <v>20</v>
      </c>
      <c r="E21" s="27"/>
      <c r="F21" s="3" t="s">
        <v>7</v>
      </c>
      <c r="G21" s="4">
        <v>47935.040000000001</v>
      </c>
      <c r="H21" s="21"/>
      <c r="I21" s="22"/>
    </row>
    <row r="22" spans="1:10" x14ac:dyDescent="0.25">
      <c r="A22" s="57"/>
      <c r="B22" s="58"/>
      <c r="C22" s="3">
        <v>12</v>
      </c>
      <c r="D22" s="48" t="s">
        <v>50</v>
      </c>
      <c r="E22" s="49"/>
      <c r="F22" s="3" t="s">
        <v>14</v>
      </c>
      <c r="G22" s="4">
        <v>3435323</v>
      </c>
      <c r="H22" s="21"/>
      <c r="I22" s="22"/>
    </row>
    <row r="23" spans="1:10" x14ac:dyDescent="0.25">
      <c r="A23" s="57"/>
      <c r="B23" s="58"/>
      <c r="C23" s="50" t="s">
        <v>51</v>
      </c>
      <c r="D23" s="51"/>
      <c r="E23" s="51"/>
      <c r="F23" s="52"/>
      <c r="G23" s="4">
        <f>SUMIF(F11:F22,"美金",G11:G22)</f>
        <v>1003025.43</v>
      </c>
      <c r="H23" s="21"/>
      <c r="I23" s="22"/>
    </row>
    <row r="24" spans="1:10" x14ac:dyDescent="0.25">
      <c r="A24" s="57"/>
      <c r="B24" s="58"/>
      <c r="C24" s="50" t="s">
        <v>53</v>
      </c>
      <c r="D24" s="51"/>
      <c r="E24" s="51"/>
      <c r="F24" s="52"/>
      <c r="G24" s="4">
        <f>SUMIF(F11:F22,F13,G11:G22)</f>
        <v>386400</v>
      </c>
      <c r="H24" s="21"/>
      <c r="I24" s="22"/>
    </row>
    <row r="25" spans="1:10" x14ac:dyDescent="0.25">
      <c r="A25" s="57"/>
      <c r="B25" s="58"/>
      <c r="C25" s="50" t="s">
        <v>52</v>
      </c>
      <c r="D25" s="51"/>
      <c r="E25" s="51"/>
      <c r="F25" s="52"/>
      <c r="G25" s="4">
        <f>SUMIF(F11:F22,F22,G11:G22)</f>
        <v>3435323</v>
      </c>
      <c r="H25" s="29"/>
      <c r="I25" s="30"/>
    </row>
    <row r="26" spans="1:10" x14ac:dyDescent="0.25">
      <c r="A26" s="57"/>
      <c r="B26" s="58"/>
      <c r="C26" s="6">
        <v>1</v>
      </c>
      <c r="D26" s="48" t="s">
        <v>54</v>
      </c>
      <c r="E26" s="49"/>
      <c r="F26" s="5" t="s">
        <v>55</v>
      </c>
      <c r="G26" s="4">
        <v>77563.600000000006</v>
      </c>
      <c r="H26" s="21" t="s">
        <v>24</v>
      </c>
      <c r="I26" s="22"/>
    </row>
    <row r="27" spans="1:10" x14ac:dyDescent="0.25">
      <c r="A27" s="57"/>
      <c r="B27" s="58"/>
      <c r="C27" s="3">
        <v>2</v>
      </c>
      <c r="D27" s="27" t="s">
        <v>21</v>
      </c>
      <c r="E27" s="27"/>
      <c r="F27" s="3" t="s">
        <v>7</v>
      </c>
      <c r="G27" s="4">
        <v>147026.60999999999</v>
      </c>
      <c r="H27" s="21"/>
      <c r="I27" s="22"/>
    </row>
    <row r="28" spans="1:10" x14ac:dyDescent="0.25">
      <c r="A28" s="57"/>
      <c r="B28" s="58"/>
      <c r="C28" s="3">
        <v>3</v>
      </c>
      <c r="D28" s="27" t="s">
        <v>22</v>
      </c>
      <c r="E28" s="27"/>
      <c r="F28" s="3" t="s">
        <v>7</v>
      </c>
      <c r="G28" s="4">
        <v>145810.26</v>
      </c>
      <c r="H28" s="21"/>
      <c r="I28" s="22"/>
    </row>
    <row r="29" spans="1:10" x14ac:dyDescent="0.25">
      <c r="A29" s="57"/>
      <c r="B29" s="58"/>
      <c r="C29" s="3">
        <v>4</v>
      </c>
      <c r="D29" s="27" t="s">
        <v>23</v>
      </c>
      <c r="E29" s="27"/>
      <c r="F29" s="3" t="s">
        <v>7</v>
      </c>
      <c r="G29" s="4">
        <v>369544.11</v>
      </c>
      <c r="H29" s="21"/>
      <c r="I29" s="22"/>
    </row>
    <row r="30" spans="1:10" x14ac:dyDescent="0.25">
      <c r="A30" s="57"/>
      <c r="B30" s="58"/>
      <c r="C30" s="3">
        <v>5</v>
      </c>
      <c r="D30" s="27" t="s">
        <v>23</v>
      </c>
      <c r="E30" s="27"/>
      <c r="F30" s="3" t="s">
        <v>14</v>
      </c>
      <c r="G30" s="4">
        <v>8150000</v>
      </c>
      <c r="H30" s="21"/>
      <c r="I30" s="22"/>
      <c r="J30" s="2"/>
    </row>
    <row r="31" spans="1:10" x14ac:dyDescent="0.25">
      <c r="A31" s="57"/>
      <c r="B31" s="58"/>
      <c r="C31" s="50" t="s">
        <v>51</v>
      </c>
      <c r="D31" s="51"/>
      <c r="E31" s="51"/>
      <c r="F31" s="52"/>
      <c r="G31" s="4">
        <f>SUMIF(F26:F30,F29,G26:G30)</f>
        <v>739944.58</v>
      </c>
      <c r="H31" s="21"/>
      <c r="I31" s="22"/>
      <c r="J31" s="2"/>
    </row>
    <row r="32" spans="1:10" x14ac:dyDescent="0.25">
      <c r="A32" s="59"/>
      <c r="B32" s="60"/>
      <c r="C32" s="50" t="s">
        <v>52</v>
      </c>
      <c r="D32" s="51"/>
      <c r="E32" s="51"/>
      <c r="F32" s="52"/>
      <c r="G32" s="4">
        <f>SUMIF(F27:F30,F30,G27:G30)</f>
        <v>8150000</v>
      </c>
      <c r="H32" s="29"/>
      <c r="I32" s="30"/>
      <c r="J32" s="2"/>
    </row>
    <row r="33" spans="1:9" ht="16.899999999999999" customHeight="1" x14ac:dyDescent="0.25">
      <c r="A33" s="33" t="s">
        <v>49</v>
      </c>
      <c r="B33" s="33"/>
      <c r="C33" s="39"/>
      <c r="D33" s="40"/>
      <c r="E33" s="41"/>
      <c r="F33" s="3" t="s">
        <v>7</v>
      </c>
      <c r="G33" s="4">
        <f>SUMIF(F3:F30,F33,G3:G30)</f>
        <v>2698632.3000000003</v>
      </c>
      <c r="H33" s="27"/>
      <c r="I33" s="27"/>
    </row>
    <row r="34" spans="1:9" x14ac:dyDescent="0.25">
      <c r="A34" s="33"/>
      <c r="B34" s="33"/>
      <c r="C34" s="42"/>
      <c r="D34" s="43"/>
      <c r="E34" s="44"/>
      <c r="F34" s="3" t="s">
        <v>11</v>
      </c>
      <c r="G34" s="4">
        <f>SUMIF(F3:F30,F34,G3:G30)</f>
        <v>386400</v>
      </c>
      <c r="H34" s="27"/>
      <c r="I34" s="27"/>
    </row>
    <row r="35" spans="1:9" x14ac:dyDescent="0.25">
      <c r="A35" s="33"/>
      <c r="B35" s="33"/>
      <c r="C35" s="45"/>
      <c r="D35" s="46"/>
      <c r="E35" s="47"/>
      <c r="F35" s="3" t="s">
        <v>14</v>
      </c>
      <c r="G35" s="4">
        <f>SUMIF(F3:F30,F35,G3:G30)</f>
        <v>12085323</v>
      </c>
      <c r="H35" s="27"/>
      <c r="I35" s="27"/>
    </row>
    <row r="36" spans="1:9" x14ac:dyDescent="0.25">
      <c r="A36" s="27" t="s">
        <v>31</v>
      </c>
      <c r="B36" s="27"/>
      <c r="C36" s="3">
        <v>1</v>
      </c>
      <c r="D36" s="27" t="s">
        <v>15</v>
      </c>
      <c r="E36" s="27"/>
      <c r="F36" s="3" t="s">
        <v>7</v>
      </c>
      <c r="G36" s="4">
        <v>259000</v>
      </c>
      <c r="H36" s="27"/>
      <c r="I36" s="27"/>
    </row>
    <row r="37" spans="1:9" x14ac:dyDescent="0.25">
      <c r="A37" s="27"/>
      <c r="B37" s="27"/>
      <c r="C37" s="3">
        <v>2</v>
      </c>
      <c r="D37" s="27" t="s">
        <v>32</v>
      </c>
      <c r="E37" s="27"/>
      <c r="F37" s="3" t="s">
        <v>7</v>
      </c>
      <c r="G37" s="4">
        <v>50541.120000000003</v>
      </c>
      <c r="H37" s="27"/>
      <c r="I37" s="27"/>
    </row>
    <row r="38" spans="1:9" x14ac:dyDescent="0.25">
      <c r="A38" s="27"/>
      <c r="B38" s="27"/>
      <c r="C38" s="3">
        <v>3</v>
      </c>
      <c r="D38" s="27" t="s">
        <v>33</v>
      </c>
      <c r="E38" s="27"/>
      <c r="F38" s="3" t="s">
        <v>7</v>
      </c>
      <c r="G38" s="4">
        <v>150000</v>
      </c>
      <c r="H38" s="27"/>
      <c r="I38" s="27"/>
    </row>
    <row r="39" spans="1:9" x14ac:dyDescent="0.25">
      <c r="A39" s="27"/>
      <c r="B39" s="27"/>
      <c r="C39" s="3">
        <v>4</v>
      </c>
      <c r="D39" s="27" t="s">
        <v>34</v>
      </c>
      <c r="E39" s="27"/>
      <c r="F39" s="3" t="s">
        <v>7</v>
      </c>
      <c r="G39" s="4">
        <v>100000</v>
      </c>
      <c r="H39" s="27"/>
      <c r="I39" s="27"/>
    </row>
    <row r="40" spans="1:9" x14ac:dyDescent="0.25">
      <c r="A40" s="27"/>
      <c r="B40" s="27"/>
      <c r="C40" s="3">
        <v>5</v>
      </c>
      <c r="D40" s="27" t="s">
        <v>35</v>
      </c>
      <c r="E40" s="27"/>
      <c r="F40" s="3" t="s">
        <v>7</v>
      </c>
      <c r="G40" s="4">
        <v>82064.639999999999</v>
      </c>
      <c r="H40" s="27"/>
      <c r="I40" s="27"/>
    </row>
    <row r="41" spans="1:9" x14ac:dyDescent="0.25">
      <c r="A41" s="27"/>
      <c r="B41" s="27"/>
      <c r="C41" s="3">
        <v>6</v>
      </c>
      <c r="D41" s="27" t="s">
        <v>21</v>
      </c>
      <c r="E41" s="27"/>
      <c r="F41" s="3" t="s">
        <v>7</v>
      </c>
      <c r="G41" s="4">
        <v>100000</v>
      </c>
      <c r="H41" s="27"/>
      <c r="I41" s="27"/>
    </row>
    <row r="42" spans="1:9" x14ac:dyDescent="0.25">
      <c r="A42" s="27"/>
      <c r="B42" s="27"/>
      <c r="C42" s="3">
        <v>7</v>
      </c>
      <c r="D42" s="27" t="s">
        <v>36</v>
      </c>
      <c r="E42" s="27"/>
      <c r="F42" s="3" t="s">
        <v>7</v>
      </c>
      <c r="G42" s="4">
        <v>150000</v>
      </c>
      <c r="H42" s="27"/>
      <c r="I42" s="27"/>
    </row>
    <row r="43" spans="1:9" x14ac:dyDescent="0.25">
      <c r="A43" s="27"/>
      <c r="B43" s="27"/>
      <c r="C43" s="3">
        <v>8</v>
      </c>
      <c r="D43" s="27" t="s">
        <v>22</v>
      </c>
      <c r="E43" s="27"/>
      <c r="F43" s="3" t="s">
        <v>7</v>
      </c>
      <c r="G43" s="4">
        <v>150000</v>
      </c>
      <c r="H43" s="27"/>
      <c r="I43" s="27"/>
    </row>
    <row r="44" spans="1:9" x14ac:dyDescent="0.25">
      <c r="A44" s="27"/>
      <c r="B44" s="27"/>
      <c r="C44" s="3">
        <v>9</v>
      </c>
      <c r="D44" s="27" t="s">
        <v>37</v>
      </c>
      <c r="E44" s="27"/>
      <c r="F44" s="3" t="s">
        <v>7</v>
      </c>
      <c r="G44" s="4">
        <v>100000</v>
      </c>
      <c r="H44" s="27"/>
      <c r="I44" s="27"/>
    </row>
    <row r="45" spans="1:9" x14ac:dyDescent="0.25">
      <c r="A45" s="27"/>
      <c r="B45" s="27"/>
      <c r="C45" s="3">
        <v>10</v>
      </c>
      <c r="D45" s="27" t="s">
        <v>23</v>
      </c>
      <c r="E45" s="27"/>
      <c r="F45" s="3" t="s">
        <v>7</v>
      </c>
      <c r="G45" s="4">
        <v>300000</v>
      </c>
      <c r="H45" s="27"/>
      <c r="I45" s="27"/>
    </row>
    <row r="46" spans="1:9" x14ac:dyDescent="0.25">
      <c r="A46" s="27"/>
      <c r="B46" s="27"/>
      <c r="C46" s="3">
        <v>11</v>
      </c>
      <c r="D46" s="27" t="s">
        <v>38</v>
      </c>
      <c r="E46" s="27"/>
      <c r="F46" s="3" t="s">
        <v>7</v>
      </c>
      <c r="G46" s="4">
        <v>200000</v>
      </c>
      <c r="H46" s="27"/>
      <c r="I46" s="27"/>
    </row>
    <row r="47" spans="1:9" x14ac:dyDescent="0.25">
      <c r="A47" s="27"/>
      <c r="B47" s="27"/>
      <c r="C47" s="3">
        <v>12</v>
      </c>
      <c r="D47" s="27" t="s">
        <v>39</v>
      </c>
      <c r="E47" s="27"/>
      <c r="F47" s="3" t="s">
        <v>7</v>
      </c>
      <c r="G47" s="4">
        <v>67581</v>
      </c>
      <c r="H47" s="27"/>
      <c r="I47" s="27"/>
    </row>
    <row r="48" spans="1:9" x14ac:dyDescent="0.25">
      <c r="A48" s="27"/>
      <c r="B48" s="27"/>
      <c r="C48" s="3">
        <v>13</v>
      </c>
      <c r="D48" s="27" t="s">
        <v>40</v>
      </c>
      <c r="E48" s="27"/>
      <c r="F48" s="3" t="s">
        <v>7</v>
      </c>
      <c r="G48" s="4">
        <v>59000</v>
      </c>
      <c r="H48" s="27"/>
      <c r="I48" s="27"/>
    </row>
    <row r="49" spans="1:9" x14ac:dyDescent="0.25">
      <c r="A49" s="27"/>
      <c r="B49" s="27"/>
      <c r="C49" s="3">
        <v>14</v>
      </c>
      <c r="D49" s="27" t="s">
        <v>39</v>
      </c>
      <c r="E49" s="27"/>
      <c r="F49" s="3" t="s">
        <v>11</v>
      </c>
      <c r="G49" s="4">
        <v>32742</v>
      </c>
      <c r="H49" s="27"/>
      <c r="I49" s="27"/>
    </row>
    <row r="50" spans="1:9" x14ac:dyDescent="0.25">
      <c r="A50" s="27"/>
      <c r="B50" s="27"/>
      <c r="C50" s="3">
        <v>15</v>
      </c>
      <c r="D50" s="27" t="s">
        <v>41</v>
      </c>
      <c r="E50" s="27"/>
      <c r="F50" s="3" t="s">
        <v>14</v>
      </c>
      <c r="G50" s="4">
        <v>305487</v>
      </c>
      <c r="H50" s="27"/>
      <c r="I50" s="27"/>
    </row>
    <row r="51" spans="1:9" x14ac:dyDescent="0.25">
      <c r="A51" s="27"/>
      <c r="B51" s="27"/>
      <c r="C51" s="3">
        <v>16</v>
      </c>
      <c r="D51" s="27" t="s">
        <v>41</v>
      </c>
      <c r="E51" s="27"/>
      <c r="F51" s="3" t="s">
        <v>14</v>
      </c>
      <c r="G51" s="4">
        <v>55778</v>
      </c>
      <c r="H51" s="27"/>
      <c r="I51" s="27"/>
    </row>
    <row r="52" spans="1:9" x14ac:dyDescent="0.25">
      <c r="A52" s="27"/>
      <c r="B52" s="27"/>
      <c r="C52" s="3">
        <v>17</v>
      </c>
      <c r="D52" s="27" t="s">
        <v>42</v>
      </c>
      <c r="E52" s="27"/>
      <c r="F52" s="3" t="s">
        <v>14</v>
      </c>
      <c r="G52" s="4">
        <v>9800000</v>
      </c>
      <c r="H52" s="27"/>
      <c r="I52" s="27"/>
    </row>
    <row r="53" spans="1:9" x14ac:dyDescent="0.25">
      <c r="A53" s="27"/>
      <c r="B53" s="27"/>
      <c r="C53" s="3">
        <v>18</v>
      </c>
      <c r="D53" s="27" t="s">
        <v>43</v>
      </c>
      <c r="E53" s="27"/>
      <c r="F53" s="3" t="s">
        <v>14</v>
      </c>
      <c r="G53" s="4">
        <v>9800000</v>
      </c>
      <c r="H53" s="27"/>
      <c r="I53" s="27"/>
    </row>
    <row r="54" spans="1:9" x14ac:dyDescent="0.25">
      <c r="A54" s="27"/>
      <c r="B54" s="27"/>
      <c r="C54" s="3">
        <v>19</v>
      </c>
      <c r="D54" s="27" t="s">
        <v>44</v>
      </c>
      <c r="E54" s="27"/>
      <c r="F54" s="3" t="s">
        <v>14</v>
      </c>
      <c r="G54" s="4">
        <v>500000</v>
      </c>
      <c r="H54" s="27"/>
      <c r="I54" s="27"/>
    </row>
    <row r="55" spans="1:9" x14ac:dyDescent="0.25">
      <c r="A55" s="27"/>
      <c r="B55" s="27"/>
      <c r="C55" s="3">
        <v>20</v>
      </c>
      <c r="D55" s="27" t="s">
        <v>45</v>
      </c>
      <c r="E55" s="27"/>
      <c r="F55" s="3" t="s">
        <v>14</v>
      </c>
      <c r="G55" s="4">
        <v>4887170</v>
      </c>
      <c r="H55" s="27"/>
      <c r="I55" s="27"/>
    </row>
    <row r="56" spans="1:9" x14ac:dyDescent="0.25">
      <c r="A56" s="33" t="s">
        <v>46</v>
      </c>
      <c r="B56" s="33"/>
      <c r="C56" s="34"/>
      <c r="D56" s="34"/>
      <c r="E56" s="34"/>
      <c r="F56" s="3" t="s">
        <v>7</v>
      </c>
      <c r="G56" s="4">
        <f>SUMIF(F36:F55,F56,G36:G55)</f>
        <v>1768186.76</v>
      </c>
      <c r="H56" s="27"/>
      <c r="I56" s="27"/>
    </row>
    <row r="57" spans="1:9" ht="16.899999999999999" customHeight="1" x14ac:dyDescent="0.25">
      <c r="A57" s="33"/>
      <c r="B57" s="33"/>
      <c r="C57" s="34"/>
      <c r="D57" s="34"/>
      <c r="E57" s="34"/>
      <c r="F57" s="3" t="s">
        <v>11</v>
      </c>
      <c r="G57" s="4">
        <f>SUMIF(F36:F55,F57,G36:G55)</f>
        <v>32742</v>
      </c>
      <c r="H57" s="27"/>
      <c r="I57" s="27"/>
    </row>
    <row r="58" spans="1:9" x14ac:dyDescent="0.25">
      <c r="A58" s="33"/>
      <c r="B58" s="33"/>
      <c r="C58" s="34"/>
      <c r="D58" s="34"/>
      <c r="E58" s="34"/>
      <c r="F58" s="3" t="s">
        <v>14</v>
      </c>
      <c r="G58" s="4">
        <f>SUMIF(F36:F55,F58,G36:G55)</f>
        <v>25348435</v>
      </c>
      <c r="H58" s="27"/>
      <c r="I58" s="27"/>
    </row>
    <row r="59" spans="1:9" x14ac:dyDescent="0.25">
      <c r="A59" s="33" t="s">
        <v>56</v>
      </c>
      <c r="B59" s="33"/>
      <c r="C59" s="35"/>
      <c r="D59" s="36"/>
      <c r="E59" s="37"/>
      <c r="F59" s="3" t="s">
        <v>7</v>
      </c>
      <c r="G59" s="4">
        <f>G33-G56</f>
        <v>930445.54000000027</v>
      </c>
      <c r="H59" s="27"/>
      <c r="I59" s="27"/>
    </row>
    <row r="60" spans="1:9" x14ac:dyDescent="0.25">
      <c r="A60" s="33"/>
      <c r="B60" s="33"/>
      <c r="C60" s="35"/>
      <c r="D60" s="36"/>
      <c r="E60" s="37"/>
      <c r="F60" s="3" t="s">
        <v>11</v>
      </c>
      <c r="G60" s="4">
        <f>G34-G57</f>
        <v>353658</v>
      </c>
      <c r="H60" s="27"/>
      <c r="I60" s="27"/>
    </row>
    <row r="61" spans="1:9" x14ac:dyDescent="0.25">
      <c r="A61" s="62"/>
      <c r="B61" s="62"/>
      <c r="C61" s="35"/>
      <c r="D61" s="36"/>
      <c r="E61" s="37"/>
      <c r="F61" s="7" t="s">
        <v>14</v>
      </c>
      <c r="G61" s="8">
        <f>G35-G58</f>
        <v>-13263112</v>
      </c>
      <c r="H61" s="28"/>
      <c r="I61" s="28"/>
    </row>
    <row r="62" spans="1:9" x14ac:dyDescent="0.25">
      <c r="A62" s="9" t="s">
        <v>57</v>
      </c>
      <c r="B62" s="11"/>
      <c r="C62" s="10" t="s">
        <v>63</v>
      </c>
      <c r="D62" s="10"/>
      <c r="E62" s="10"/>
      <c r="F62" s="10"/>
      <c r="G62" s="10"/>
      <c r="H62" s="10"/>
      <c r="I62" s="11"/>
    </row>
    <row r="63" spans="1:9" x14ac:dyDescent="0.25">
      <c r="A63" s="21" t="s">
        <v>58</v>
      </c>
      <c r="B63" s="22"/>
      <c r="C63" s="12" t="s">
        <v>66</v>
      </c>
      <c r="D63" s="12"/>
      <c r="E63" s="12"/>
      <c r="F63" s="12"/>
      <c r="G63" s="12"/>
      <c r="H63" s="12"/>
      <c r="I63" s="13"/>
    </row>
    <row r="64" spans="1:9" x14ac:dyDescent="0.25">
      <c r="A64" s="23"/>
      <c r="B64" s="24"/>
      <c r="C64" s="12" t="s">
        <v>59</v>
      </c>
      <c r="D64" s="12"/>
      <c r="E64" s="12"/>
      <c r="F64" s="12"/>
      <c r="G64" s="12"/>
      <c r="H64" s="12"/>
      <c r="I64" s="13"/>
    </row>
    <row r="65" spans="1:9" x14ac:dyDescent="0.25">
      <c r="A65" s="25"/>
      <c r="B65" s="26"/>
      <c r="C65" s="15" t="s">
        <v>60</v>
      </c>
      <c r="D65" s="14"/>
      <c r="E65" s="14"/>
      <c r="F65" s="14"/>
      <c r="G65" s="14"/>
      <c r="H65" s="14"/>
      <c r="I65" s="16"/>
    </row>
    <row r="66" spans="1:9" x14ac:dyDescent="0.25">
      <c r="A66" s="19" t="s">
        <v>61</v>
      </c>
      <c r="B66" s="17"/>
      <c r="C66" s="61" t="s">
        <v>64</v>
      </c>
      <c r="D66" s="61"/>
      <c r="E66" s="61"/>
      <c r="F66" s="61"/>
      <c r="G66" s="61"/>
      <c r="H66" s="61"/>
      <c r="I66" s="61"/>
    </row>
    <row r="67" spans="1:9" x14ac:dyDescent="0.25">
      <c r="A67" s="20" t="s">
        <v>62</v>
      </c>
      <c r="B67" s="18"/>
      <c r="C67" s="61" t="s">
        <v>65</v>
      </c>
      <c r="D67" s="61"/>
      <c r="E67" s="61"/>
      <c r="F67" s="61"/>
      <c r="G67" s="61"/>
      <c r="H67" s="61"/>
      <c r="I67" s="61"/>
    </row>
  </sheetData>
  <mergeCells count="103">
    <mergeCell ref="C67:I67"/>
    <mergeCell ref="C66:I66"/>
    <mergeCell ref="D13:E13"/>
    <mergeCell ref="D14:E14"/>
    <mergeCell ref="D15:E15"/>
    <mergeCell ref="D7:E8"/>
    <mergeCell ref="A33:B35"/>
    <mergeCell ref="D41:E41"/>
    <mergeCell ref="H41:I41"/>
    <mergeCell ref="D42:E42"/>
    <mergeCell ref="H42:I42"/>
    <mergeCell ref="H33:I33"/>
    <mergeCell ref="H34:I34"/>
    <mergeCell ref="H35:I35"/>
    <mergeCell ref="D36:E36"/>
    <mergeCell ref="H36:I36"/>
    <mergeCell ref="A59:B61"/>
    <mergeCell ref="D54:E54"/>
    <mergeCell ref="H54:I54"/>
    <mergeCell ref="D55:E55"/>
    <mergeCell ref="H55:I55"/>
    <mergeCell ref="D43:E43"/>
    <mergeCell ref="H43:I43"/>
    <mergeCell ref="D44:E44"/>
    <mergeCell ref="H3:I4"/>
    <mergeCell ref="H5:I10"/>
    <mergeCell ref="C23:F23"/>
    <mergeCell ref="C24:F24"/>
    <mergeCell ref="C25:F25"/>
    <mergeCell ref="D26:E26"/>
    <mergeCell ref="H2:I2"/>
    <mergeCell ref="D16:E16"/>
    <mergeCell ref="D17:E17"/>
    <mergeCell ref="D18:E18"/>
    <mergeCell ref="D19:E19"/>
    <mergeCell ref="D2:E2"/>
    <mergeCell ref="D11:E11"/>
    <mergeCell ref="D12:E12"/>
    <mergeCell ref="D3:E3"/>
    <mergeCell ref="C5:C6"/>
    <mergeCell ref="D20:E20"/>
    <mergeCell ref="D21:E21"/>
    <mergeCell ref="A2:B2"/>
    <mergeCell ref="C4:F4"/>
    <mergeCell ref="C7:C8"/>
    <mergeCell ref="F7:F8"/>
    <mergeCell ref="G7:G8"/>
    <mergeCell ref="D9:E9"/>
    <mergeCell ref="D5:E6"/>
    <mergeCell ref="F5:F6"/>
    <mergeCell ref="G5:G6"/>
    <mergeCell ref="A3:B32"/>
    <mergeCell ref="C31:F31"/>
    <mergeCell ref="C32:F32"/>
    <mergeCell ref="D30:E30"/>
    <mergeCell ref="A1:I1"/>
    <mergeCell ref="C33:E35"/>
    <mergeCell ref="A36:B55"/>
    <mergeCell ref="H58:I58"/>
    <mergeCell ref="H59:I59"/>
    <mergeCell ref="D51:E51"/>
    <mergeCell ref="H51:I51"/>
    <mergeCell ref="D52:E52"/>
    <mergeCell ref="H52:I52"/>
    <mergeCell ref="D53:E53"/>
    <mergeCell ref="H53:I53"/>
    <mergeCell ref="D48:E48"/>
    <mergeCell ref="H48:I48"/>
    <mergeCell ref="D49:E49"/>
    <mergeCell ref="D22:E22"/>
    <mergeCell ref="C10:F10"/>
    <mergeCell ref="D37:E37"/>
    <mergeCell ref="H37:I37"/>
    <mergeCell ref="D38:E38"/>
    <mergeCell ref="H38:I38"/>
    <mergeCell ref="D39:E39"/>
    <mergeCell ref="H39:I39"/>
    <mergeCell ref="D40:E40"/>
    <mergeCell ref="H40:I40"/>
    <mergeCell ref="A63:B63"/>
    <mergeCell ref="A64:B65"/>
    <mergeCell ref="H60:I60"/>
    <mergeCell ref="H61:I61"/>
    <mergeCell ref="H26:I32"/>
    <mergeCell ref="H11:I25"/>
    <mergeCell ref="A56:B58"/>
    <mergeCell ref="H56:I56"/>
    <mergeCell ref="H57:I57"/>
    <mergeCell ref="C56:E58"/>
    <mergeCell ref="C59:E61"/>
    <mergeCell ref="D27:E27"/>
    <mergeCell ref="D28:E28"/>
    <mergeCell ref="D29:E29"/>
    <mergeCell ref="H44:I44"/>
    <mergeCell ref="D45:E45"/>
    <mergeCell ref="H45:I45"/>
    <mergeCell ref="H49:I49"/>
    <mergeCell ref="D50:E50"/>
    <mergeCell ref="H50:I50"/>
    <mergeCell ref="D46:E46"/>
    <mergeCell ref="H46:I46"/>
    <mergeCell ref="D47:E47"/>
    <mergeCell ref="H47:I4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羅承彥</dc:creator>
  <cp:lastModifiedBy>吳育嫻</cp:lastModifiedBy>
  <cp:lastPrinted>2021-04-07T06:49:38Z</cp:lastPrinted>
  <dcterms:created xsi:type="dcterms:W3CDTF">2021-04-01T09:21:52Z</dcterms:created>
  <dcterms:modified xsi:type="dcterms:W3CDTF">2021-04-09T01:50:34Z</dcterms:modified>
</cp:coreProperties>
</file>