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6200"/>
  </bookViews>
  <sheets>
    <sheet name="禮拜六加班(以休息日計算)" sheetId="2" r:id="rId1"/>
  </sheets>
  <definedNames>
    <definedName name="_xlnm.Print_Area" localSheetId="0">'禮拜六加班(以休息日計算)'!$A$1:$N$256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5" i="2" l="1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34" i="2"/>
  <c r="K230" i="2"/>
  <c r="K247" i="2"/>
  <c r="F62" i="2"/>
  <c r="G62" i="2"/>
  <c r="H62" i="2"/>
  <c r="I62" i="2"/>
  <c r="J62" i="2"/>
  <c r="K62" i="2"/>
  <c r="L62" i="2"/>
  <c r="M62" i="2"/>
  <c r="F63" i="2"/>
  <c r="G63" i="2"/>
  <c r="H63" i="2"/>
  <c r="I63" i="2"/>
  <c r="J63" i="2"/>
  <c r="K63" i="2"/>
  <c r="L63" i="2"/>
  <c r="M63" i="2"/>
  <c r="F64" i="2"/>
  <c r="G64" i="2"/>
  <c r="H64" i="2"/>
  <c r="I64" i="2"/>
  <c r="J64" i="2"/>
  <c r="K64" i="2"/>
  <c r="L64" i="2"/>
  <c r="M64" i="2"/>
  <c r="F65" i="2"/>
  <c r="G65" i="2"/>
  <c r="H65" i="2"/>
  <c r="I65" i="2"/>
  <c r="J65" i="2"/>
  <c r="K65" i="2"/>
  <c r="L65" i="2"/>
  <c r="M65" i="2"/>
  <c r="F66" i="2"/>
  <c r="G66" i="2"/>
  <c r="H66" i="2"/>
  <c r="I66" i="2"/>
  <c r="J66" i="2"/>
  <c r="K66" i="2"/>
  <c r="L66" i="2"/>
  <c r="M66" i="2"/>
  <c r="N66" i="2"/>
  <c r="F3" i="2"/>
  <c r="G3" i="2"/>
  <c r="H3" i="2"/>
  <c r="I3" i="2"/>
  <c r="J3" i="2"/>
  <c r="K3" i="2"/>
  <c r="L3" i="2"/>
  <c r="M3" i="2"/>
  <c r="F4" i="2"/>
  <c r="G4" i="2"/>
  <c r="H4" i="2"/>
  <c r="I4" i="2"/>
  <c r="J4" i="2"/>
  <c r="K4" i="2"/>
  <c r="L4" i="2"/>
  <c r="M4" i="2"/>
  <c r="F5" i="2"/>
  <c r="G5" i="2"/>
  <c r="H5" i="2"/>
  <c r="I5" i="2"/>
  <c r="J5" i="2"/>
  <c r="K5" i="2"/>
  <c r="L5" i="2"/>
  <c r="M5" i="2"/>
  <c r="N5" i="2"/>
  <c r="F6" i="2"/>
  <c r="G6" i="2"/>
  <c r="H6" i="2"/>
  <c r="I6" i="2"/>
  <c r="J6" i="2"/>
  <c r="K6" i="2"/>
  <c r="L6" i="2"/>
  <c r="M6" i="2"/>
  <c r="F7" i="2"/>
  <c r="G7" i="2"/>
  <c r="H7" i="2"/>
  <c r="I7" i="2"/>
  <c r="J7" i="2"/>
  <c r="K7" i="2"/>
  <c r="L7" i="2"/>
  <c r="M7" i="2"/>
  <c r="F8" i="2"/>
  <c r="G8" i="2"/>
  <c r="H8" i="2"/>
  <c r="I8" i="2"/>
  <c r="J8" i="2"/>
  <c r="K8" i="2"/>
  <c r="L8" i="2"/>
  <c r="M8" i="2"/>
  <c r="F9" i="2"/>
  <c r="G9" i="2"/>
  <c r="H9" i="2"/>
  <c r="I9" i="2"/>
  <c r="J9" i="2"/>
  <c r="K9" i="2"/>
  <c r="L9" i="2"/>
  <c r="M9" i="2"/>
  <c r="F10" i="2"/>
  <c r="G10" i="2"/>
  <c r="H10" i="2"/>
  <c r="I10" i="2"/>
  <c r="J10" i="2"/>
  <c r="K10" i="2"/>
  <c r="L10" i="2"/>
  <c r="M10" i="2"/>
  <c r="F11" i="2"/>
  <c r="G11" i="2"/>
  <c r="H11" i="2"/>
  <c r="I11" i="2"/>
  <c r="J11" i="2"/>
  <c r="K11" i="2"/>
  <c r="L11" i="2"/>
  <c r="M11" i="2"/>
  <c r="F12" i="2"/>
  <c r="G12" i="2"/>
  <c r="H12" i="2"/>
  <c r="I12" i="2"/>
  <c r="J12" i="2"/>
  <c r="K12" i="2"/>
  <c r="L12" i="2"/>
  <c r="M12" i="2"/>
  <c r="F13" i="2"/>
  <c r="G13" i="2"/>
  <c r="H13" i="2"/>
  <c r="I13" i="2"/>
  <c r="J13" i="2"/>
  <c r="K13" i="2"/>
  <c r="L13" i="2"/>
  <c r="M13" i="2"/>
  <c r="F14" i="2"/>
  <c r="G14" i="2"/>
  <c r="H14" i="2"/>
  <c r="I14" i="2"/>
  <c r="J14" i="2"/>
  <c r="K14" i="2"/>
  <c r="L14" i="2"/>
  <c r="M14" i="2"/>
  <c r="N14" i="2"/>
  <c r="F15" i="2"/>
  <c r="G15" i="2"/>
  <c r="H15" i="2"/>
  <c r="I15" i="2"/>
  <c r="J15" i="2"/>
  <c r="K15" i="2"/>
  <c r="L15" i="2"/>
  <c r="M15" i="2"/>
  <c r="F16" i="2"/>
  <c r="G16" i="2"/>
  <c r="H16" i="2"/>
  <c r="I16" i="2"/>
  <c r="J16" i="2"/>
  <c r="K16" i="2"/>
  <c r="L16" i="2"/>
  <c r="M16" i="2"/>
  <c r="F17" i="2"/>
  <c r="G17" i="2"/>
  <c r="H17" i="2"/>
  <c r="I17" i="2"/>
  <c r="J17" i="2"/>
  <c r="K17" i="2"/>
  <c r="L17" i="2"/>
  <c r="M17" i="2"/>
  <c r="F18" i="2"/>
  <c r="G18" i="2"/>
  <c r="H18" i="2"/>
  <c r="I18" i="2"/>
  <c r="J18" i="2"/>
  <c r="K18" i="2"/>
  <c r="L18" i="2"/>
  <c r="M18" i="2"/>
  <c r="N18" i="2"/>
  <c r="F19" i="2"/>
  <c r="G19" i="2"/>
  <c r="H19" i="2"/>
  <c r="I19" i="2"/>
  <c r="J19" i="2"/>
  <c r="K19" i="2"/>
  <c r="L19" i="2"/>
  <c r="M19" i="2"/>
  <c r="F20" i="2"/>
  <c r="G20" i="2"/>
  <c r="H20" i="2"/>
  <c r="I20" i="2"/>
  <c r="J20" i="2"/>
  <c r="K20" i="2"/>
  <c r="L20" i="2"/>
  <c r="M20" i="2"/>
  <c r="F21" i="2"/>
  <c r="G21" i="2"/>
  <c r="H21" i="2"/>
  <c r="I21" i="2"/>
  <c r="J21" i="2"/>
  <c r="K21" i="2"/>
  <c r="L21" i="2"/>
  <c r="M21" i="2"/>
  <c r="F22" i="2"/>
  <c r="G22" i="2"/>
  <c r="H22" i="2"/>
  <c r="I22" i="2"/>
  <c r="J22" i="2"/>
  <c r="K22" i="2"/>
  <c r="L22" i="2"/>
  <c r="M22" i="2"/>
  <c r="N22" i="2"/>
  <c r="F23" i="2"/>
  <c r="G23" i="2"/>
  <c r="H23" i="2"/>
  <c r="I23" i="2"/>
  <c r="J23" i="2"/>
  <c r="K23" i="2"/>
  <c r="L23" i="2"/>
  <c r="M23" i="2"/>
  <c r="F24" i="2"/>
  <c r="G24" i="2"/>
  <c r="H24" i="2"/>
  <c r="I24" i="2"/>
  <c r="J24" i="2"/>
  <c r="K24" i="2"/>
  <c r="L24" i="2"/>
  <c r="M24" i="2"/>
  <c r="F25" i="2"/>
  <c r="G25" i="2"/>
  <c r="H25" i="2"/>
  <c r="I25" i="2"/>
  <c r="J25" i="2"/>
  <c r="K25" i="2"/>
  <c r="L25" i="2"/>
  <c r="M25" i="2"/>
  <c r="N25" i="2"/>
  <c r="I26" i="2"/>
  <c r="J26" i="2"/>
  <c r="K26" i="2"/>
  <c r="L26" i="2"/>
  <c r="M26" i="2"/>
  <c r="F27" i="2"/>
  <c r="G27" i="2"/>
  <c r="H27" i="2"/>
  <c r="I27" i="2"/>
  <c r="J27" i="2"/>
  <c r="K27" i="2"/>
  <c r="L27" i="2"/>
  <c r="M27" i="2"/>
  <c r="F28" i="2"/>
  <c r="G28" i="2"/>
  <c r="H28" i="2"/>
  <c r="I28" i="2"/>
  <c r="J28" i="2"/>
  <c r="K28" i="2"/>
  <c r="L28" i="2"/>
  <c r="M28" i="2"/>
  <c r="F29" i="2"/>
  <c r="G29" i="2"/>
  <c r="H29" i="2"/>
  <c r="I29" i="2"/>
  <c r="J29" i="2"/>
  <c r="K29" i="2"/>
  <c r="L29" i="2"/>
  <c r="M29" i="2"/>
  <c r="F30" i="2"/>
  <c r="G30" i="2"/>
  <c r="H30" i="2"/>
  <c r="I30" i="2"/>
  <c r="J30" i="2"/>
  <c r="K30" i="2"/>
  <c r="L30" i="2"/>
  <c r="M30" i="2"/>
  <c r="I31" i="2"/>
  <c r="J31" i="2"/>
  <c r="K31" i="2"/>
  <c r="L31" i="2"/>
  <c r="M31" i="2"/>
  <c r="N31" i="2"/>
  <c r="F32" i="2"/>
  <c r="G32" i="2"/>
  <c r="H32" i="2"/>
  <c r="I32" i="2"/>
  <c r="J32" i="2"/>
  <c r="K32" i="2"/>
  <c r="L32" i="2"/>
  <c r="M32" i="2"/>
  <c r="F33" i="2"/>
  <c r="G33" i="2"/>
  <c r="H33" i="2"/>
  <c r="I33" i="2"/>
  <c r="J33" i="2"/>
  <c r="K33" i="2"/>
  <c r="L33" i="2"/>
  <c r="M33" i="2"/>
  <c r="F34" i="2"/>
  <c r="G34" i="2"/>
  <c r="H34" i="2"/>
  <c r="I34" i="2"/>
  <c r="J34" i="2"/>
  <c r="K34" i="2"/>
  <c r="L34" i="2"/>
  <c r="M34" i="2"/>
  <c r="F35" i="2"/>
  <c r="G35" i="2"/>
  <c r="H35" i="2"/>
  <c r="I35" i="2"/>
  <c r="J35" i="2"/>
  <c r="K35" i="2"/>
  <c r="L35" i="2"/>
  <c r="M35" i="2"/>
  <c r="N35" i="2"/>
  <c r="F36" i="2"/>
  <c r="G36" i="2"/>
  <c r="H36" i="2"/>
  <c r="I36" i="2"/>
  <c r="J36" i="2"/>
  <c r="K36" i="2"/>
  <c r="L36" i="2"/>
  <c r="M36" i="2"/>
  <c r="F37" i="2"/>
  <c r="G37" i="2"/>
  <c r="H37" i="2"/>
  <c r="I37" i="2"/>
  <c r="J37" i="2"/>
  <c r="K37" i="2"/>
  <c r="L37" i="2"/>
  <c r="M37" i="2"/>
  <c r="F38" i="2"/>
  <c r="G38" i="2"/>
  <c r="H38" i="2"/>
  <c r="I38" i="2"/>
  <c r="J38" i="2"/>
  <c r="K38" i="2"/>
  <c r="L38" i="2"/>
  <c r="M38" i="2"/>
  <c r="F39" i="2"/>
  <c r="G39" i="2"/>
  <c r="H39" i="2"/>
  <c r="I39" i="2"/>
  <c r="J39" i="2"/>
  <c r="K39" i="2"/>
  <c r="L39" i="2"/>
  <c r="M39" i="2"/>
  <c r="F40" i="2"/>
  <c r="G40" i="2"/>
  <c r="H40" i="2"/>
  <c r="I40" i="2"/>
  <c r="J40" i="2"/>
  <c r="K40" i="2"/>
  <c r="L40" i="2"/>
  <c r="M40" i="2"/>
  <c r="N40" i="2"/>
  <c r="F41" i="2"/>
  <c r="G41" i="2"/>
  <c r="H41" i="2"/>
  <c r="I41" i="2"/>
  <c r="J41" i="2"/>
  <c r="K41" i="2"/>
  <c r="L41" i="2"/>
  <c r="M41" i="2"/>
  <c r="F42" i="2"/>
  <c r="G42" i="2"/>
  <c r="H42" i="2"/>
  <c r="I42" i="2"/>
  <c r="J42" i="2"/>
  <c r="K42" i="2"/>
  <c r="L42" i="2"/>
  <c r="M42" i="2"/>
  <c r="F43" i="2"/>
  <c r="G43" i="2"/>
  <c r="H43" i="2"/>
  <c r="I43" i="2"/>
  <c r="J43" i="2"/>
  <c r="K43" i="2"/>
  <c r="L43" i="2"/>
  <c r="M43" i="2"/>
  <c r="F44" i="2"/>
  <c r="G44" i="2"/>
  <c r="H44" i="2"/>
  <c r="I44" i="2"/>
  <c r="J44" i="2"/>
  <c r="K44" i="2"/>
  <c r="L44" i="2"/>
  <c r="M44" i="2"/>
  <c r="N44" i="2"/>
  <c r="F45" i="2"/>
  <c r="G45" i="2"/>
  <c r="H45" i="2"/>
  <c r="I45" i="2"/>
  <c r="J45" i="2"/>
  <c r="K45" i="2"/>
  <c r="L45" i="2"/>
  <c r="M45" i="2"/>
  <c r="F46" i="2"/>
  <c r="G46" i="2"/>
  <c r="H46" i="2"/>
  <c r="I46" i="2"/>
  <c r="J46" i="2"/>
  <c r="K46" i="2"/>
  <c r="L46" i="2"/>
  <c r="M46" i="2"/>
  <c r="F47" i="2"/>
  <c r="G47" i="2"/>
  <c r="H47" i="2"/>
  <c r="I47" i="2"/>
  <c r="J47" i="2"/>
  <c r="K47" i="2"/>
  <c r="L47" i="2"/>
  <c r="M47" i="2"/>
  <c r="F48" i="2"/>
  <c r="G48" i="2"/>
  <c r="H48" i="2"/>
  <c r="I48" i="2"/>
  <c r="J48" i="2"/>
  <c r="K48" i="2"/>
  <c r="L48" i="2"/>
  <c r="M48" i="2"/>
  <c r="N48" i="2"/>
  <c r="F49" i="2"/>
  <c r="G49" i="2"/>
  <c r="H49" i="2"/>
  <c r="I49" i="2"/>
  <c r="J49" i="2"/>
  <c r="K49" i="2"/>
  <c r="L49" i="2"/>
  <c r="M49" i="2"/>
  <c r="F50" i="2"/>
  <c r="G50" i="2"/>
  <c r="H50" i="2"/>
  <c r="I50" i="2"/>
  <c r="J50" i="2"/>
  <c r="K50" i="2"/>
  <c r="L50" i="2"/>
  <c r="M50" i="2"/>
  <c r="F51" i="2"/>
  <c r="G51" i="2"/>
  <c r="H51" i="2"/>
  <c r="I51" i="2"/>
  <c r="J51" i="2"/>
  <c r="K51" i="2"/>
  <c r="L51" i="2"/>
  <c r="M51" i="2"/>
  <c r="F52" i="2"/>
  <c r="G52" i="2"/>
  <c r="H52" i="2"/>
  <c r="I52" i="2"/>
  <c r="J52" i="2"/>
  <c r="K52" i="2"/>
  <c r="L52" i="2"/>
  <c r="M52" i="2"/>
  <c r="F53" i="2"/>
  <c r="G53" i="2"/>
  <c r="H53" i="2"/>
  <c r="I53" i="2"/>
  <c r="J53" i="2"/>
  <c r="K53" i="2"/>
  <c r="L53" i="2"/>
  <c r="M53" i="2"/>
  <c r="N53" i="2"/>
  <c r="F54" i="2"/>
  <c r="G54" i="2"/>
  <c r="H54" i="2"/>
  <c r="I54" i="2"/>
  <c r="J54" i="2"/>
  <c r="K54" i="2"/>
  <c r="L54" i="2"/>
  <c r="M54" i="2"/>
  <c r="F55" i="2"/>
  <c r="G55" i="2"/>
  <c r="H55" i="2"/>
  <c r="I55" i="2"/>
  <c r="J55" i="2"/>
  <c r="K55" i="2"/>
  <c r="L55" i="2"/>
  <c r="M55" i="2"/>
  <c r="F56" i="2"/>
  <c r="G56" i="2"/>
  <c r="H56" i="2"/>
  <c r="I56" i="2"/>
  <c r="J56" i="2"/>
  <c r="K56" i="2"/>
  <c r="L56" i="2"/>
  <c r="M56" i="2"/>
  <c r="F57" i="2"/>
  <c r="G57" i="2"/>
  <c r="H57" i="2"/>
  <c r="I57" i="2"/>
  <c r="J57" i="2"/>
  <c r="K57" i="2"/>
  <c r="L57" i="2"/>
  <c r="M57" i="2"/>
  <c r="N57" i="2"/>
  <c r="F58" i="2"/>
  <c r="G58" i="2"/>
  <c r="H58" i="2"/>
  <c r="I58" i="2"/>
  <c r="J58" i="2"/>
  <c r="K58" i="2"/>
  <c r="L58" i="2"/>
  <c r="M58" i="2"/>
  <c r="I59" i="2"/>
  <c r="J59" i="2"/>
  <c r="K59" i="2"/>
  <c r="L59" i="2"/>
  <c r="M59" i="2"/>
  <c r="F60" i="2"/>
  <c r="G60" i="2"/>
  <c r="H60" i="2"/>
  <c r="I60" i="2"/>
  <c r="J60" i="2"/>
  <c r="K60" i="2"/>
  <c r="L60" i="2"/>
  <c r="M60" i="2"/>
  <c r="F61" i="2"/>
  <c r="G61" i="2"/>
  <c r="H61" i="2"/>
  <c r="I61" i="2"/>
  <c r="J61" i="2"/>
  <c r="K61" i="2"/>
  <c r="L61" i="2"/>
  <c r="M61" i="2"/>
  <c r="N61" i="2"/>
  <c r="F67" i="2"/>
  <c r="G67" i="2"/>
  <c r="H67" i="2"/>
  <c r="I67" i="2"/>
  <c r="J67" i="2"/>
  <c r="K67" i="2"/>
  <c r="L67" i="2"/>
  <c r="M67" i="2"/>
  <c r="F68" i="2"/>
  <c r="G68" i="2"/>
  <c r="H68" i="2"/>
  <c r="I68" i="2"/>
  <c r="J68" i="2"/>
  <c r="K68" i="2"/>
  <c r="L68" i="2"/>
  <c r="M68" i="2"/>
  <c r="F69" i="2"/>
  <c r="G69" i="2"/>
  <c r="H69" i="2"/>
  <c r="I69" i="2"/>
  <c r="J69" i="2"/>
  <c r="K69" i="2"/>
  <c r="L69" i="2"/>
  <c r="M69" i="2"/>
  <c r="F70" i="2"/>
  <c r="G70" i="2"/>
  <c r="H70" i="2"/>
  <c r="I70" i="2"/>
  <c r="J70" i="2"/>
  <c r="K70" i="2"/>
  <c r="L70" i="2"/>
  <c r="M70" i="2"/>
  <c r="N70" i="2"/>
  <c r="F71" i="2"/>
  <c r="G71" i="2"/>
  <c r="H71" i="2"/>
  <c r="I71" i="2"/>
  <c r="J71" i="2"/>
  <c r="K71" i="2"/>
  <c r="L71" i="2"/>
  <c r="M71" i="2"/>
  <c r="F72" i="2"/>
  <c r="G72" i="2"/>
  <c r="H72" i="2"/>
  <c r="I72" i="2"/>
  <c r="J72" i="2"/>
  <c r="K72" i="2"/>
  <c r="L72" i="2"/>
  <c r="M72" i="2"/>
  <c r="F73" i="2"/>
  <c r="G73" i="2"/>
  <c r="H73" i="2"/>
  <c r="I73" i="2"/>
  <c r="J73" i="2"/>
  <c r="K73" i="2"/>
  <c r="L73" i="2"/>
  <c r="M73" i="2"/>
  <c r="F74" i="2"/>
  <c r="G74" i="2"/>
  <c r="H74" i="2"/>
  <c r="I74" i="2"/>
  <c r="J74" i="2"/>
  <c r="K74" i="2"/>
  <c r="L74" i="2"/>
  <c r="M74" i="2"/>
  <c r="F75" i="2"/>
  <c r="G75" i="2"/>
  <c r="H75" i="2"/>
  <c r="I75" i="2"/>
  <c r="J75" i="2"/>
  <c r="K75" i="2"/>
  <c r="L75" i="2"/>
  <c r="M75" i="2"/>
  <c r="N75" i="2"/>
  <c r="F76" i="2"/>
  <c r="G76" i="2"/>
  <c r="H76" i="2"/>
  <c r="I76" i="2"/>
  <c r="J76" i="2"/>
  <c r="K76" i="2"/>
  <c r="L76" i="2"/>
  <c r="M76" i="2"/>
  <c r="F77" i="2"/>
  <c r="G77" i="2"/>
  <c r="H77" i="2"/>
  <c r="I77" i="2"/>
  <c r="J77" i="2"/>
  <c r="K77" i="2"/>
  <c r="L77" i="2"/>
  <c r="M77" i="2"/>
  <c r="F78" i="2"/>
  <c r="G78" i="2"/>
  <c r="H78" i="2"/>
  <c r="I78" i="2"/>
  <c r="J78" i="2"/>
  <c r="K78" i="2"/>
  <c r="L78" i="2"/>
  <c r="M78" i="2"/>
  <c r="F79" i="2"/>
  <c r="G79" i="2"/>
  <c r="H79" i="2"/>
  <c r="I79" i="2"/>
  <c r="J79" i="2"/>
  <c r="K79" i="2"/>
  <c r="L79" i="2"/>
  <c r="M79" i="2"/>
  <c r="N79" i="2"/>
  <c r="F80" i="2"/>
  <c r="G80" i="2"/>
  <c r="H80" i="2"/>
  <c r="I80" i="2"/>
  <c r="J80" i="2"/>
  <c r="K80" i="2"/>
  <c r="L80" i="2"/>
  <c r="M80" i="2"/>
  <c r="F81" i="2"/>
  <c r="G81" i="2"/>
  <c r="H81" i="2"/>
  <c r="I81" i="2"/>
  <c r="J81" i="2"/>
  <c r="K81" i="2"/>
  <c r="L81" i="2"/>
  <c r="M81" i="2"/>
  <c r="F82" i="2"/>
  <c r="G82" i="2"/>
  <c r="H82" i="2"/>
  <c r="I82" i="2"/>
  <c r="J82" i="2"/>
  <c r="K82" i="2"/>
  <c r="L82" i="2"/>
  <c r="M82" i="2"/>
  <c r="F83" i="2"/>
  <c r="G83" i="2"/>
  <c r="H83" i="2"/>
  <c r="I83" i="2"/>
  <c r="J83" i="2"/>
  <c r="K83" i="2"/>
  <c r="L83" i="2"/>
  <c r="M83" i="2"/>
  <c r="F84" i="2"/>
  <c r="G84" i="2"/>
  <c r="H84" i="2"/>
  <c r="I84" i="2"/>
  <c r="J84" i="2"/>
  <c r="K84" i="2"/>
  <c r="L84" i="2"/>
  <c r="M84" i="2"/>
  <c r="N84" i="2"/>
  <c r="F85" i="2"/>
  <c r="G85" i="2"/>
  <c r="H85" i="2"/>
  <c r="I85" i="2"/>
  <c r="J85" i="2"/>
  <c r="K85" i="2"/>
  <c r="L85" i="2"/>
  <c r="M85" i="2"/>
  <c r="F86" i="2"/>
  <c r="G86" i="2"/>
  <c r="H86" i="2"/>
  <c r="I86" i="2"/>
  <c r="J86" i="2"/>
  <c r="K86" i="2"/>
  <c r="L86" i="2"/>
  <c r="M86" i="2"/>
  <c r="F87" i="2"/>
  <c r="G87" i="2"/>
  <c r="H87" i="2"/>
  <c r="I87" i="2"/>
  <c r="J87" i="2"/>
  <c r="K87" i="2"/>
  <c r="L87" i="2"/>
  <c r="M87" i="2"/>
  <c r="F88" i="2"/>
  <c r="G88" i="2"/>
  <c r="H88" i="2"/>
  <c r="I88" i="2"/>
  <c r="J88" i="2"/>
  <c r="K88" i="2"/>
  <c r="L88" i="2"/>
  <c r="M88" i="2"/>
  <c r="N88" i="2"/>
  <c r="F89" i="2"/>
  <c r="G89" i="2"/>
  <c r="H89" i="2"/>
  <c r="I89" i="2"/>
  <c r="J89" i="2"/>
  <c r="K89" i="2"/>
  <c r="L89" i="2"/>
  <c r="M89" i="2"/>
  <c r="F90" i="2"/>
  <c r="G90" i="2"/>
  <c r="H90" i="2"/>
  <c r="I90" i="2"/>
  <c r="J90" i="2"/>
  <c r="K90" i="2"/>
  <c r="L90" i="2"/>
  <c r="M90" i="2"/>
  <c r="F91" i="2"/>
  <c r="G91" i="2"/>
  <c r="H91" i="2"/>
  <c r="I91" i="2"/>
  <c r="J91" i="2"/>
  <c r="K91" i="2"/>
  <c r="L91" i="2"/>
  <c r="M91" i="2"/>
  <c r="F92" i="2"/>
  <c r="G92" i="2"/>
  <c r="H92" i="2"/>
  <c r="I92" i="2"/>
  <c r="J92" i="2"/>
  <c r="K92" i="2"/>
  <c r="L92" i="2"/>
  <c r="M92" i="2"/>
  <c r="F93" i="2"/>
  <c r="G93" i="2"/>
  <c r="H93" i="2"/>
  <c r="I93" i="2"/>
  <c r="J93" i="2"/>
  <c r="K93" i="2"/>
  <c r="L93" i="2"/>
  <c r="M93" i="2"/>
  <c r="N93" i="2"/>
  <c r="F94" i="2"/>
  <c r="G94" i="2"/>
  <c r="H94" i="2"/>
  <c r="I94" i="2"/>
  <c r="J94" i="2"/>
  <c r="K94" i="2"/>
  <c r="L94" i="2"/>
  <c r="M94" i="2"/>
  <c r="F95" i="2"/>
  <c r="G95" i="2"/>
  <c r="H95" i="2"/>
  <c r="I95" i="2"/>
  <c r="J95" i="2"/>
  <c r="K95" i="2"/>
  <c r="L95" i="2"/>
  <c r="M95" i="2"/>
  <c r="F96" i="2"/>
  <c r="G96" i="2"/>
  <c r="H96" i="2"/>
  <c r="I96" i="2"/>
  <c r="J96" i="2"/>
  <c r="K96" i="2"/>
  <c r="L96" i="2"/>
  <c r="M96" i="2"/>
  <c r="F97" i="2"/>
  <c r="G97" i="2"/>
  <c r="H97" i="2"/>
  <c r="I97" i="2"/>
  <c r="J97" i="2"/>
  <c r="K97" i="2"/>
  <c r="L97" i="2"/>
  <c r="M97" i="2"/>
  <c r="N97" i="2"/>
  <c r="F98" i="2"/>
  <c r="G98" i="2"/>
  <c r="H98" i="2"/>
  <c r="I98" i="2"/>
  <c r="J98" i="2"/>
  <c r="K98" i="2"/>
  <c r="L98" i="2"/>
  <c r="M98" i="2"/>
  <c r="F99" i="2"/>
  <c r="G99" i="2"/>
  <c r="H99" i="2"/>
  <c r="I99" i="2"/>
  <c r="J99" i="2"/>
  <c r="K99" i="2"/>
  <c r="L99" i="2"/>
  <c r="M99" i="2"/>
  <c r="F100" i="2"/>
  <c r="G100" i="2"/>
  <c r="H100" i="2"/>
  <c r="I100" i="2"/>
  <c r="J100" i="2"/>
  <c r="K100" i="2"/>
  <c r="L100" i="2"/>
  <c r="M100" i="2"/>
  <c r="N100" i="2"/>
  <c r="F101" i="2"/>
  <c r="G101" i="2"/>
  <c r="H101" i="2"/>
  <c r="I101" i="2"/>
  <c r="J101" i="2"/>
  <c r="K101" i="2"/>
  <c r="L101" i="2"/>
  <c r="M101" i="2"/>
  <c r="F102" i="2"/>
  <c r="G102" i="2"/>
  <c r="H102" i="2"/>
  <c r="I102" i="2"/>
  <c r="J102" i="2"/>
  <c r="K102" i="2"/>
  <c r="L102" i="2"/>
  <c r="M102" i="2"/>
  <c r="F103" i="2"/>
  <c r="G103" i="2"/>
  <c r="H103" i="2"/>
  <c r="I103" i="2"/>
  <c r="J103" i="2"/>
  <c r="K103" i="2"/>
  <c r="L103" i="2"/>
  <c r="M103" i="2"/>
  <c r="F104" i="2"/>
  <c r="G104" i="2"/>
  <c r="H104" i="2"/>
  <c r="I104" i="2"/>
  <c r="J104" i="2"/>
  <c r="K104" i="2"/>
  <c r="L104" i="2"/>
  <c r="M104" i="2"/>
  <c r="N104" i="2"/>
  <c r="F105" i="2"/>
  <c r="G105" i="2"/>
  <c r="H105" i="2"/>
  <c r="I105" i="2"/>
  <c r="J105" i="2"/>
  <c r="K105" i="2"/>
  <c r="L105" i="2"/>
  <c r="M105" i="2"/>
  <c r="F106" i="2"/>
  <c r="G106" i="2"/>
  <c r="H106" i="2"/>
  <c r="I106" i="2"/>
  <c r="J106" i="2"/>
  <c r="K106" i="2"/>
  <c r="L106" i="2"/>
  <c r="M106" i="2"/>
  <c r="F107" i="2"/>
  <c r="G107" i="2"/>
  <c r="H107" i="2"/>
  <c r="I107" i="2"/>
  <c r="J107" i="2"/>
  <c r="K107" i="2"/>
  <c r="L107" i="2"/>
  <c r="M107" i="2"/>
  <c r="F108" i="2"/>
  <c r="G108" i="2"/>
  <c r="H108" i="2"/>
  <c r="I108" i="2"/>
  <c r="J108" i="2"/>
  <c r="K108" i="2"/>
  <c r="L108" i="2"/>
  <c r="M108" i="2"/>
  <c r="N108" i="2"/>
  <c r="F109" i="2"/>
  <c r="G109" i="2"/>
  <c r="H109" i="2"/>
  <c r="I109" i="2"/>
  <c r="J109" i="2"/>
  <c r="K109" i="2"/>
  <c r="L109" i="2"/>
  <c r="M109" i="2"/>
  <c r="F110" i="2"/>
  <c r="G110" i="2"/>
  <c r="H110" i="2"/>
  <c r="I110" i="2"/>
  <c r="J110" i="2"/>
  <c r="K110" i="2"/>
  <c r="L110" i="2"/>
  <c r="M110" i="2"/>
  <c r="F111" i="2"/>
  <c r="G111" i="2"/>
  <c r="H111" i="2"/>
  <c r="I111" i="2"/>
  <c r="J111" i="2"/>
  <c r="K111" i="2"/>
  <c r="L111" i="2"/>
  <c r="M111" i="2"/>
  <c r="F112" i="2"/>
  <c r="G112" i="2"/>
  <c r="H112" i="2"/>
  <c r="I112" i="2"/>
  <c r="J112" i="2"/>
  <c r="K112" i="2"/>
  <c r="L112" i="2"/>
  <c r="M112" i="2"/>
  <c r="F113" i="2"/>
  <c r="G113" i="2"/>
  <c r="H113" i="2"/>
  <c r="I113" i="2"/>
  <c r="J113" i="2"/>
  <c r="K113" i="2"/>
  <c r="L113" i="2"/>
  <c r="M113" i="2"/>
  <c r="N113" i="2"/>
  <c r="I114" i="2"/>
  <c r="J114" i="2"/>
  <c r="K114" i="2"/>
  <c r="L114" i="2"/>
  <c r="M114" i="2"/>
  <c r="F115" i="2"/>
  <c r="G115" i="2"/>
  <c r="H115" i="2"/>
  <c r="I115" i="2"/>
  <c r="J115" i="2"/>
  <c r="K115" i="2"/>
  <c r="L115" i="2"/>
  <c r="M115" i="2"/>
  <c r="F116" i="2"/>
  <c r="G116" i="2"/>
  <c r="H116" i="2"/>
  <c r="I116" i="2"/>
  <c r="J116" i="2"/>
  <c r="K116" i="2"/>
  <c r="L116" i="2"/>
  <c r="M116" i="2"/>
  <c r="F117" i="2"/>
  <c r="G117" i="2"/>
  <c r="H117" i="2"/>
  <c r="I117" i="2"/>
  <c r="J117" i="2"/>
  <c r="K117" i="2"/>
  <c r="L117" i="2"/>
  <c r="M117" i="2"/>
  <c r="N117" i="2"/>
  <c r="F118" i="2"/>
  <c r="G118" i="2"/>
  <c r="H118" i="2"/>
  <c r="I118" i="2"/>
  <c r="J118" i="2"/>
  <c r="K118" i="2"/>
  <c r="L118" i="2"/>
  <c r="M118" i="2"/>
  <c r="F119" i="2"/>
  <c r="G119" i="2"/>
  <c r="H119" i="2"/>
  <c r="I119" i="2"/>
  <c r="J119" i="2"/>
  <c r="K119" i="2"/>
  <c r="L119" i="2"/>
  <c r="M119" i="2"/>
  <c r="F120" i="2"/>
  <c r="G120" i="2"/>
  <c r="H120" i="2"/>
  <c r="I120" i="2"/>
  <c r="J120" i="2"/>
  <c r="K120" i="2"/>
  <c r="L120" i="2"/>
  <c r="M120" i="2"/>
  <c r="N120" i="2"/>
  <c r="F121" i="2"/>
  <c r="G121" i="2"/>
  <c r="H121" i="2"/>
  <c r="I121" i="2"/>
  <c r="J121" i="2"/>
  <c r="K121" i="2"/>
  <c r="L121" i="2"/>
  <c r="M121" i="2"/>
  <c r="F122" i="2"/>
  <c r="G122" i="2"/>
  <c r="H122" i="2"/>
  <c r="I122" i="2"/>
  <c r="J122" i="2"/>
  <c r="K122" i="2"/>
  <c r="L122" i="2"/>
  <c r="M122" i="2"/>
  <c r="F123" i="2"/>
  <c r="G123" i="2"/>
  <c r="H123" i="2"/>
  <c r="I123" i="2"/>
  <c r="J123" i="2"/>
  <c r="K123" i="2"/>
  <c r="L123" i="2"/>
  <c r="M123" i="2"/>
  <c r="F124" i="2"/>
  <c r="G124" i="2"/>
  <c r="H124" i="2"/>
  <c r="I124" i="2"/>
  <c r="J124" i="2"/>
  <c r="K124" i="2"/>
  <c r="L124" i="2"/>
  <c r="M124" i="2"/>
  <c r="F125" i="2"/>
  <c r="G125" i="2"/>
  <c r="H125" i="2"/>
  <c r="I125" i="2"/>
  <c r="J125" i="2"/>
  <c r="K125" i="2"/>
  <c r="L125" i="2"/>
  <c r="M125" i="2"/>
  <c r="N125" i="2"/>
  <c r="F126" i="2"/>
  <c r="G126" i="2"/>
  <c r="H126" i="2"/>
  <c r="I126" i="2"/>
  <c r="J126" i="2"/>
  <c r="K126" i="2"/>
  <c r="L126" i="2"/>
  <c r="M126" i="2"/>
  <c r="F127" i="2"/>
  <c r="G127" i="2"/>
  <c r="H127" i="2"/>
  <c r="I127" i="2"/>
  <c r="J127" i="2"/>
  <c r="K127" i="2"/>
  <c r="L127" i="2"/>
  <c r="M127" i="2"/>
  <c r="F128" i="2"/>
  <c r="G128" i="2"/>
  <c r="H128" i="2"/>
  <c r="I128" i="2"/>
  <c r="J128" i="2"/>
  <c r="K128" i="2"/>
  <c r="L128" i="2"/>
  <c r="M128" i="2"/>
  <c r="F129" i="2"/>
  <c r="G129" i="2"/>
  <c r="H129" i="2"/>
  <c r="I129" i="2"/>
  <c r="J129" i="2"/>
  <c r="K129" i="2"/>
  <c r="L129" i="2"/>
  <c r="M129" i="2"/>
  <c r="N129" i="2"/>
  <c r="F130" i="2"/>
  <c r="G130" i="2"/>
  <c r="H130" i="2"/>
  <c r="I130" i="2"/>
  <c r="J130" i="2"/>
  <c r="K130" i="2"/>
  <c r="L130" i="2"/>
  <c r="M130" i="2"/>
  <c r="F131" i="2"/>
  <c r="G131" i="2"/>
  <c r="H131" i="2"/>
  <c r="I131" i="2"/>
  <c r="J131" i="2"/>
  <c r="K131" i="2"/>
  <c r="L131" i="2"/>
  <c r="M131" i="2"/>
  <c r="F132" i="2"/>
  <c r="G132" i="2"/>
  <c r="H132" i="2"/>
  <c r="I132" i="2"/>
  <c r="J132" i="2"/>
  <c r="K132" i="2"/>
  <c r="L132" i="2"/>
  <c r="M132" i="2"/>
  <c r="F133" i="2"/>
  <c r="G133" i="2"/>
  <c r="H133" i="2"/>
  <c r="I133" i="2"/>
  <c r="J133" i="2"/>
  <c r="K133" i="2"/>
  <c r="L133" i="2"/>
  <c r="M133" i="2"/>
  <c r="F134" i="2"/>
  <c r="G134" i="2"/>
  <c r="H134" i="2"/>
  <c r="I134" i="2"/>
  <c r="J134" i="2"/>
  <c r="K134" i="2"/>
  <c r="L134" i="2"/>
  <c r="M134" i="2"/>
  <c r="N134" i="2"/>
  <c r="F135" i="2"/>
  <c r="G135" i="2"/>
  <c r="H135" i="2"/>
  <c r="I135" i="2"/>
  <c r="J135" i="2"/>
  <c r="K135" i="2"/>
  <c r="L135" i="2"/>
  <c r="M135" i="2"/>
  <c r="F136" i="2"/>
  <c r="G136" i="2"/>
  <c r="H136" i="2"/>
  <c r="I136" i="2"/>
  <c r="J136" i="2"/>
  <c r="K136" i="2"/>
  <c r="L136" i="2"/>
  <c r="M136" i="2"/>
  <c r="F137" i="2"/>
  <c r="G137" i="2"/>
  <c r="H137" i="2"/>
  <c r="I137" i="2"/>
  <c r="J137" i="2"/>
  <c r="K137" i="2"/>
  <c r="L137" i="2"/>
  <c r="M137" i="2"/>
  <c r="F138" i="2"/>
  <c r="G138" i="2"/>
  <c r="H138" i="2"/>
  <c r="I138" i="2"/>
  <c r="J138" i="2"/>
  <c r="K138" i="2"/>
  <c r="L138" i="2"/>
  <c r="M138" i="2"/>
  <c r="N138" i="2"/>
  <c r="F139" i="2"/>
  <c r="G139" i="2"/>
  <c r="H139" i="2"/>
  <c r="I139" i="2"/>
  <c r="J139" i="2"/>
  <c r="K139" i="2"/>
  <c r="L139" i="2"/>
  <c r="M139" i="2"/>
  <c r="F140" i="2"/>
  <c r="G140" i="2"/>
  <c r="H140" i="2"/>
  <c r="I140" i="2"/>
  <c r="J140" i="2"/>
  <c r="K140" i="2"/>
  <c r="L140" i="2"/>
  <c r="M140" i="2"/>
  <c r="F141" i="2"/>
  <c r="G141" i="2"/>
  <c r="H141" i="2"/>
  <c r="I141" i="2"/>
  <c r="J141" i="2"/>
  <c r="K141" i="2"/>
  <c r="L141" i="2"/>
  <c r="M141" i="2"/>
  <c r="N141" i="2"/>
  <c r="F142" i="2"/>
  <c r="G142" i="2"/>
  <c r="H142" i="2"/>
  <c r="I142" i="2"/>
  <c r="J142" i="2"/>
  <c r="K142" i="2"/>
  <c r="L142" i="2"/>
  <c r="M142" i="2"/>
  <c r="F143" i="2"/>
  <c r="G143" i="2"/>
  <c r="H143" i="2"/>
  <c r="I143" i="2"/>
  <c r="J143" i="2"/>
  <c r="K143" i="2"/>
  <c r="L143" i="2"/>
  <c r="M143" i="2"/>
  <c r="F144" i="2"/>
  <c r="G144" i="2"/>
  <c r="H144" i="2"/>
  <c r="I144" i="2"/>
  <c r="J144" i="2"/>
  <c r="K144" i="2"/>
  <c r="L144" i="2"/>
  <c r="M144" i="2"/>
  <c r="N144" i="2"/>
  <c r="F145" i="2"/>
  <c r="G145" i="2"/>
  <c r="H145" i="2"/>
  <c r="I145" i="2"/>
  <c r="J145" i="2"/>
  <c r="K145" i="2"/>
  <c r="L145" i="2"/>
  <c r="M145" i="2"/>
  <c r="F146" i="2"/>
  <c r="G146" i="2"/>
  <c r="H146" i="2"/>
  <c r="I146" i="2"/>
  <c r="J146" i="2"/>
  <c r="K146" i="2"/>
  <c r="L146" i="2"/>
  <c r="M146" i="2"/>
  <c r="F147" i="2"/>
  <c r="G147" i="2"/>
  <c r="H147" i="2"/>
  <c r="I147" i="2"/>
  <c r="J147" i="2"/>
  <c r="K147" i="2"/>
  <c r="L147" i="2"/>
  <c r="M147" i="2"/>
  <c r="F148" i="2"/>
  <c r="G148" i="2"/>
  <c r="H148" i="2"/>
  <c r="I148" i="2"/>
  <c r="J148" i="2"/>
  <c r="K148" i="2"/>
  <c r="L148" i="2"/>
  <c r="M148" i="2"/>
  <c r="N148" i="2"/>
  <c r="F149" i="2"/>
  <c r="G149" i="2"/>
  <c r="H149" i="2"/>
  <c r="I149" i="2"/>
  <c r="J149" i="2"/>
  <c r="K149" i="2"/>
  <c r="L149" i="2"/>
  <c r="M149" i="2"/>
  <c r="F150" i="2"/>
  <c r="G150" i="2"/>
  <c r="H150" i="2"/>
  <c r="I150" i="2"/>
  <c r="J150" i="2"/>
  <c r="K150" i="2"/>
  <c r="L150" i="2"/>
  <c r="M150" i="2"/>
  <c r="F151" i="2"/>
  <c r="G151" i="2"/>
  <c r="H151" i="2"/>
  <c r="I151" i="2"/>
  <c r="J151" i="2"/>
  <c r="K151" i="2"/>
  <c r="L151" i="2"/>
  <c r="M151" i="2"/>
  <c r="F152" i="2"/>
  <c r="G152" i="2"/>
  <c r="H152" i="2"/>
  <c r="I152" i="2"/>
  <c r="J152" i="2"/>
  <c r="K152" i="2"/>
  <c r="L152" i="2"/>
  <c r="M152" i="2"/>
  <c r="N152" i="2"/>
  <c r="F153" i="2"/>
  <c r="G153" i="2"/>
  <c r="H153" i="2"/>
  <c r="I153" i="2"/>
  <c r="J153" i="2"/>
  <c r="K153" i="2"/>
  <c r="L153" i="2"/>
  <c r="M153" i="2"/>
  <c r="F154" i="2"/>
  <c r="G154" i="2"/>
  <c r="H154" i="2"/>
  <c r="I154" i="2"/>
  <c r="J154" i="2"/>
  <c r="K154" i="2"/>
  <c r="L154" i="2"/>
  <c r="M154" i="2"/>
  <c r="F155" i="2"/>
  <c r="G155" i="2"/>
  <c r="H155" i="2"/>
  <c r="I155" i="2"/>
  <c r="J155" i="2"/>
  <c r="K155" i="2"/>
  <c r="L155" i="2"/>
  <c r="M155" i="2"/>
  <c r="F156" i="2"/>
  <c r="G156" i="2"/>
  <c r="H156" i="2"/>
  <c r="I156" i="2"/>
  <c r="J156" i="2"/>
  <c r="K156" i="2"/>
  <c r="L156" i="2"/>
  <c r="M156" i="2"/>
  <c r="N156" i="2"/>
  <c r="F157" i="2"/>
  <c r="G157" i="2"/>
  <c r="H157" i="2"/>
  <c r="I157" i="2"/>
  <c r="J157" i="2"/>
  <c r="K157" i="2"/>
  <c r="L157" i="2"/>
  <c r="M157" i="2"/>
  <c r="F158" i="2"/>
  <c r="G158" i="2"/>
  <c r="H158" i="2"/>
  <c r="I158" i="2"/>
  <c r="J158" i="2"/>
  <c r="K158" i="2"/>
  <c r="L158" i="2"/>
  <c r="M158" i="2"/>
  <c r="F159" i="2"/>
  <c r="G159" i="2"/>
  <c r="H159" i="2"/>
  <c r="I159" i="2"/>
  <c r="J159" i="2"/>
  <c r="K159" i="2"/>
  <c r="L159" i="2"/>
  <c r="M159" i="2"/>
  <c r="F160" i="2"/>
  <c r="G160" i="2"/>
  <c r="H160" i="2"/>
  <c r="I160" i="2"/>
  <c r="J160" i="2"/>
  <c r="K160" i="2"/>
  <c r="L160" i="2"/>
  <c r="M160" i="2"/>
  <c r="N160" i="2"/>
  <c r="F161" i="2"/>
  <c r="G161" i="2"/>
  <c r="H161" i="2"/>
  <c r="I161" i="2"/>
  <c r="J161" i="2"/>
  <c r="K161" i="2"/>
  <c r="L161" i="2"/>
  <c r="M161" i="2"/>
  <c r="F162" i="2"/>
  <c r="G162" i="2"/>
  <c r="H162" i="2"/>
  <c r="I162" i="2"/>
  <c r="J162" i="2"/>
  <c r="K162" i="2"/>
  <c r="L162" i="2"/>
  <c r="M162" i="2"/>
  <c r="F163" i="2"/>
  <c r="G163" i="2"/>
  <c r="H163" i="2"/>
  <c r="I163" i="2"/>
  <c r="J163" i="2"/>
  <c r="K163" i="2"/>
  <c r="L163" i="2"/>
  <c r="M163" i="2"/>
  <c r="F164" i="2"/>
  <c r="G164" i="2"/>
  <c r="H164" i="2"/>
  <c r="I164" i="2"/>
  <c r="J164" i="2"/>
  <c r="K164" i="2"/>
  <c r="L164" i="2"/>
  <c r="M164" i="2"/>
  <c r="N164" i="2"/>
  <c r="F165" i="2"/>
  <c r="G165" i="2"/>
  <c r="H165" i="2"/>
  <c r="I165" i="2"/>
  <c r="J165" i="2"/>
  <c r="K165" i="2"/>
  <c r="L165" i="2"/>
  <c r="M165" i="2"/>
  <c r="F166" i="2"/>
  <c r="G166" i="2"/>
  <c r="H166" i="2"/>
  <c r="I166" i="2"/>
  <c r="J166" i="2"/>
  <c r="K166" i="2"/>
  <c r="L166" i="2"/>
  <c r="M166" i="2"/>
  <c r="F167" i="2"/>
  <c r="G167" i="2"/>
  <c r="H167" i="2"/>
  <c r="I167" i="2"/>
  <c r="J167" i="2"/>
  <c r="K167" i="2"/>
  <c r="L167" i="2"/>
  <c r="M167" i="2"/>
  <c r="F168" i="2"/>
  <c r="G168" i="2"/>
  <c r="H168" i="2"/>
  <c r="I168" i="2"/>
  <c r="J168" i="2"/>
  <c r="K168" i="2"/>
  <c r="L168" i="2"/>
  <c r="M168" i="2"/>
  <c r="N168" i="2"/>
  <c r="F169" i="2"/>
  <c r="G169" i="2"/>
  <c r="H169" i="2"/>
  <c r="I169" i="2"/>
  <c r="J169" i="2"/>
  <c r="K169" i="2"/>
  <c r="L169" i="2"/>
  <c r="M169" i="2"/>
  <c r="F170" i="2"/>
  <c r="G170" i="2"/>
  <c r="H170" i="2"/>
  <c r="I170" i="2"/>
  <c r="J170" i="2"/>
  <c r="K170" i="2"/>
  <c r="L170" i="2"/>
  <c r="M170" i="2"/>
  <c r="F171" i="2"/>
  <c r="G171" i="2"/>
  <c r="H171" i="2"/>
  <c r="I171" i="2"/>
  <c r="J171" i="2"/>
  <c r="K171" i="2"/>
  <c r="L171" i="2"/>
  <c r="M171" i="2"/>
  <c r="I172" i="2"/>
  <c r="J172" i="2"/>
  <c r="K172" i="2"/>
  <c r="L172" i="2"/>
  <c r="M172" i="2"/>
  <c r="F173" i="2"/>
  <c r="G173" i="2"/>
  <c r="H173" i="2"/>
  <c r="I173" i="2"/>
  <c r="J173" i="2"/>
  <c r="K173" i="2"/>
  <c r="L173" i="2"/>
  <c r="M173" i="2"/>
  <c r="N173" i="2"/>
  <c r="F174" i="2"/>
  <c r="G174" i="2"/>
  <c r="H174" i="2"/>
  <c r="I174" i="2"/>
  <c r="J174" i="2"/>
  <c r="K174" i="2"/>
  <c r="L174" i="2"/>
  <c r="M174" i="2"/>
  <c r="F175" i="2"/>
  <c r="G175" i="2"/>
  <c r="H175" i="2"/>
  <c r="I175" i="2"/>
  <c r="J175" i="2"/>
  <c r="K175" i="2"/>
  <c r="L175" i="2"/>
  <c r="M175" i="2"/>
  <c r="F176" i="2"/>
  <c r="G176" i="2"/>
  <c r="H176" i="2"/>
  <c r="I176" i="2"/>
  <c r="J176" i="2"/>
  <c r="K176" i="2"/>
  <c r="L176" i="2"/>
  <c r="M176" i="2"/>
  <c r="N176" i="2"/>
  <c r="F177" i="2"/>
  <c r="G177" i="2"/>
  <c r="H177" i="2"/>
  <c r="I177" i="2"/>
  <c r="J177" i="2"/>
  <c r="K177" i="2"/>
  <c r="L177" i="2"/>
  <c r="M177" i="2"/>
  <c r="F178" i="2"/>
  <c r="G178" i="2"/>
  <c r="H178" i="2"/>
  <c r="I178" i="2"/>
  <c r="J178" i="2"/>
  <c r="K178" i="2"/>
  <c r="L178" i="2"/>
  <c r="M178" i="2"/>
  <c r="F179" i="2"/>
  <c r="G179" i="2"/>
  <c r="H179" i="2"/>
  <c r="I179" i="2"/>
  <c r="J179" i="2"/>
  <c r="K179" i="2"/>
  <c r="L179" i="2"/>
  <c r="M179" i="2"/>
  <c r="F180" i="2"/>
  <c r="G180" i="2"/>
  <c r="H180" i="2"/>
  <c r="I180" i="2"/>
  <c r="J180" i="2"/>
  <c r="K180" i="2"/>
  <c r="L180" i="2"/>
  <c r="M180" i="2"/>
  <c r="N180" i="2"/>
  <c r="F181" i="2"/>
  <c r="G181" i="2"/>
  <c r="H181" i="2"/>
  <c r="I181" i="2"/>
  <c r="J181" i="2"/>
  <c r="K181" i="2"/>
  <c r="L181" i="2"/>
  <c r="M181" i="2"/>
  <c r="F182" i="2"/>
  <c r="G182" i="2"/>
  <c r="H182" i="2"/>
  <c r="I182" i="2"/>
  <c r="J182" i="2"/>
  <c r="K182" i="2"/>
  <c r="L182" i="2"/>
  <c r="M182" i="2"/>
  <c r="F183" i="2"/>
  <c r="G183" i="2"/>
  <c r="H183" i="2"/>
  <c r="I183" i="2"/>
  <c r="J183" i="2"/>
  <c r="K183" i="2"/>
  <c r="L183" i="2"/>
  <c r="M183" i="2"/>
  <c r="F184" i="2"/>
  <c r="G184" i="2"/>
  <c r="H184" i="2"/>
  <c r="I184" i="2"/>
  <c r="J184" i="2"/>
  <c r="K184" i="2"/>
  <c r="L184" i="2"/>
  <c r="M184" i="2"/>
  <c r="F185" i="2"/>
  <c r="G185" i="2"/>
  <c r="H185" i="2"/>
  <c r="I185" i="2"/>
  <c r="J185" i="2"/>
  <c r="K185" i="2"/>
  <c r="L185" i="2"/>
  <c r="M185" i="2"/>
  <c r="N185" i="2"/>
  <c r="F186" i="2"/>
  <c r="G186" i="2"/>
  <c r="H186" i="2"/>
  <c r="I186" i="2"/>
  <c r="J186" i="2"/>
  <c r="K186" i="2"/>
  <c r="L186" i="2"/>
  <c r="M186" i="2"/>
  <c r="F187" i="2"/>
  <c r="G187" i="2"/>
  <c r="H187" i="2"/>
  <c r="I187" i="2"/>
  <c r="J187" i="2"/>
  <c r="K187" i="2"/>
  <c r="L187" i="2"/>
  <c r="M187" i="2"/>
  <c r="F188" i="2"/>
  <c r="G188" i="2"/>
  <c r="H188" i="2"/>
  <c r="I188" i="2"/>
  <c r="J188" i="2"/>
  <c r="K188" i="2"/>
  <c r="L188" i="2"/>
  <c r="M188" i="2"/>
  <c r="N188" i="2"/>
  <c r="F189" i="2"/>
  <c r="G189" i="2"/>
  <c r="H189" i="2"/>
  <c r="I189" i="2"/>
  <c r="J189" i="2"/>
  <c r="K189" i="2"/>
  <c r="L189" i="2"/>
  <c r="M189" i="2"/>
  <c r="F190" i="2"/>
  <c r="G190" i="2"/>
  <c r="H190" i="2"/>
  <c r="I190" i="2"/>
  <c r="J190" i="2"/>
  <c r="K190" i="2"/>
  <c r="L190" i="2"/>
  <c r="M190" i="2"/>
  <c r="F191" i="2"/>
  <c r="G191" i="2"/>
  <c r="H191" i="2"/>
  <c r="I191" i="2"/>
  <c r="J191" i="2"/>
  <c r="K191" i="2"/>
  <c r="L191" i="2"/>
  <c r="M191" i="2"/>
  <c r="F192" i="2"/>
  <c r="G192" i="2"/>
  <c r="H192" i="2"/>
  <c r="I192" i="2"/>
  <c r="J192" i="2"/>
  <c r="K192" i="2"/>
  <c r="L192" i="2"/>
  <c r="M192" i="2"/>
  <c r="N192" i="2"/>
  <c r="F193" i="2"/>
  <c r="G193" i="2"/>
  <c r="H193" i="2"/>
  <c r="I193" i="2"/>
  <c r="J193" i="2"/>
  <c r="K193" i="2"/>
  <c r="L193" i="2"/>
  <c r="M193" i="2"/>
  <c r="F194" i="2"/>
  <c r="G194" i="2"/>
  <c r="H194" i="2"/>
  <c r="I194" i="2"/>
  <c r="J194" i="2"/>
  <c r="K194" i="2"/>
  <c r="L194" i="2"/>
  <c r="M194" i="2"/>
  <c r="F195" i="2"/>
  <c r="G195" i="2"/>
  <c r="H195" i="2"/>
  <c r="I195" i="2"/>
  <c r="J195" i="2"/>
  <c r="K195" i="2"/>
  <c r="L195" i="2"/>
  <c r="M195" i="2"/>
  <c r="F196" i="2"/>
  <c r="G196" i="2"/>
  <c r="H196" i="2"/>
  <c r="I196" i="2"/>
  <c r="J196" i="2"/>
  <c r="K196" i="2"/>
  <c r="L196" i="2"/>
  <c r="M196" i="2"/>
  <c r="F197" i="2"/>
  <c r="G197" i="2"/>
  <c r="H197" i="2"/>
  <c r="I197" i="2"/>
  <c r="J197" i="2"/>
  <c r="K197" i="2"/>
  <c r="L197" i="2"/>
  <c r="M197" i="2"/>
  <c r="N197" i="2"/>
  <c r="F198" i="2"/>
  <c r="G198" i="2"/>
  <c r="H198" i="2"/>
  <c r="I198" i="2"/>
  <c r="J198" i="2"/>
  <c r="K198" i="2"/>
  <c r="L198" i="2"/>
  <c r="M198" i="2"/>
  <c r="F199" i="2"/>
  <c r="G199" i="2"/>
  <c r="H199" i="2"/>
  <c r="I199" i="2"/>
  <c r="J199" i="2"/>
  <c r="K199" i="2"/>
  <c r="L199" i="2"/>
  <c r="M199" i="2"/>
  <c r="F200" i="2"/>
  <c r="G200" i="2"/>
  <c r="H200" i="2"/>
  <c r="I200" i="2"/>
  <c r="J200" i="2"/>
  <c r="K200" i="2"/>
  <c r="L200" i="2"/>
  <c r="M200" i="2"/>
  <c r="F201" i="2"/>
  <c r="G201" i="2"/>
  <c r="H201" i="2"/>
  <c r="I201" i="2"/>
  <c r="J201" i="2"/>
  <c r="K201" i="2"/>
  <c r="L201" i="2"/>
  <c r="M201" i="2"/>
  <c r="N201" i="2"/>
  <c r="F202" i="2"/>
  <c r="G202" i="2"/>
  <c r="H202" i="2"/>
  <c r="I202" i="2"/>
  <c r="J202" i="2"/>
  <c r="K202" i="2"/>
  <c r="L202" i="2"/>
  <c r="M202" i="2"/>
  <c r="F203" i="2"/>
  <c r="G203" i="2"/>
  <c r="H203" i="2"/>
  <c r="I203" i="2"/>
  <c r="J203" i="2"/>
  <c r="K203" i="2"/>
  <c r="L203" i="2"/>
  <c r="M203" i="2"/>
  <c r="F204" i="2"/>
  <c r="G204" i="2"/>
  <c r="H204" i="2"/>
  <c r="I204" i="2"/>
  <c r="J204" i="2"/>
  <c r="K204" i="2"/>
  <c r="L204" i="2"/>
  <c r="M204" i="2"/>
  <c r="F205" i="2"/>
  <c r="G205" i="2"/>
  <c r="H205" i="2"/>
  <c r="I205" i="2"/>
  <c r="J205" i="2"/>
  <c r="K205" i="2"/>
  <c r="L205" i="2"/>
  <c r="M205" i="2"/>
  <c r="N205" i="2"/>
  <c r="F206" i="2"/>
  <c r="G206" i="2"/>
  <c r="H206" i="2"/>
  <c r="I206" i="2"/>
  <c r="J206" i="2"/>
  <c r="K206" i="2"/>
  <c r="L206" i="2"/>
  <c r="M206" i="2"/>
  <c r="F207" i="2"/>
  <c r="G207" i="2"/>
  <c r="H207" i="2"/>
  <c r="I207" i="2"/>
  <c r="J207" i="2"/>
  <c r="K207" i="2"/>
  <c r="L207" i="2"/>
  <c r="M207" i="2"/>
  <c r="N207" i="2"/>
  <c r="F208" i="2"/>
  <c r="G208" i="2"/>
  <c r="H208" i="2"/>
  <c r="I208" i="2"/>
  <c r="J208" i="2"/>
  <c r="K208" i="2"/>
  <c r="L208" i="2"/>
  <c r="M208" i="2"/>
  <c r="F209" i="2"/>
  <c r="G209" i="2"/>
  <c r="H209" i="2"/>
  <c r="I209" i="2"/>
  <c r="J209" i="2"/>
  <c r="K209" i="2"/>
  <c r="L209" i="2"/>
  <c r="M209" i="2"/>
  <c r="F210" i="2"/>
  <c r="G210" i="2"/>
  <c r="H210" i="2"/>
  <c r="I210" i="2"/>
  <c r="J210" i="2"/>
  <c r="K210" i="2"/>
  <c r="L210" i="2"/>
  <c r="M210" i="2"/>
  <c r="I211" i="2"/>
  <c r="J211" i="2"/>
  <c r="K211" i="2"/>
  <c r="L211" i="2"/>
  <c r="M211" i="2"/>
  <c r="N211" i="2"/>
  <c r="F212" i="2"/>
  <c r="G212" i="2"/>
  <c r="H212" i="2"/>
  <c r="I212" i="2"/>
  <c r="J212" i="2"/>
  <c r="K212" i="2"/>
  <c r="L212" i="2"/>
  <c r="M212" i="2"/>
  <c r="F213" i="2"/>
  <c r="G213" i="2"/>
  <c r="H213" i="2"/>
  <c r="I213" i="2"/>
  <c r="J213" i="2"/>
  <c r="K213" i="2"/>
  <c r="L213" i="2"/>
  <c r="M213" i="2"/>
  <c r="F214" i="2"/>
  <c r="G214" i="2"/>
  <c r="H214" i="2"/>
  <c r="I214" i="2"/>
  <c r="J214" i="2"/>
  <c r="K214" i="2"/>
  <c r="L214" i="2"/>
  <c r="M214" i="2"/>
  <c r="F215" i="2"/>
  <c r="G215" i="2"/>
  <c r="H215" i="2"/>
  <c r="I215" i="2"/>
  <c r="J215" i="2"/>
  <c r="K215" i="2"/>
  <c r="L215" i="2"/>
  <c r="M215" i="2"/>
  <c r="F216" i="2"/>
  <c r="G216" i="2"/>
  <c r="H216" i="2"/>
  <c r="I216" i="2"/>
  <c r="J216" i="2"/>
  <c r="K216" i="2"/>
  <c r="L216" i="2"/>
  <c r="M216" i="2"/>
  <c r="F217" i="2"/>
  <c r="G217" i="2"/>
  <c r="H217" i="2"/>
  <c r="I217" i="2"/>
  <c r="J217" i="2"/>
  <c r="K217" i="2"/>
  <c r="L217" i="2"/>
  <c r="M217" i="2"/>
  <c r="N217" i="2"/>
  <c r="F218" i="2"/>
  <c r="G218" i="2"/>
  <c r="H218" i="2"/>
  <c r="I218" i="2"/>
  <c r="J218" i="2"/>
  <c r="K218" i="2"/>
  <c r="L218" i="2"/>
  <c r="M218" i="2"/>
  <c r="F219" i="2"/>
  <c r="G219" i="2"/>
  <c r="H219" i="2"/>
  <c r="I219" i="2"/>
  <c r="J219" i="2"/>
  <c r="K219" i="2"/>
  <c r="L219" i="2"/>
  <c r="M219" i="2"/>
  <c r="F220" i="2"/>
  <c r="G220" i="2"/>
  <c r="H220" i="2"/>
  <c r="I220" i="2"/>
  <c r="J220" i="2"/>
  <c r="K220" i="2"/>
  <c r="L220" i="2"/>
  <c r="M220" i="2"/>
  <c r="F221" i="2"/>
  <c r="G221" i="2"/>
  <c r="H221" i="2"/>
  <c r="I221" i="2"/>
  <c r="J221" i="2"/>
  <c r="K221" i="2"/>
  <c r="L221" i="2"/>
  <c r="M221" i="2"/>
  <c r="N221" i="2"/>
  <c r="F222" i="2"/>
  <c r="G222" i="2"/>
  <c r="H222" i="2"/>
  <c r="I222" i="2"/>
  <c r="J222" i="2"/>
  <c r="K222" i="2"/>
  <c r="L222" i="2"/>
  <c r="M222" i="2"/>
  <c r="F223" i="2"/>
  <c r="G223" i="2"/>
  <c r="H223" i="2"/>
  <c r="I223" i="2"/>
  <c r="J223" i="2"/>
  <c r="K223" i="2"/>
  <c r="L223" i="2"/>
  <c r="M223" i="2"/>
  <c r="F224" i="2"/>
  <c r="G224" i="2"/>
  <c r="H224" i="2"/>
  <c r="I224" i="2"/>
  <c r="J224" i="2"/>
  <c r="K224" i="2"/>
  <c r="L224" i="2"/>
  <c r="M224" i="2"/>
  <c r="N224" i="2"/>
  <c r="N231" i="2"/>
  <c r="I227" i="2"/>
  <c r="I231" i="2"/>
  <c r="K228" i="2"/>
  <c r="F234" i="2"/>
  <c r="G234" i="2"/>
  <c r="H234" i="2"/>
  <c r="I234" i="2"/>
  <c r="F235" i="2"/>
  <c r="G235" i="2"/>
  <c r="H235" i="2"/>
  <c r="I235" i="2"/>
  <c r="F236" i="2"/>
  <c r="G236" i="2"/>
  <c r="H236" i="2"/>
  <c r="I236" i="2"/>
  <c r="F237" i="2"/>
  <c r="G237" i="2"/>
  <c r="H237" i="2"/>
  <c r="I237" i="2"/>
  <c r="F238" i="2"/>
  <c r="G238" i="2"/>
  <c r="H238" i="2"/>
  <c r="I238" i="2"/>
  <c r="F239" i="2"/>
  <c r="G239" i="2"/>
  <c r="H239" i="2"/>
  <c r="I239" i="2"/>
  <c r="F240" i="2"/>
  <c r="G240" i="2"/>
  <c r="H240" i="2"/>
  <c r="I240" i="2"/>
  <c r="F241" i="2"/>
  <c r="G241" i="2"/>
  <c r="H241" i="2"/>
  <c r="I241" i="2"/>
  <c r="F242" i="2"/>
  <c r="G242" i="2"/>
  <c r="H242" i="2"/>
  <c r="I242" i="2"/>
  <c r="F243" i="2"/>
  <c r="G243" i="2"/>
  <c r="H243" i="2"/>
  <c r="I243" i="2"/>
  <c r="F244" i="2"/>
  <c r="G244" i="2"/>
  <c r="H244" i="2"/>
  <c r="I244" i="2"/>
  <c r="F245" i="2"/>
  <c r="G245" i="2"/>
  <c r="H245" i="2"/>
  <c r="I245" i="2"/>
  <c r="F246" i="2"/>
  <c r="G246" i="2"/>
  <c r="H246" i="2"/>
  <c r="I246" i="2"/>
  <c r="F247" i="2"/>
  <c r="G247" i="2"/>
  <c r="H247" i="2"/>
  <c r="I247" i="2"/>
  <c r="F248" i="2"/>
  <c r="G248" i="2"/>
  <c r="H248" i="2"/>
  <c r="I248" i="2"/>
  <c r="F249" i="2"/>
  <c r="G249" i="2"/>
  <c r="H249" i="2"/>
  <c r="I249" i="2"/>
  <c r="I252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8" i="2"/>
  <c r="K249" i="2"/>
  <c r="K255" i="2"/>
  <c r="I256" i="2"/>
  <c r="K253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F26" i="2"/>
  <c r="F31" i="2"/>
  <c r="F59" i="2"/>
  <c r="F114" i="2"/>
  <c r="F172" i="2"/>
  <c r="F211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I250" i="2"/>
  <c r="N249" i="2"/>
  <c r="N245" i="2"/>
  <c r="N256" i="2"/>
  <c r="I225" i="2"/>
  <c r="G114" i="2"/>
  <c r="G172" i="2"/>
  <c r="G211" i="2"/>
  <c r="G26" i="2"/>
  <c r="G59" i="2"/>
  <c r="G31" i="2"/>
</calcChain>
</file>

<file path=xl/sharedStrings.xml><?xml version="1.0" encoding="utf-8"?>
<sst xmlns="http://schemas.openxmlformats.org/spreadsheetml/2006/main" count="48" uniqueCount="26">
  <si>
    <t>日期</t>
    <phoneticPr fontId="1" type="noConversion"/>
  </si>
  <si>
    <t>星期</t>
    <phoneticPr fontId="1" type="noConversion"/>
  </si>
  <si>
    <t>上班時間</t>
    <phoneticPr fontId="1" type="noConversion"/>
  </si>
  <si>
    <t>下班時間</t>
    <phoneticPr fontId="1" type="noConversion"/>
  </si>
  <si>
    <t>工作時間</t>
    <phoneticPr fontId="1" type="noConversion"/>
  </si>
  <si>
    <t>加班時間</t>
    <phoneticPr fontId="1" type="noConversion"/>
  </si>
  <si>
    <t>加班時數</t>
    <phoneticPr fontId="1" type="noConversion"/>
  </si>
  <si>
    <t>當日加班費</t>
    <phoneticPr fontId="1" type="noConversion"/>
  </si>
  <si>
    <r>
      <t>休息</t>
    </r>
    <r>
      <rPr>
        <b/>
        <sz val="10"/>
        <color theme="1"/>
        <rFont val="標楷體"/>
        <family val="4"/>
        <charset val="136"/>
      </rPr>
      <t>(分鐘)</t>
    </r>
    <phoneticPr fontId="1" type="noConversion"/>
  </si>
  <si>
    <t>2小時內加班時數</t>
    <phoneticPr fontId="3" type="noConversion"/>
  </si>
  <si>
    <t>2小時內加班費</t>
    <phoneticPr fontId="3" type="noConversion"/>
  </si>
  <si>
    <t>超過2小時加班時數</t>
    <phoneticPr fontId="1" type="noConversion"/>
  </si>
  <si>
    <t>超過2小時加班費</t>
    <phoneticPr fontId="1" type="noConversion"/>
  </si>
  <si>
    <t>累計2小時以內加班時數(小時)</t>
    <phoneticPr fontId="1" type="noConversion"/>
  </si>
  <si>
    <t>2小時以內每小時加班費(元)：(時薪＊4/3)</t>
    <phoneticPr fontId="3" type="noConversion"/>
  </si>
  <si>
    <t>時薪(元)：</t>
    <phoneticPr fontId="1" type="noConversion"/>
  </si>
  <si>
    <t>合計2小時以內加班費</t>
    <phoneticPr fontId="1" type="noConversion"/>
  </si>
  <si>
    <t>累計超過2小時加班時數(小時)</t>
    <phoneticPr fontId="1" type="noConversion"/>
  </si>
  <si>
    <t>超過2小時每小時加班費(元)：(時薪＊5/3)</t>
    <phoneticPr fontId="1" type="noConversion"/>
  </si>
  <si>
    <t>合計超過2小時間加班費</t>
    <phoneticPr fontId="1" type="noConversion"/>
  </si>
  <si>
    <t>休息日加班費合計(元)</t>
    <phoneticPr fontId="3" type="noConversion"/>
  </si>
  <si>
    <t>104-109年2月休息日加班費計算表</t>
    <phoneticPr fontId="1" type="noConversion"/>
  </si>
  <si>
    <t>月薪(新台幣：元)</t>
    <phoneticPr fontId="1" type="noConversion"/>
  </si>
  <si>
    <t>109年3月以後休息日加班費計算表</t>
    <phoneticPr fontId="1" type="noConversion"/>
  </si>
  <si>
    <t>月薪(新台幣：元)</t>
  </si>
  <si>
    <t>當月加班費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</si>
</sst>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);[Red]\(0.00\)"/>
    <numFmt numFmtId="177" formatCode="h&quot;時&quot;mm&quot;分&quot;;@"/>
    <numFmt numFmtId="178" formatCode="0.0_);[Red]\(0.0\)"/>
    <numFmt numFmtId="179" formatCode="[$-404]aaaa;@"/>
    <numFmt numFmtId="180" formatCode="[$-800404]e&quot;年&quot;m&quot;月&quot;d&quot;日&quot;;@"/>
    <numFmt numFmtId="181" formatCode="h:mm;@"/>
    <numFmt numFmtId="182" formatCode="0_);[Red]\(0\)"/>
    <numFmt numFmtId="183" formatCode="[$-404]e&quot;年&quot;m&quot;月&quot;d&quot;日&quot;;@"/>
    <numFmt numFmtId="184" formatCode="[$-404]e/m/d;@"/>
    <numFmt numFmtId="185" formatCode="0.00000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0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2" xfId="0" applyFont="1" applyBorder="1">
      <alignment vertical="center"/>
    </xf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180" fontId="6" fillId="0" borderId="2" xfId="0" applyNumberFormat="1" applyFont="1" applyFill="1" applyBorder="1" applyAlignment="1">
      <alignment horizontal="center" vertical="center"/>
    </xf>
    <xf numFmtId="179" fontId="6" fillId="0" borderId="2" xfId="0" applyNumberFormat="1" applyFont="1" applyFill="1" applyBorder="1" applyAlignment="1">
      <alignment horizontal="center" vertical="center"/>
    </xf>
    <xf numFmtId="181" fontId="6" fillId="0" borderId="2" xfId="0" applyNumberFormat="1" applyFont="1" applyFill="1" applyBorder="1" applyAlignment="1">
      <alignment horizontal="center" vertical="center"/>
    </xf>
    <xf numFmtId="182" fontId="6" fillId="0" borderId="2" xfId="0" applyNumberFormat="1" applyFont="1" applyFill="1" applyBorder="1" applyAlignment="1">
      <alignment horizontal="center" vertical="center"/>
    </xf>
    <xf numFmtId="181" fontId="7" fillId="0" borderId="2" xfId="0" applyNumberFormat="1" applyFont="1" applyFill="1" applyBorder="1" applyAlignment="1">
      <alignment horizontal="center" vertical="center"/>
    </xf>
    <xf numFmtId="183" fontId="6" fillId="0" borderId="2" xfId="0" applyNumberFormat="1" applyFont="1" applyFill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181" fontId="6" fillId="2" borderId="2" xfId="0" applyNumberFormat="1" applyFont="1" applyFill="1" applyBorder="1" applyAlignment="1">
      <alignment horizontal="center" vertical="center"/>
    </xf>
    <xf numFmtId="182" fontId="6" fillId="5" borderId="2" xfId="0" applyNumberFormat="1" applyFont="1" applyFill="1" applyBorder="1" applyAlignment="1">
      <alignment horizontal="right" vertical="center"/>
    </xf>
    <xf numFmtId="176" fontId="2" fillId="0" borderId="2" xfId="0" applyNumberFormat="1" applyFont="1" applyBorder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78" fontId="2" fillId="0" borderId="2" xfId="0" applyNumberFormat="1" applyFon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85" fontId="2" fillId="0" borderId="2" xfId="0" applyNumberFormat="1" applyFont="1" applyBorder="1" applyAlignment="1">
      <alignment horizontal="center" vertical="center"/>
    </xf>
    <xf numFmtId="184" fontId="8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83" fontId="6" fillId="4" borderId="2" xfId="0" applyNumberFormat="1" applyFont="1" applyFill="1" applyBorder="1" applyAlignment="1">
      <alignment horizontal="center" vertical="center"/>
    </xf>
    <xf numFmtId="183" fontId="6" fillId="2" borderId="2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83" fontId="6" fillId="5" borderId="2" xfId="0" applyNumberFormat="1" applyFont="1" applyFill="1" applyBorder="1" applyAlignment="1">
      <alignment horizontal="center" vertical="center"/>
    </xf>
    <xf numFmtId="183" fontId="6" fillId="5" borderId="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2" fontId="2" fillId="0" borderId="2" xfId="0" applyNumberFormat="1" applyFont="1" applyBorder="1">
      <alignment vertical="center"/>
    </xf>
  </cellXfs>
  <cellStyles count="1">
    <cellStyle name="一般" xfId="0" builtinId="0"/>
  </cellStyles>
  <dxfs count="18"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99FF"/>
      <color rgb="FF9966FF"/>
      <color rgb="FFFF9933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8"/>
  <sheetViews>
    <sheetView tabSelected="1" topLeftCell="A214" zoomScale="80" zoomScaleNormal="80" workbookViewId="0">
      <selection activeCell="N216" sqref="N216"/>
    </sheetView>
  </sheetViews>
  <sheetFormatPr defaultRowHeight="17" x14ac:dyDescent="0.4"/>
  <cols>
    <col min="1" max="1" width="24.453125" style="2" customWidth="1"/>
    <col min="2" max="2" width="11.1796875" style="2" customWidth="1"/>
    <col min="3" max="4" width="9.1796875" style="2" bestFit="1" customWidth="1"/>
    <col min="5" max="5" width="12.26953125" style="2" customWidth="1"/>
    <col min="6" max="6" width="10.81640625" style="2" customWidth="1"/>
    <col min="7" max="7" width="13.54296875" style="2" customWidth="1"/>
    <col min="8" max="8" width="10.36328125" style="2" customWidth="1"/>
    <col min="9" max="9" width="10.90625" style="25" customWidth="1"/>
    <col min="10" max="10" width="9.1796875" style="2" customWidth="1"/>
    <col min="11" max="11" width="11.7265625" style="2" customWidth="1"/>
    <col min="12" max="12" width="10.36328125" style="2" customWidth="1"/>
    <col min="13" max="13" width="9.1796875" style="2" customWidth="1"/>
    <col min="14" max="14" width="11.7265625" style="2" bestFit="1" customWidth="1"/>
  </cols>
  <sheetData>
    <row r="1" spans="1:14" ht="27.5" x14ac:dyDescent="0.4">
      <c r="A1" s="32" t="s">
        <v>21</v>
      </c>
      <c r="B1" s="32"/>
      <c r="C1" s="32"/>
      <c r="D1" s="32"/>
      <c r="E1" s="32"/>
      <c r="F1" s="32"/>
      <c r="G1" s="32"/>
      <c r="H1" s="33" t="s">
        <v>22</v>
      </c>
      <c r="I1" s="33"/>
      <c r="J1" s="34">
        <v>30000</v>
      </c>
      <c r="K1" s="34"/>
      <c r="L1" s="26"/>
      <c r="M1" s="26"/>
    </row>
    <row r="2" spans="1:14" s="29" customFormat="1" ht="34" x14ac:dyDescent="0.4">
      <c r="A2" s="17" t="s">
        <v>0</v>
      </c>
      <c r="B2" s="17" t="s">
        <v>1</v>
      </c>
      <c r="C2" s="17" t="s">
        <v>2</v>
      </c>
      <c r="D2" s="17" t="s">
        <v>3</v>
      </c>
      <c r="E2" s="18" t="s">
        <v>8</v>
      </c>
      <c r="F2" s="4" t="s">
        <v>4</v>
      </c>
      <c r="G2" s="4" t="s">
        <v>5</v>
      </c>
      <c r="H2" s="19" t="s">
        <v>6</v>
      </c>
      <c r="I2" s="20" t="s">
        <v>9</v>
      </c>
      <c r="J2" s="21" t="s">
        <v>10</v>
      </c>
      <c r="K2" s="21" t="s">
        <v>11</v>
      </c>
      <c r="L2" s="21" t="s">
        <v>12</v>
      </c>
      <c r="M2" s="22" t="s">
        <v>7</v>
      </c>
      <c r="N2" s="27" t="s">
        <v>25</v>
      </c>
    </row>
    <row r="3" spans="1:14" s="1" customFormat="1" ht="19.5" x14ac:dyDescent="0.4">
      <c r="A3" s="7">
        <v>42231</v>
      </c>
      <c r="B3" s="8">
        <f>WEEKDAY(A3)</f>
        <v>7</v>
      </c>
      <c r="C3" s="9">
        <v>0.37916666666666665</v>
      </c>
      <c r="D3" s="9">
        <v>0.92847222222222225</v>
      </c>
      <c r="E3" s="10">
        <v>120</v>
      </c>
      <c r="F3" s="3">
        <f>D3-C3</f>
        <v>0.5493055555555556</v>
      </c>
      <c r="G3" s="5">
        <f>F3-TIME(0,E3,0)</f>
        <v>0.46597222222222229</v>
      </c>
      <c r="H3" s="6">
        <f>G3*24</f>
        <v>11.183333333333335</v>
      </c>
      <c r="I3" s="23">
        <f>IF(H3&gt;=2,2,H3)</f>
        <v>2</v>
      </c>
      <c r="J3" s="4">
        <f>ROUND(I3*167,0)</f>
        <v>334</v>
      </c>
      <c r="K3" s="24">
        <f>IF(H3&gt;=2,H3-2,0)</f>
        <v>9.1833333333333353</v>
      </c>
      <c r="L3" s="4">
        <f>ROUND(K3*208,0)</f>
        <v>1910</v>
      </c>
      <c r="M3" s="4">
        <f>ROUND((J3+L3),0)</f>
        <v>2244</v>
      </c>
      <c r="N3" s="2"/>
    </row>
    <row r="4" spans="1:14" s="1" customFormat="1" ht="19.5" x14ac:dyDescent="0.4">
      <c r="A4" s="7">
        <v>42238</v>
      </c>
      <c r="B4" s="8">
        <f t="shared" ref="B4:B67" si="0">WEEKDAY(A4)</f>
        <v>7</v>
      </c>
      <c r="C4" s="9">
        <v>0.37986111111111115</v>
      </c>
      <c r="D4" s="9">
        <v>0.8979166666666667</v>
      </c>
      <c r="E4" s="10">
        <v>120</v>
      </c>
      <c r="F4" s="3">
        <f t="shared" ref="F4:F67" si="1">D4-C4</f>
        <v>0.51805555555555549</v>
      </c>
      <c r="G4" s="5">
        <f t="shared" ref="G4:G67" si="2">F4-TIME(0,E4,0)</f>
        <v>0.43472222222222218</v>
      </c>
      <c r="H4" s="6">
        <f t="shared" ref="H4:H67" si="3">G4*24</f>
        <v>10.433333333333332</v>
      </c>
      <c r="I4" s="23">
        <f t="shared" ref="I4:I67" si="4">IF(H4&gt;=2,2,H4)</f>
        <v>2</v>
      </c>
      <c r="J4" s="4">
        <f t="shared" ref="J4:J67" si="5">ROUND(I4*167,0)</f>
        <v>334</v>
      </c>
      <c r="K4" s="24">
        <f t="shared" ref="K4:K24" si="6">IF(H4&gt;=2,H4-2,0)</f>
        <v>8.4333333333333318</v>
      </c>
      <c r="L4" s="4">
        <f t="shared" ref="L4:L67" si="7">ROUND(K4*208,0)</f>
        <v>1754</v>
      </c>
      <c r="M4" s="4">
        <f t="shared" ref="M4:M67" si="8">ROUND((J4+L4),0)</f>
        <v>2088</v>
      </c>
      <c r="N4" s="2"/>
    </row>
    <row r="5" spans="1:14" s="1" customFormat="1" ht="19.5" x14ac:dyDescent="0.4">
      <c r="A5" s="7">
        <v>42245</v>
      </c>
      <c r="B5" s="8">
        <f t="shared" si="0"/>
        <v>7</v>
      </c>
      <c r="C5" s="9">
        <v>0.37916666666666665</v>
      </c>
      <c r="D5" s="9">
        <v>0.8965277777777777</v>
      </c>
      <c r="E5" s="10">
        <v>120</v>
      </c>
      <c r="F5" s="3">
        <f t="shared" si="1"/>
        <v>0.51736111111111105</v>
      </c>
      <c r="G5" s="5">
        <f t="shared" si="2"/>
        <v>0.43402777777777773</v>
      </c>
      <c r="H5" s="6">
        <f t="shared" si="3"/>
        <v>10.416666666666666</v>
      </c>
      <c r="I5" s="23">
        <f t="shared" si="4"/>
        <v>2</v>
      </c>
      <c r="J5" s="4">
        <f t="shared" si="5"/>
        <v>334</v>
      </c>
      <c r="K5" s="24">
        <f t="shared" si="6"/>
        <v>8.4166666666666661</v>
      </c>
      <c r="L5" s="4">
        <f t="shared" si="7"/>
        <v>1751</v>
      </c>
      <c r="M5" s="4">
        <f t="shared" si="8"/>
        <v>2085</v>
      </c>
      <c r="N5" s="2">
        <f>SUM(M3:M5)</f>
        <v>6417</v>
      </c>
    </row>
    <row r="6" spans="1:14" s="1" customFormat="1" ht="19.5" x14ac:dyDescent="0.4">
      <c r="A6" s="7">
        <v>42252</v>
      </c>
      <c r="B6" s="8">
        <f t="shared" si="0"/>
        <v>7</v>
      </c>
      <c r="C6" s="9">
        <v>0.37777777777777777</v>
      </c>
      <c r="D6" s="9">
        <v>0.90833333333333333</v>
      </c>
      <c r="E6" s="10">
        <v>120</v>
      </c>
      <c r="F6" s="3">
        <f t="shared" si="1"/>
        <v>0.53055555555555556</v>
      </c>
      <c r="G6" s="5">
        <f t="shared" si="2"/>
        <v>0.44722222222222224</v>
      </c>
      <c r="H6" s="6">
        <f t="shared" si="3"/>
        <v>10.733333333333334</v>
      </c>
      <c r="I6" s="23">
        <f t="shared" si="4"/>
        <v>2</v>
      </c>
      <c r="J6" s="4">
        <f t="shared" si="5"/>
        <v>334</v>
      </c>
      <c r="K6" s="24">
        <f t="shared" si="6"/>
        <v>8.7333333333333343</v>
      </c>
      <c r="L6" s="4">
        <f t="shared" si="7"/>
        <v>1817</v>
      </c>
      <c r="M6" s="4">
        <f t="shared" si="8"/>
        <v>2151</v>
      </c>
      <c r="N6" s="2"/>
    </row>
    <row r="7" spans="1:14" s="1" customFormat="1" ht="19.5" x14ac:dyDescent="0.4">
      <c r="A7" s="7">
        <v>42259</v>
      </c>
      <c r="B7" s="8">
        <f t="shared" si="0"/>
        <v>7</v>
      </c>
      <c r="C7" s="9">
        <v>0.38055555555555554</v>
      </c>
      <c r="D7" s="9">
        <v>0.92708333333333337</v>
      </c>
      <c r="E7" s="10">
        <v>120</v>
      </c>
      <c r="F7" s="3">
        <f t="shared" si="1"/>
        <v>0.54652777777777783</v>
      </c>
      <c r="G7" s="5">
        <f t="shared" si="2"/>
        <v>0.46319444444444452</v>
      </c>
      <c r="H7" s="6">
        <f t="shared" si="3"/>
        <v>11.116666666666669</v>
      </c>
      <c r="I7" s="23">
        <f t="shared" si="4"/>
        <v>2</v>
      </c>
      <c r="J7" s="4">
        <f t="shared" si="5"/>
        <v>334</v>
      </c>
      <c r="K7" s="24">
        <f t="shared" si="6"/>
        <v>9.1166666666666689</v>
      </c>
      <c r="L7" s="4">
        <f t="shared" si="7"/>
        <v>1896</v>
      </c>
      <c r="M7" s="4">
        <f t="shared" si="8"/>
        <v>2230</v>
      </c>
      <c r="N7" s="2"/>
    </row>
    <row r="8" spans="1:14" s="1" customFormat="1" ht="19.5" x14ac:dyDescent="0.4">
      <c r="A8" s="7">
        <v>42266</v>
      </c>
      <c r="B8" s="8">
        <f t="shared" si="0"/>
        <v>7</v>
      </c>
      <c r="C8" s="9">
        <v>0.3840277777777778</v>
      </c>
      <c r="D8" s="9">
        <v>0.91736111111111107</v>
      </c>
      <c r="E8" s="10">
        <v>120</v>
      </c>
      <c r="F8" s="3">
        <f t="shared" si="1"/>
        <v>0.53333333333333321</v>
      </c>
      <c r="G8" s="5">
        <f t="shared" si="2"/>
        <v>0.4499999999999999</v>
      </c>
      <c r="H8" s="6">
        <f t="shared" si="3"/>
        <v>10.799999999999997</v>
      </c>
      <c r="I8" s="23">
        <f t="shared" si="4"/>
        <v>2</v>
      </c>
      <c r="J8" s="4">
        <f t="shared" si="5"/>
        <v>334</v>
      </c>
      <c r="K8" s="24">
        <f t="shared" si="6"/>
        <v>8.7999999999999972</v>
      </c>
      <c r="L8" s="4">
        <f t="shared" si="7"/>
        <v>1830</v>
      </c>
      <c r="M8" s="4">
        <f t="shared" si="8"/>
        <v>2164</v>
      </c>
      <c r="N8" s="2"/>
    </row>
    <row r="9" spans="1:14" s="1" customFormat="1" ht="19.5" x14ac:dyDescent="0.4">
      <c r="A9" s="7">
        <v>42273</v>
      </c>
      <c r="B9" s="8">
        <f t="shared" si="0"/>
        <v>7</v>
      </c>
      <c r="C9" s="9">
        <v>0.38611111111111113</v>
      </c>
      <c r="D9" s="9">
        <v>0.86041666666666661</v>
      </c>
      <c r="E9" s="10">
        <v>120</v>
      </c>
      <c r="F9" s="3">
        <f t="shared" si="1"/>
        <v>0.47430555555555548</v>
      </c>
      <c r="G9" s="5">
        <f t="shared" si="2"/>
        <v>0.39097222222222217</v>
      </c>
      <c r="H9" s="6">
        <f t="shared" si="3"/>
        <v>9.3833333333333329</v>
      </c>
      <c r="I9" s="23">
        <f t="shared" si="4"/>
        <v>2</v>
      </c>
      <c r="J9" s="4">
        <f t="shared" si="5"/>
        <v>334</v>
      </c>
      <c r="K9" s="24">
        <f t="shared" si="6"/>
        <v>7.3833333333333329</v>
      </c>
      <c r="L9" s="4">
        <f t="shared" si="7"/>
        <v>1536</v>
      </c>
      <c r="M9" s="4">
        <f t="shared" si="8"/>
        <v>1870</v>
      </c>
      <c r="N9" s="2">
        <v>8414</v>
      </c>
    </row>
    <row r="10" spans="1:14" s="1" customFormat="1" ht="19.5" x14ac:dyDescent="0.4">
      <c r="A10" s="7">
        <v>42280</v>
      </c>
      <c r="B10" s="8">
        <f t="shared" si="0"/>
        <v>7</v>
      </c>
      <c r="C10" s="9">
        <v>0.38055555555555554</v>
      </c>
      <c r="D10" s="9">
        <v>0.9194444444444444</v>
      </c>
      <c r="E10" s="10">
        <v>120</v>
      </c>
      <c r="F10" s="3">
        <f t="shared" si="1"/>
        <v>0.53888888888888886</v>
      </c>
      <c r="G10" s="5">
        <f t="shared" si="2"/>
        <v>0.45555555555555555</v>
      </c>
      <c r="H10" s="6">
        <f t="shared" si="3"/>
        <v>10.933333333333334</v>
      </c>
      <c r="I10" s="23">
        <f t="shared" si="4"/>
        <v>2</v>
      </c>
      <c r="J10" s="4">
        <f t="shared" si="5"/>
        <v>334</v>
      </c>
      <c r="K10" s="24">
        <f t="shared" si="6"/>
        <v>8.9333333333333336</v>
      </c>
      <c r="L10" s="4">
        <f t="shared" si="7"/>
        <v>1858</v>
      </c>
      <c r="M10" s="4">
        <f t="shared" si="8"/>
        <v>2192</v>
      </c>
      <c r="N10" s="2"/>
    </row>
    <row r="11" spans="1:14" s="1" customFormat="1" ht="19.5" x14ac:dyDescent="0.4">
      <c r="A11" s="7">
        <v>42286</v>
      </c>
      <c r="B11" s="8">
        <f t="shared" si="0"/>
        <v>6</v>
      </c>
      <c r="C11" s="9">
        <v>0.3833333333333333</v>
      </c>
      <c r="D11" s="9">
        <v>0.90555555555555556</v>
      </c>
      <c r="E11" s="10">
        <v>120</v>
      </c>
      <c r="F11" s="3">
        <f t="shared" si="1"/>
        <v>0.52222222222222225</v>
      </c>
      <c r="G11" s="5">
        <f t="shared" si="2"/>
        <v>0.43888888888888894</v>
      </c>
      <c r="H11" s="6">
        <f t="shared" si="3"/>
        <v>10.533333333333335</v>
      </c>
      <c r="I11" s="23">
        <f t="shared" si="4"/>
        <v>2</v>
      </c>
      <c r="J11" s="4">
        <f t="shared" si="5"/>
        <v>334</v>
      </c>
      <c r="K11" s="24">
        <f t="shared" si="6"/>
        <v>8.533333333333335</v>
      </c>
      <c r="L11" s="4">
        <f t="shared" si="7"/>
        <v>1775</v>
      </c>
      <c r="M11" s="4">
        <f t="shared" si="8"/>
        <v>2109</v>
      </c>
      <c r="N11" s="2"/>
    </row>
    <row r="12" spans="1:14" s="1" customFormat="1" ht="19.5" x14ac:dyDescent="0.4">
      <c r="A12" s="7">
        <v>42294</v>
      </c>
      <c r="B12" s="8">
        <f t="shared" si="0"/>
        <v>7</v>
      </c>
      <c r="C12" s="9">
        <v>0.38194444444444442</v>
      </c>
      <c r="D12" s="9">
        <v>0.90555555555555556</v>
      </c>
      <c r="E12" s="10">
        <v>120</v>
      </c>
      <c r="F12" s="3">
        <f t="shared" si="1"/>
        <v>0.52361111111111114</v>
      </c>
      <c r="G12" s="5">
        <f t="shared" si="2"/>
        <v>0.44027777777777782</v>
      </c>
      <c r="H12" s="6">
        <f t="shared" si="3"/>
        <v>10.566666666666668</v>
      </c>
      <c r="I12" s="23">
        <f t="shared" si="4"/>
        <v>2</v>
      </c>
      <c r="J12" s="4">
        <f t="shared" si="5"/>
        <v>334</v>
      </c>
      <c r="K12" s="24">
        <f t="shared" si="6"/>
        <v>8.5666666666666682</v>
      </c>
      <c r="L12" s="4">
        <f t="shared" si="7"/>
        <v>1782</v>
      </c>
      <c r="M12" s="4">
        <f t="shared" si="8"/>
        <v>2116</v>
      </c>
      <c r="N12" s="2"/>
    </row>
    <row r="13" spans="1:14" s="1" customFormat="1" ht="19.5" x14ac:dyDescent="0.4">
      <c r="A13" s="7">
        <v>42301</v>
      </c>
      <c r="B13" s="8">
        <f t="shared" si="0"/>
        <v>7</v>
      </c>
      <c r="C13" s="9">
        <v>0.38055555555555554</v>
      </c>
      <c r="D13" s="9">
        <v>0.90972222222222221</v>
      </c>
      <c r="E13" s="10">
        <v>120</v>
      </c>
      <c r="F13" s="3">
        <f t="shared" si="1"/>
        <v>0.52916666666666667</v>
      </c>
      <c r="G13" s="5">
        <f t="shared" si="2"/>
        <v>0.44583333333333336</v>
      </c>
      <c r="H13" s="6">
        <f t="shared" si="3"/>
        <v>10.700000000000001</v>
      </c>
      <c r="I13" s="23">
        <f t="shared" si="4"/>
        <v>2</v>
      </c>
      <c r="J13" s="4">
        <f t="shared" si="5"/>
        <v>334</v>
      </c>
      <c r="K13" s="24">
        <f t="shared" si="6"/>
        <v>8.7000000000000011</v>
      </c>
      <c r="L13" s="4">
        <f t="shared" si="7"/>
        <v>1810</v>
      </c>
      <c r="M13" s="4">
        <f t="shared" si="8"/>
        <v>2144</v>
      </c>
      <c r="N13" s="2"/>
    </row>
    <row r="14" spans="1:14" s="1" customFormat="1" ht="19.5" x14ac:dyDescent="0.4">
      <c r="A14" s="7">
        <v>42308</v>
      </c>
      <c r="B14" s="8">
        <f t="shared" si="0"/>
        <v>7</v>
      </c>
      <c r="C14" s="9">
        <v>0.38125000000000003</v>
      </c>
      <c r="D14" s="9">
        <v>0.93333333333333324</v>
      </c>
      <c r="E14" s="10">
        <v>120</v>
      </c>
      <c r="F14" s="3">
        <f t="shared" si="1"/>
        <v>0.55208333333333326</v>
      </c>
      <c r="G14" s="5">
        <f t="shared" si="2"/>
        <v>0.46874999999999994</v>
      </c>
      <c r="H14" s="6">
        <f t="shared" si="3"/>
        <v>11.249999999999998</v>
      </c>
      <c r="I14" s="23">
        <f t="shared" si="4"/>
        <v>2</v>
      </c>
      <c r="J14" s="4">
        <f t="shared" si="5"/>
        <v>334</v>
      </c>
      <c r="K14" s="24">
        <f t="shared" si="6"/>
        <v>9.2499999999999982</v>
      </c>
      <c r="L14" s="4">
        <f t="shared" si="7"/>
        <v>1924</v>
      </c>
      <c r="M14" s="4">
        <f t="shared" si="8"/>
        <v>2258</v>
      </c>
      <c r="N14" s="2">
        <f>SUM(M10:M14)</f>
        <v>10819</v>
      </c>
    </row>
    <row r="15" spans="1:14" s="1" customFormat="1" ht="19.5" x14ac:dyDescent="0.4">
      <c r="A15" s="7">
        <v>42315</v>
      </c>
      <c r="B15" s="8">
        <f t="shared" si="0"/>
        <v>7</v>
      </c>
      <c r="C15" s="11">
        <v>0.37777777777777777</v>
      </c>
      <c r="D15" s="9">
        <v>0.92847222222222225</v>
      </c>
      <c r="E15" s="10">
        <v>120</v>
      </c>
      <c r="F15" s="3">
        <f t="shared" si="1"/>
        <v>0.55069444444444449</v>
      </c>
      <c r="G15" s="5">
        <f t="shared" si="2"/>
        <v>0.46736111111111117</v>
      </c>
      <c r="H15" s="6">
        <f t="shared" si="3"/>
        <v>11.216666666666669</v>
      </c>
      <c r="I15" s="23">
        <f t="shared" si="4"/>
        <v>2</v>
      </c>
      <c r="J15" s="4">
        <f t="shared" si="5"/>
        <v>334</v>
      </c>
      <c r="K15" s="24">
        <f t="shared" si="6"/>
        <v>9.2166666666666686</v>
      </c>
      <c r="L15" s="4">
        <f t="shared" si="7"/>
        <v>1917</v>
      </c>
      <c r="M15" s="4">
        <f t="shared" si="8"/>
        <v>2251</v>
      </c>
      <c r="N15" s="2"/>
    </row>
    <row r="16" spans="1:14" s="1" customFormat="1" ht="19.5" x14ac:dyDescent="0.4">
      <c r="A16" s="7">
        <v>42322</v>
      </c>
      <c r="B16" s="8">
        <f t="shared" si="0"/>
        <v>7</v>
      </c>
      <c r="C16" s="9">
        <v>0.37986111111111115</v>
      </c>
      <c r="D16" s="9">
        <v>0.9506944444444444</v>
      </c>
      <c r="E16" s="10">
        <v>120</v>
      </c>
      <c r="F16" s="3">
        <f t="shared" si="1"/>
        <v>0.5708333333333333</v>
      </c>
      <c r="G16" s="5">
        <f t="shared" si="2"/>
        <v>0.48749999999999999</v>
      </c>
      <c r="H16" s="6">
        <f t="shared" si="3"/>
        <v>11.7</v>
      </c>
      <c r="I16" s="23">
        <f t="shared" si="4"/>
        <v>2</v>
      </c>
      <c r="J16" s="4">
        <f t="shared" si="5"/>
        <v>334</v>
      </c>
      <c r="K16" s="24">
        <f t="shared" si="6"/>
        <v>9.6999999999999993</v>
      </c>
      <c r="L16" s="4">
        <f t="shared" si="7"/>
        <v>2018</v>
      </c>
      <c r="M16" s="4">
        <f t="shared" si="8"/>
        <v>2352</v>
      </c>
      <c r="N16" s="2"/>
    </row>
    <row r="17" spans="1:14" s="1" customFormat="1" ht="19.5" x14ac:dyDescent="0.4">
      <c r="A17" s="7">
        <v>42329</v>
      </c>
      <c r="B17" s="8">
        <f t="shared" si="0"/>
        <v>7</v>
      </c>
      <c r="C17" s="9">
        <v>0.38194444444444442</v>
      </c>
      <c r="D17" s="9">
        <v>0.90694444444444444</v>
      </c>
      <c r="E17" s="10">
        <v>120</v>
      </c>
      <c r="F17" s="3">
        <f t="shared" si="1"/>
        <v>0.52500000000000002</v>
      </c>
      <c r="G17" s="5">
        <f t="shared" si="2"/>
        <v>0.44166666666666671</v>
      </c>
      <c r="H17" s="6">
        <f t="shared" si="3"/>
        <v>10.600000000000001</v>
      </c>
      <c r="I17" s="23">
        <f t="shared" si="4"/>
        <v>2</v>
      </c>
      <c r="J17" s="4">
        <f t="shared" si="5"/>
        <v>334</v>
      </c>
      <c r="K17" s="24">
        <f t="shared" si="6"/>
        <v>8.6000000000000014</v>
      </c>
      <c r="L17" s="4">
        <f t="shared" si="7"/>
        <v>1789</v>
      </c>
      <c r="M17" s="4">
        <f t="shared" si="8"/>
        <v>2123</v>
      </c>
      <c r="N17" s="2"/>
    </row>
    <row r="18" spans="1:14" s="1" customFormat="1" ht="19.5" x14ac:dyDescent="0.4">
      <c r="A18" s="7">
        <v>42336</v>
      </c>
      <c r="B18" s="8">
        <f t="shared" si="0"/>
        <v>7</v>
      </c>
      <c r="C18" s="9">
        <v>0.39305555555555555</v>
      </c>
      <c r="D18" s="9">
        <v>0.93125000000000002</v>
      </c>
      <c r="E18" s="10">
        <v>120</v>
      </c>
      <c r="F18" s="3">
        <f t="shared" si="1"/>
        <v>0.53819444444444442</v>
      </c>
      <c r="G18" s="5">
        <f t="shared" si="2"/>
        <v>0.4548611111111111</v>
      </c>
      <c r="H18" s="6">
        <f t="shared" si="3"/>
        <v>10.916666666666666</v>
      </c>
      <c r="I18" s="23">
        <f t="shared" si="4"/>
        <v>2</v>
      </c>
      <c r="J18" s="4">
        <f t="shared" si="5"/>
        <v>334</v>
      </c>
      <c r="K18" s="24">
        <f t="shared" si="6"/>
        <v>8.9166666666666661</v>
      </c>
      <c r="L18" s="4">
        <f t="shared" si="7"/>
        <v>1855</v>
      </c>
      <c r="M18" s="4">
        <f t="shared" si="8"/>
        <v>2189</v>
      </c>
      <c r="N18" s="2">
        <f>SUM(M15:M18)</f>
        <v>8915</v>
      </c>
    </row>
    <row r="19" spans="1:14" s="1" customFormat="1" ht="19.5" x14ac:dyDescent="0.4">
      <c r="A19" s="7">
        <v>42343</v>
      </c>
      <c r="B19" s="8">
        <f t="shared" si="0"/>
        <v>7</v>
      </c>
      <c r="C19" s="9">
        <v>0.38194444444444442</v>
      </c>
      <c r="D19" s="9">
        <v>0.89027777777777783</v>
      </c>
      <c r="E19" s="10">
        <v>120</v>
      </c>
      <c r="F19" s="3">
        <f t="shared" si="1"/>
        <v>0.50833333333333341</v>
      </c>
      <c r="G19" s="5">
        <f t="shared" si="2"/>
        <v>0.4250000000000001</v>
      </c>
      <c r="H19" s="6">
        <f t="shared" si="3"/>
        <v>10.200000000000003</v>
      </c>
      <c r="I19" s="23">
        <f t="shared" si="4"/>
        <v>2</v>
      </c>
      <c r="J19" s="4">
        <f t="shared" si="5"/>
        <v>334</v>
      </c>
      <c r="K19" s="24">
        <f t="shared" si="6"/>
        <v>8.2000000000000028</v>
      </c>
      <c r="L19" s="4">
        <f t="shared" si="7"/>
        <v>1706</v>
      </c>
      <c r="M19" s="4">
        <f t="shared" si="8"/>
        <v>2040</v>
      </c>
      <c r="N19" s="2"/>
    </row>
    <row r="20" spans="1:14" s="1" customFormat="1" ht="19.5" x14ac:dyDescent="0.4">
      <c r="A20" s="7">
        <v>42350</v>
      </c>
      <c r="B20" s="8">
        <f t="shared" si="0"/>
        <v>7</v>
      </c>
      <c r="C20" s="9">
        <v>0.37777777777777777</v>
      </c>
      <c r="D20" s="9">
        <v>0.9277777777777777</v>
      </c>
      <c r="E20" s="10">
        <v>120</v>
      </c>
      <c r="F20" s="3">
        <f t="shared" si="1"/>
        <v>0.54999999999999993</v>
      </c>
      <c r="G20" s="5">
        <f t="shared" si="2"/>
        <v>0.46666666666666662</v>
      </c>
      <c r="H20" s="6">
        <f t="shared" si="3"/>
        <v>11.2</v>
      </c>
      <c r="I20" s="23">
        <f t="shared" si="4"/>
        <v>2</v>
      </c>
      <c r="J20" s="4">
        <f t="shared" si="5"/>
        <v>334</v>
      </c>
      <c r="K20" s="24">
        <f t="shared" si="6"/>
        <v>9.1999999999999993</v>
      </c>
      <c r="L20" s="4">
        <f t="shared" si="7"/>
        <v>1914</v>
      </c>
      <c r="M20" s="4">
        <f t="shared" si="8"/>
        <v>2248</v>
      </c>
      <c r="N20" s="2"/>
    </row>
    <row r="21" spans="1:14" s="1" customFormat="1" ht="19.5" x14ac:dyDescent="0.4">
      <c r="A21" s="7">
        <v>42357</v>
      </c>
      <c r="B21" s="8">
        <f t="shared" si="0"/>
        <v>7</v>
      </c>
      <c r="C21" s="9">
        <v>0.3840277777777778</v>
      </c>
      <c r="D21" s="9">
        <v>0.92499999999999993</v>
      </c>
      <c r="E21" s="10">
        <v>120</v>
      </c>
      <c r="F21" s="3">
        <f t="shared" si="1"/>
        <v>0.54097222222222219</v>
      </c>
      <c r="G21" s="5">
        <f t="shared" si="2"/>
        <v>0.45763888888888887</v>
      </c>
      <c r="H21" s="6">
        <f t="shared" si="3"/>
        <v>10.983333333333333</v>
      </c>
      <c r="I21" s="23">
        <f t="shared" si="4"/>
        <v>2</v>
      </c>
      <c r="J21" s="4">
        <f t="shared" si="5"/>
        <v>334</v>
      </c>
      <c r="K21" s="24">
        <f t="shared" si="6"/>
        <v>8.9833333333333325</v>
      </c>
      <c r="L21" s="4">
        <f t="shared" si="7"/>
        <v>1869</v>
      </c>
      <c r="M21" s="4">
        <f t="shared" si="8"/>
        <v>2203</v>
      </c>
      <c r="N21" s="2"/>
    </row>
    <row r="22" spans="1:14" s="1" customFormat="1" ht="19.5" x14ac:dyDescent="0.4">
      <c r="A22" s="7">
        <v>42364</v>
      </c>
      <c r="B22" s="8">
        <f t="shared" si="0"/>
        <v>7</v>
      </c>
      <c r="C22" s="9">
        <v>0.37916666666666665</v>
      </c>
      <c r="D22" s="9">
        <v>0.90555555555555556</v>
      </c>
      <c r="E22" s="10">
        <v>120</v>
      </c>
      <c r="F22" s="3">
        <f t="shared" si="1"/>
        <v>0.52638888888888891</v>
      </c>
      <c r="G22" s="5">
        <f t="shared" si="2"/>
        <v>0.44305555555555559</v>
      </c>
      <c r="H22" s="6">
        <f t="shared" si="3"/>
        <v>10.633333333333335</v>
      </c>
      <c r="I22" s="23">
        <f t="shared" si="4"/>
        <v>2</v>
      </c>
      <c r="J22" s="4">
        <f t="shared" si="5"/>
        <v>334</v>
      </c>
      <c r="K22" s="24">
        <f t="shared" si="6"/>
        <v>8.6333333333333346</v>
      </c>
      <c r="L22" s="4">
        <f t="shared" si="7"/>
        <v>1796</v>
      </c>
      <c r="M22" s="4">
        <f t="shared" si="8"/>
        <v>2130</v>
      </c>
      <c r="N22" s="2">
        <f>SUM(M19:M22)</f>
        <v>8621</v>
      </c>
    </row>
    <row r="23" spans="1:14" s="1" customFormat="1" ht="19.5" x14ac:dyDescent="0.4">
      <c r="A23" s="7">
        <v>42371</v>
      </c>
      <c r="B23" s="8">
        <f t="shared" si="0"/>
        <v>7</v>
      </c>
      <c r="C23" s="9">
        <v>0.37847222222222227</v>
      </c>
      <c r="D23" s="9">
        <v>0.9145833333333333</v>
      </c>
      <c r="E23" s="10">
        <v>120</v>
      </c>
      <c r="F23" s="3">
        <f t="shared" si="1"/>
        <v>0.53611111111111098</v>
      </c>
      <c r="G23" s="5">
        <f t="shared" si="2"/>
        <v>0.45277777777777767</v>
      </c>
      <c r="H23" s="6">
        <f t="shared" si="3"/>
        <v>10.866666666666664</v>
      </c>
      <c r="I23" s="23">
        <f t="shared" si="4"/>
        <v>2</v>
      </c>
      <c r="J23" s="4">
        <f t="shared" si="5"/>
        <v>334</v>
      </c>
      <c r="K23" s="24">
        <f t="shared" si="6"/>
        <v>8.8666666666666636</v>
      </c>
      <c r="L23" s="4">
        <f t="shared" si="7"/>
        <v>1844</v>
      </c>
      <c r="M23" s="4">
        <f t="shared" si="8"/>
        <v>2178</v>
      </c>
      <c r="N23" s="2"/>
    </row>
    <row r="24" spans="1:14" s="1" customFormat="1" ht="19.5" x14ac:dyDescent="0.4">
      <c r="A24" s="7">
        <v>42378</v>
      </c>
      <c r="B24" s="8">
        <f t="shared" si="0"/>
        <v>7</v>
      </c>
      <c r="C24" s="9">
        <v>0.38194444444444442</v>
      </c>
      <c r="D24" s="9">
        <v>0.90625</v>
      </c>
      <c r="E24" s="10">
        <v>120</v>
      </c>
      <c r="F24" s="3">
        <f t="shared" si="1"/>
        <v>0.52430555555555558</v>
      </c>
      <c r="G24" s="5">
        <f t="shared" si="2"/>
        <v>0.44097222222222227</v>
      </c>
      <c r="H24" s="6">
        <f t="shared" si="3"/>
        <v>10.583333333333334</v>
      </c>
      <c r="I24" s="23">
        <f t="shared" si="4"/>
        <v>2</v>
      </c>
      <c r="J24" s="4">
        <f t="shared" si="5"/>
        <v>334</v>
      </c>
      <c r="K24" s="24">
        <f t="shared" si="6"/>
        <v>8.5833333333333339</v>
      </c>
      <c r="L24" s="4">
        <f t="shared" si="7"/>
        <v>1785</v>
      </c>
      <c r="M24" s="4">
        <f t="shared" si="8"/>
        <v>2119</v>
      </c>
      <c r="N24" s="2"/>
    </row>
    <row r="25" spans="1:14" s="1" customFormat="1" ht="19.5" x14ac:dyDescent="0.4">
      <c r="A25" s="7">
        <v>42385</v>
      </c>
      <c r="B25" s="8">
        <f t="shared" si="0"/>
        <v>7</v>
      </c>
      <c r="C25" s="9">
        <v>0.38194444444444442</v>
      </c>
      <c r="D25" s="9">
        <v>0.61249999999999993</v>
      </c>
      <c r="E25" s="10">
        <v>120</v>
      </c>
      <c r="F25" s="3">
        <f t="shared" si="1"/>
        <v>0.23055555555555551</v>
      </c>
      <c r="G25" s="5">
        <f t="shared" si="2"/>
        <v>0.1472222222222222</v>
      </c>
      <c r="H25" s="6">
        <f t="shared" si="3"/>
        <v>3.5333333333333328</v>
      </c>
      <c r="I25" s="23">
        <f t="shared" si="4"/>
        <v>2</v>
      </c>
      <c r="J25" s="4">
        <f t="shared" si="5"/>
        <v>334</v>
      </c>
      <c r="K25" s="24">
        <f t="shared" ref="K25" si="9">IF(H25&gt;=2,H25-2,0)</f>
        <v>1.5333333333333328</v>
      </c>
      <c r="L25" s="4">
        <f t="shared" si="7"/>
        <v>319</v>
      </c>
      <c r="M25" s="4">
        <f t="shared" si="8"/>
        <v>653</v>
      </c>
      <c r="N25" s="2">
        <f>SUM(M23:M25)</f>
        <v>4950</v>
      </c>
    </row>
    <row r="26" spans="1:14" s="1" customFormat="1" ht="19.5" x14ac:dyDescent="0.4">
      <c r="A26" s="7">
        <v>42406</v>
      </c>
      <c r="B26" s="8">
        <f t="shared" si="0"/>
        <v>7</v>
      </c>
      <c r="C26" s="9">
        <v>0.38055555555555554</v>
      </c>
      <c r="D26" s="9"/>
      <c r="E26" s="10">
        <v>120</v>
      </c>
      <c r="F26" s="3">
        <f t="shared" si="1"/>
        <v>-0.38055555555555554</v>
      </c>
      <c r="G26" s="5">
        <f ca="1">D26-C26-TIME(0,G26*60,0)</f>
        <v>0</v>
      </c>
      <c r="H26" s="6">
        <v>0</v>
      </c>
      <c r="I26" s="23">
        <f t="shared" si="4"/>
        <v>0</v>
      </c>
      <c r="J26" s="4">
        <f t="shared" si="5"/>
        <v>0</v>
      </c>
      <c r="K26" s="24">
        <f t="shared" ref="K26:K27" si="10">IF(H26&gt;=2,H26-2,0)</f>
        <v>0</v>
      </c>
      <c r="L26" s="4">
        <f t="shared" si="7"/>
        <v>0</v>
      </c>
      <c r="M26" s="4">
        <f t="shared" si="8"/>
        <v>0</v>
      </c>
      <c r="N26" s="2"/>
    </row>
    <row r="27" spans="1:14" s="1" customFormat="1" ht="19.5" x14ac:dyDescent="0.4">
      <c r="A27" s="7">
        <v>42412</v>
      </c>
      <c r="B27" s="8">
        <f t="shared" si="0"/>
        <v>6</v>
      </c>
      <c r="C27" s="9">
        <v>0.35416666666666669</v>
      </c>
      <c r="D27" s="9">
        <v>0.77569444444444446</v>
      </c>
      <c r="E27" s="10">
        <v>120</v>
      </c>
      <c r="F27" s="3">
        <f t="shared" si="1"/>
        <v>0.42152777777777778</v>
      </c>
      <c r="G27" s="5">
        <f t="shared" si="2"/>
        <v>0.33819444444444446</v>
      </c>
      <c r="H27" s="6">
        <f t="shared" si="3"/>
        <v>8.1166666666666671</v>
      </c>
      <c r="I27" s="23">
        <f t="shared" si="4"/>
        <v>2</v>
      </c>
      <c r="J27" s="4">
        <f t="shared" si="5"/>
        <v>334</v>
      </c>
      <c r="K27" s="24">
        <f t="shared" si="10"/>
        <v>6.1166666666666671</v>
      </c>
      <c r="L27" s="4">
        <f t="shared" si="7"/>
        <v>1272</v>
      </c>
      <c r="M27" s="4">
        <f t="shared" si="8"/>
        <v>1606</v>
      </c>
      <c r="N27" s="2"/>
    </row>
    <row r="28" spans="1:14" s="1" customFormat="1" ht="19.5" x14ac:dyDescent="0.4">
      <c r="A28" s="7">
        <v>42413</v>
      </c>
      <c r="B28" s="8">
        <f t="shared" si="0"/>
        <v>7</v>
      </c>
      <c r="C28" s="9">
        <v>0.38055555555555554</v>
      </c>
      <c r="D28" s="9">
        <v>0.89374999999999993</v>
      </c>
      <c r="E28" s="10">
        <v>120</v>
      </c>
      <c r="F28" s="3">
        <f t="shared" si="1"/>
        <v>0.5131944444444444</v>
      </c>
      <c r="G28" s="5">
        <f t="shared" si="2"/>
        <v>0.42986111111111108</v>
      </c>
      <c r="H28" s="6">
        <f t="shared" si="3"/>
        <v>10.316666666666666</v>
      </c>
      <c r="I28" s="23">
        <f t="shared" si="4"/>
        <v>2</v>
      </c>
      <c r="J28" s="4">
        <f t="shared" si="5"/>
        <v>334</v>
      </c>
      <c r="K28" s="24">
        <f t="shared" ref="K28:K91" si="11">IF(H28&gt;=2,H28-2,0)</f>
        <v>8.3166666666666664</v>
      </c>
      <c r="L28" s="4">
        <f t="shared" si="7"/>
        <v>1730</v>
      </c>
      <c r="M28" s="4">
        <f t="shared" si="8"/>
        <v>2064</v>
      </c>
      <c r="N28" s="2"/>
    </row>
    <row r="29" spans="1:14" s="1" customFormat="1" ht="19.5" x14ac:dyDescent="0.4">
      <c r="A29" s="7">
        <v>42420</v>
      </c>
      <c r="B29" s="8">
        <f t="shared" si="0"/>
        <v>7</v>
      </c>
      <c r="C29" s="9">
        <v>0.37986111111111115</v>
      </c>
      <c r="D29" s="9">
        <v>0.9</v>
      </c>
      <c r="E29" s="10">
        <v>120</v>
      </c>
      <c r="F29" s="3">
        <f t="shared" si="1"/>
        <v>0.52013888888888893</v>
      </c>
      <c r="G29" s="5">
        <f t="shared" si="2"/>
        <v>0.43680555555555561</v>
      </c>
      <c r="H29" s="6">
        <f t="shared" si="3"/>
        <v>10.483333333333334</v>
      </c>
      <c r="I29" s="23">
        <f t="shared" si="4"/>
        <v>2</v>
      </c>
      <c r="J29" s="4">
        <f t="shared" si="5"/>
        <v>334</v>
      </c>
      <c r="K29" s="24">
        <f t="shared" si="11"/>
        <v>8.4833333333333343</v>
      </c>
      <c r="L29" s="4">
        <f t="shared" si="7"/>
        <v>1765</v>
      </c>
      <c r="M29" s="4">
        <f t="shared" si="8"/>
        <v>2099</v>
      </c>
      <c r="N29" s="2"/>
    </row>
    <row r="30" spans="1:14" s="1" customFormat="1" ht="19.5" x14ac:dyDescent="0.4">
      <c r="A30" s="7">
        <v>42427</v>
      </c>
      <c r="B30" s="8">
        <f t="shared" si="0"/>
        <v>7</v>
      </c>
      <c r="C30" s="9">
        <v>0.38125000000000003</v>
      </c>
      <c r="D30" s="9">
        <v>0.92222222222222217</v>
      </c>
      <c r="E30" s="10">
        <v>120</v>
      </c>
      <c r="F30" s="3">
        <f t="shared" si="1"/>
        <v>0.54097222222222219</v>
      </c>
      <c r="G30" s="5">
        <f t="shared" si="2"/>
        <v>0.45763888888888887</v>
      </c>
      <c r="H30" s="6">
        <f t="shared" si="3"/>
        <v>10.983333333333333</v>
      </c>
      <c r="I30" s="23">
        <f t="shared" si="4"/>
        <v>2</v>
      </c>
      <c r="J30" s="4">
        <f t="shared" si="5"/>
        <v>334</v>
      </c>
      <c r="K30" s="24">
        <f t="shared" si="11"/>
        <v>8.9833333333333325</v>
      </c>
      <c r="L30" s="4">
        <f t="shared" si="7"/>
        <v>1869</v>
      </c>
      <c r="M30" s="4">
        <f t="shared" si="8"/>
        <v>2203</v>
      </c>
      <c r="N30" s="2"/>
    </row>
    <row r="31" spans="1:14" s="1" customFormat="1" ht="19.5" x14ac:dyDescent="0.4">
      <c r="A31" s="7">
        <v>42429</v>
      </c>
      <c r="B31" s="8">
        <f t="shared" si="0"/>
        <v>2</v>
      </c>
      <c r="C31" s="9">
        <v>0.38125000000000003</v>
      </c>
      <c r="D31" s="9"/>
      <c r="E31" s="10">
        <v>120</v>
      </c>
      <c r="F31" s="3">
        <f t="shared" si="1"/>
        <v>-0.38125000000000003</v>
      </c>
      <c r="G31" s="5">
        <f ca="1">D31-C31-TIME(0,G31*60,0)</f>
        <v>0</v>
      </c>
      <c r="H31" s="6">
        <v>0</v>
      </c>
      <c r="I31" s="23">
        <f t="shared" si="4"/>
        <v>0</v>
      </c>
      <c r="J31" s="4">
        <f t="shared" si="5"/>
        <v>0</v>
      </c>
      <c r="K31" s="24">
        <f t="shared" si="11"/>
        <v>0</v>
      </c>
      <c r="L31" s="4">
        <f t="shared" si="7"/>
        <v>0</v>
      </c>
      <c r="M31" s="4">
        <f t="shared" si="8"/>
        <v>0</v>
      </c>
      <c r="N31" s="2">
        <f>SUM(M26:M31)</f>
        <v>7972</v>
      </c>
    </row>
    <row r="32" spans="1:14" s="1" customFormat="1" ht="19.5" x14ac:dyDescent="0.4">
      <c r="A32" s="7">
        <v>42434</v>
      </c>
      <c r="B32" s="8">
        <f t="shared" si="0"/>
        <v>7</v>
      </c>
      <c r="C32" s="9">
        <v>0.37986111111111115</v>
      </c>
      <c r="D32" s="9">
        <v>0.91527777777777775</v>
      </c>
      <c r="E32" s="10">
        <v>120</v>
      </c>
      <c r="F32" s="3">
        <f t="shared" si="1"/>
        <v>0.53541666666666665</v>
      </c>
      <c r="G32" s="5">
        <f t="shared" si="2"/>
        <v>0.45208333333333334</v>
      </c>
      <c r="H32" s="6">
        <f t="shared" si="3"/>
        <v>10.85</v>
      </c>
      <c r="I32" s="23">
        <f t="shared" si="4"/>
        <v>2</v>
      </c>
      <c r="J32" s="4">
        <f t="shared" si="5"/>
        <v>334</v>
      </c>
      <c r="K32" s="24">
        <f t="shared" si="11"/>
        <v>8.85</v>
      </c>
      <c r="L32" s="4">
        <f t="shared" si="7"/>
        <v>1841</v>
      </c>
      <c r="M32" s="4">
        <f t="shared" si="8"/>
        <v>2175</v>
      </c>
      <c r="N32" s="2"/>
    </row>
    <row r="33" spans="1:14" s="1" customFormat="1" ht="19.5" x14ac:dyDescent="0.4">
      <c r="A33" s="7">
        <v>42441</v>
      </c>
      <c r="B33" s="8">
        <f t="shared" si="0"/>
        <v>7</v>
      </c>
      <c r="C33" s="9">
        <v>0.38125000000000003</v>
      </c>
      <c r="D33" s="9">
        <v>0.89930555555555547</v>
      </c>
      <c r="E33" s="10">
        <v>120</v>
      </c>
      <c r="F33" s="3">
        <f t="shared" si="1"/>
        <v>0.51805555555555549</v>
      </c>
      <c r="G33" s="5">
        <f t="shared" si="2"/>
        <v>0.43472222222222218</v>
      </c>
      <c r="H33" s="6">
        <f t="shared" si="3"/>
        <v>10.433333333333332</v>
      </c>
      <c r="I33" s="23">
        <f t="shared" si="4"/>
        <v>2</v>
      </c>
      <c r="J33" s="4">
        <f t="shared" si="5"/>
        <v>334</v>
      </c>
      <c r="K33" s="24">
        <f t="shared" si="11"/>
        <v>8.4333333333333318</v>
      </c>
      <c r="L33" s="4">
        <f t="shared" si="7"/>
        <v>1754</v>
      </c>
      <c r="M33" s="4">
        <f t="shared" si="8"/>
        <v>2088</v>
      </c>
      <c r="N33" s="2"/>
    </row>
    <row r="34" spans="1:14" s="1" customFormat="1" ht="19.5" x14ac:dyDescent="0.4">
      <c r="A34" s="7">
        <v>42448</v>
      </c>
      <c r="B34" s="8">
        <f t="shared" si="0"/>
        <v>7</v>
      </c>
      <c r="C34" s="9">
        <v>0.3840277777777778</v>
      </c>
      <c r="D34" s="9">
        <v>0.91319444444444453</v>
      </c>
      <c r="E34" s="10">
        <v>120</v>
      </c>
      <c r="F34" s="3">
        <f t="shared" si="1"/>
        <v>0.52916666666666679</v>
      </c>
      <c r="G34" s="5">
        <f t="shared" si="2"/>
        <v>0.44583333333333347</v>
      </c>
      <c r="H34" s="6">
        <f t="shared" si="3"/>
        <v>10.700000000000003</v>
      </c>
      <c r="I34" s="23">
        <f t="shared" si="4"/>
        <v>2</v>
      </c>
      <c r="J34" s="4">
        <f t="shared" si="5"/>
        <v>334</v>
      </c>
      <c r="K34" s="24">
        <f t="shared" si="11"/>
        <v>8.7000000000000028</v>
      </c>
      <c r="L34" s="4">
        <f t="shared" si="7"/>
        <v>1810</v>
      </c>
      <c r="M34" s="4">
        <f t="shared" si="8"/>
        <v>2144</v>
      </c>
      <c r="N34" s="2"/>
    </row>
    <row r="35" spans="1:14" s="1" customFormat="1" ht="19.5" x14ac:dyDescent="0.4">
      <c r="A35" s="7">
        <v>42455</v>
      </c>
      <c r="B35" s="8">
        <f t="shared" si="0"/>
        <v>7</v>
      </c>
      <c r="C35" s="9">
        <v>0.38472222222222219</v>
      </c>
      <c r="D35" s="9">
        <v>0.91041666666666676</v>
      </c>
      <c r="E35" s="10">
        <v>120</v>
      </c>
      <c r="F35" s="3">
        <f t="shared" si="1"/>
        <v>0.52569444444444458</v>
      </c>
      <c r="G35" s="5">
        <f t="shared" si="2"/>
        <v>0.44236111111111126</v>
      </c>
      <c r="H35" s="6">
        <f t="shared" si="3"/>
        <v>10.616666666666671</v>
      </c>
      <c r="I35" s="23">
        <f t="shared" si="4"/>
        <v>2</v>
      </c>
      <c r="J35" s="4">
        <f t="shared" si="5"/>
        <v>334</v>
      </c>
      <c r="K35" s="24">
        <f t="shared" si="11"/>
        <v>8.6166666666666707</v>
      </c>
      <c r="L35" s="4">
        <f t="shared" si="7"/>
        <v>1792</v>
      </c>
      <c r="M35" s="4">
        <f t="shared" si="8"/>
        <v>2126</v>
      </c>
      <c r="N35" s="2">
        <f>SUM(M32:M35)</f>
        <v>8533</v>
      </c>
    </row>
    <row r="36" spans="1:14" s="1" customFormat="1" ht="19.5" x14ac:dyDescent="0.4">
      <c r="A36" s="7">
        <v>42462</v>
      </c>
      <c r="B36" s="8">
        <f t="shared" si="0"/>
        <v>7</v>
      </c>
      <c r="C36" s="9">
        <v>0.38194444444444442</v>
      </c>
      <c r="D36" s="9">
        <v>0.92569444444444438</v>
      </c>
      <c r="E36" s="10">
        <v>120</v>
      </c>
      <c r="F36" s="3">
        <f t="shared" si="1"/>
        <v>0.54374999999999996</v>
      </c>
      <c r="G36" s="5">
        <f t="shared" si="2"/>
        <v>0.46041666666666664</v>
      </c>
      <c r="H36" s="6">
        <f t="shared" si="3"/>
        <v>11.049999999999999</v>
      </c>
      <c r="I36" s="23">
        <f t="shared" si="4"/>
        <v>2</v>
      </c>
      <c r="J36" s="4">
        <f t="shared" si="5"/>
        <v>334</v>
      </c>
      <c r="K36" s="24">
        <f t="shared" si="11"/>
        <v>9.0499999999999989</v>
      </c>
      <c r="L36" s="4">
        <f t="shared" si="7"/>
        <v>1882</v>
      </c>
      <c r="M36" s="4">
        <f t="shared" si="8"/>
        <v>2216</v>
      </c>
      <c r="N36" s="2"/>
    </row>
    <row r="37" spans="1:14" s="1" customFormat="1" ht="19.5" x14ac:dyDescent="0.4">
      <c r="A37" s="7">
        <v>42469</v>
      </c>
      <c r="B37" s="8">
        <f t="shared" si="0"/>
        <v>7</v>
      </c>
      <c r="C37" s="9">
        <v>0.38541666666666669</v>
      </c>
      <c r="D37" s="9">
        <v>0.95138888888888884</v>
      </c>
      <c r="E37" s="10">
        <v>120</v>
      </c>
      <c r="F37" s="3">
        <f t="shared" si="1"/>
        <v>0.5659722222222221</v>
      </c>
      <c r="G37" s="5">
        <f t="shared" si="2"/>
        <v>0.48263888888888878</v>
      </c>
      <c r="H37" s="6">
        <f t="shared" si="3"/>
        <v>11.58333333333333</v>
      </c>
      <c r="I37" s="23">
        <f t="shared" si="4"/>
        <v>2</v>
      </c>
      <c r="J37" s="4">
        <f t="shared" si="5"/>
        <v>334</v>
      </c>
      <c r="K37" s="24">
        <f t="shared" si="11"/>
        <v>9.5833333333333304</v>
      </c>
      <c r="L37" s="4">
        <f t="shared" si="7"/>
        <v>1993</v>
      </c>
      <c r="M37" s="4">
        <f t="shared" si="8"/>
        <v>2327</v>
      </c>
      <c r="N37" s="2"/>
    </row>
    <row r="38" spans="1:14" s="1" customFormat="1" ht="19.5" x14ac:dyDescent="0.4">
      <c r="A38" s="7">
        <v>42476</v>
      </c>
      <c r="B38" s="8">
        <f t="shared" si="0"/>
        <v>7</v>
      </c>
      <c r="C38" s="9">
        <v>0.38194444444444442</v>
      </c>
      <c r="D38" s="9">
        <v>0.90833333333333333</v>
      </c>
      <c r="E38" s="10">
        <v>120</v>
      </c>
      <c r="F38" s="3">
        <f t="shared" si="1"/>
        <v>0.52638888888888891</v>
      </c>
      <c r="G38" s="5">
        <f t="shared" si="2"/>
        <v>0.44305555555555559</v>
      </c>
      <c r="H38" s="6">
        <f t="shared" si="3"/>
        <v>10.633333333333335</v>
      </c>
      <c r="I38" s="23">
        <f t="shared" si="4"/>
        <v>2</v>
      </c>
      <c r="J38" s="4">
        <f t="shared" si="5"/>
        <v>334</v>
      </c>
      <c r="K38" s="24">
        <f t="shared" si="11"/>
        <v>8.6333333333333346</v>
      </c>
      <c r="L38" s="4">
        <f t="shared" si="7"/>
        <v>1796</v>
      </c>
      <c r="M38" s="4">
        <f t="shared" si="8"/>
        <v>2130</v>
      </c>
      <c r="N38" s="2"/>
    </row>
    <row r="39" spans="1:14" s="1" customFormat="1" ht="19.5" x14ac:dyDescent="0.4">
      <c r="A39" s="7">
        <v>42483</v>
      </c>
      <c r="B39" s="8">
        <f t="shared" si="0"/>
        <v>7</v>
      </c>
      <c r="C39" s="9">
        <v>0.37986111111111115</v>
      </c>
      <c r="D39" s="9">
        <v>0.90277777777777779</v>
      </c>
      <c r="E39" s="10">
        <v>120</v>
      </c>
      <c r="F39" s="3">
        <f t="shared" si="1"/>
        <v>0.5229166666666667</v>
      </c>
      <c r="G39" s="5">
        <f t="shared" si="2"/>
        <v>0.43958333333333338</v>
      </c>
      <c r="H39" s="6">
        <f t="shared" si="3"/>
        <v>10.55</v>
      </c>
      <c r="I39" s="23">
        <f t="shared" si="4"/>
        <v>2</v>
      </c>
      <c r="J39" s="4">
        <f t="shared" si="5"/>
        <v>334</v>
      </c>
      <c r="K39" s="24">
        <f t="shared" si="11"/>
        <v>8.5500000000000007</v>
      </c>
      <c r="L39" s="4">
        <f t="shared" si="7"/>
        <v>1778</v>
      </c>
      <c r="M39" s="4">
        <f t="shared" si="8"/>
        <v>2112</v>
      </c>
      <c r="N39" s="2"/>
    </row>
    <row r="40" spans="1:14" s="1" customFormat="1" ht="19.5" x14ac:dyDescent="0.4">
      <c r="A40" s="7">
        <v>42490</v>
      </c>
      <c r="B40" s="8">
        <f t="shared" si="0"/>
        <v>7</v>
      </c>
      <c r="C40" s="9">
        <v>0.38125000000000003</v>
      </c>
      <c r="D40" s="9">
        <v>0.91180555555555554</v>
      </c>
      <c r="E40" s="10">
        <v>120</v>
      </c>
      <c r="F40" s="3">
        <f t="shared" si="1"/>
        <v>0.53055555555555545</v>
      </c>
      <c r="G40" s="5">
        <f t="shared" si="2"/>
        <v>0.44722222222222213</v>
      </c>
      <c r="H40" s="6">
        <f t="shared" si="3"/>
        <v>10.733333333333331</v>
      </c>
      <c r="I40" s="23">
        <f t="shared" si="4"/>
        <v>2</v>
      </c>
      <c r="J40" s="4">
        <f t="shared" si="5"/>
        <v>334</v>
      </c>
      <c r="K40" s="24">
        <f t="shared" si="11"/>
        <v>8.7333333333333307</v>
      </c>
      <c r="L40" s="4">
        <f t="shared" si="7"/>
        <v>1817</v>
      </c>
      <c r="M40" s="4">
        <f t="shared" si="8"/>
        <v>2151</v>
      </c>
      <c r="N40" s="2">
        <f>SUM(M36:M40)</f>
        <v>10936</v>
      </c>
    </row>
    <row r="41" spans="1:14" s="1" customFormat="1" ht="19.5" x14ac:dyDescent="0.4">
      <c r="A41" s="7">
        <v>42497</v>
      </c>
      <c r="B41" s="8">
        <f t="shared" si="0"/>
        <v>7</v>
      </c>
      <c r="C41" s="9">
        <v>0.38055555555555554</v>
      </c>
      <c r="D41" s="9">
        <v>0.92569444444444438</v>
      </c>
      <c r="E41" s="10">
        <v>120</v>
      </c>
      <c r="F41" s="3">
        <f t="shared" si="1"/>
        <v>0.54513888888888884</v>
      </c>
      <c r="G41" s="5">
        <f t="shared" si="2"/>
        <v>0.46180555555555552</v>
      </c>
      <c r="H41" s="6">
        <f t="shared" si="3"/>
        <v>11.083333333333332</v>
      </c>
      <c r="I41" s="23">
        <f t="shared" si="4"/>
        <v>2</v>
      </c>
      <c r="J41" s="4">
        <f t="shared" si="5"/>
        <v>334</v>
      </c>
      <c r="K41" s="24">
        <f t="shared" si="11"/>
        <v>9.0833333333333321</v>
      </c>
      <c r="L41" s="4">
        <f t="shared" si="7"/>
        <v>1889</v>
      </c>
      <c r="M41" s="4">
        <f t="shared" si="8"/>
        <v>2223</v>
      </c>
      <c r="N41" s="2"/>
    </row>
    <row r="42" spans="1:14" s="1" customFormat="1" ht="19.5" x14ac:dyDescent="0.4">
      <c r="A42" s="7">
        <v>42504</v>
      </c>
      <c r="B42" s="8">
        <f t="shared" si="0"/>
        <v>7</v>
      </c>
      <c r="C42" s="9">
        <v>0.3833333333333333</v>
      </c>
      <c r="D42" s="9">
        <v>0.91111111111111109</v>
      </c>
      <c r="E42" s="10">
        <v>120</v>
      </c>
      <c r="F42" s="3">
        <f t="shared" si="1"/>
        <v>0.52777777777777779</v>
      </c>
      <c r="G42" s="5">
        <f t="shared" si="2"/>
        <v>0.44444444444444448</v>
      </c>
      <c r="H42" s="6">
        <f t="shared" si="3"/>
        <v>10.666666666666668</v>
      </c>
      <c r="I42" s="23">
        <f t="shared" si="4"/>
        <v>2</v>
      </c>
      <c r="J42" s="4">
        <f t="shared" si="5"/>
        <v>334</v>
      </c>
      <c r="K42" s="24">
        <f t="shared" si="11"/>
        <v>8.6666666666666679</v>
      </c>
      <c r="L42" s="4">
        <f t="shared" si="7"/>
        <v>1803</v>
      </c>
      <c r="M42" s="4">
        <f t="shared" si="8"/>
        <v>2137</v>
      </c>
      <c r="N42" s="2"/>
    </row>
    <row r="43" spans="1:14" s="1" customFormat="1" ht="19.5" x14ac:dyDescent="0.4">
      <c r="A43" s="7">
        <v>42511</v>
      </c>
      <c r="B43" s="8">
        <f t="shared" si="0"/>
        <v>7</v>
      </c>
      <c r="C43" s="9">
        <v>0.3833333333333333</v>
      </c>
      <c r="D43" s="9">
        <v>0.89930555555555547</v>
      </c>
      <c r="E43" s="10">
        <v>120</v>
      </c>
      <c r="F43" s="3">
        <f t="shared" si="1"/>
        <v>0.51597222222222217</v>
      </c>
      <c r="G43" s="5">
        <f t="shared" si="2"/>
        <v>0.43263888888888885</v>
      </c>
      <c r="H43" s="6">
        <f t="shared" si="3"/>
        <v>10.383333333333333</v>
      </c>
      <c r="I43" s="23">
        <f t="shared" si="4"/>
        <v>2</v>
      </c>
      <c r="J43" s="4">
        <f t="shared" si="5"/>
        <v>334</v>
      </c>
      <c r="K43" s="24">
        <f t="shared" si="11"/>
        <v>8.3833333333333329</v>
      </c>
      <c r="L43" s="4">
        <f t="shared" si="7"/>
        <v>1744</v>
      </c>
      <c r="M43" s="4">
        <f t="shared" si="8"/>
        <v>2078</v>
      </c>
      <c r="N43" s="2"/>
    </row>
    <row r="44" spans="1:14" s="1" customFormat="1" ht="19.5" x14ac:dyDescent="0.4">
      <c r="A44" s="7">
        <v>42518</v>
      </c>
      <c r="B44" s="8">
        <f t="shared" si="0"/>
        <v>7</v>
      </c>
      <c r="C44" s="9">
        <v>0.37986111111111115</v>
      </c>
      <c r="D44" s="9">
        <v>0.8652777777777777</v>
      </c>
      <c r="E44" s="10">
        <v>120</v>
      </c>
      <c r="F44" s="3">
        <f t="shared" si="1"/>
        <v>0.48541666666666655</v>
      </c>
      <c r="G44" s="5">
        <f t="shared" si="2"/>
        <v>0.40208333333333324</v>
      </c>
      <c r="H44" s="6">
        <f t="shared" si="3"/>
        <v>9.6499999999999986</v>
      </c>
      <c r="I44" s="23">
        <f t="shared" si="4"/>
        <v>2</v>
      </c>
      <c r="J44" s="4">
        <f t="shared" si="5"/>
        <v>334</v>
      </c>
      <c r="K44" s="24">
        <f t="shared" si="11"/>
        <v>7.6499999999999986</v>
      </c>
      <c r="L44" s="4">
        <f t="shared" si="7"/>
        <v>1591</v>
      </c>
      <c r="M44" s="4">
        <f t="shared" si="8"/>
        <v>1925</v>
      </c>
      <c r="N44" s="2">
        <f>SUM(M41:M44)</f>
        <v>8363</v>
      </c>
    </row>
    <row r="45" spans="1:14" s="1" customFormat="1" ht="19.5" x14ac:dyDescent="0.4">
      <c r="A45" s="7">
        <v>42531</v>
      </c>
      <c r="B45" s="8">
        <f t="shared" si="0"/>
        <v>6</v>
      </c>
      <c r="C45" s="9">
        <v>0.3833333333333333</v>
      </c>
      <c r="D45" s="9">
        <v>0.87291666666666667</v>
      </c>
      <c r="E45" s="10">
        <v>120</v>
      </c>
      <c r="F45" s="3">
        <f t="shared" si="1"/>
        <v>0.48958333333333337</v>
      </c>
      <c r="G45" s="5">
        <f t="shared" si="2"/>
        <v>0.40625000000000006</v>
      </c>
      <c r="H45" s="6">
        <f t="shared" si="3"/>
        <v>9.7500000000000018</v>
      </c>
      <c r="I45" s="23">
        <f t="shared" si="4"/>
        <v>2</v>
      </c>
      <c r="J45" s="4">
        <f t="shared" si="5"/>
        <v>334</v>
      </c>
      <c r="K45" s="24">
        <f t="shared" si="11"/>
        <v>7.7500000000000018</v>
      </c>
      <c r="L45" s="4">
        <f t="shared" si="7"/>
        <v>1612</v>
      </c>
      <c r="M45" s="4">
        <f t="shared" si="8"/>
        <v>1946</v>
      </c>
      <c r="N45" s="2"/>
    </row>
    <row r="46" spans="1:14" s="1" customFormat="1" ht="19.5" x14ac:dyDescent="0.4">
      <c r="A46" s="7">
        <v>42532</v>
      </c>
      <c r="B46" s="8">
        <f t="shared" si="0"/>
        <v>7</v>
      </c>
      <c r="C46" s="9">
        <v>0.38263888888888892</v>
      </c>
      <c r="D46" s="9">
        <v>0.91249999999999998</v>
      </c>
      <c r="E46" s="10">
        <v>120</v>
      </c>
      <c r="F46" s="3">
        <f t="shared" si="1"/>
        <v>0.52986111111111112</v>
      </c>
      <c r="G46" s="5">
        <f t="shared" si="2"/>
        <v>0.4465277777777778</v>
      </c>
      <c r="H46" s="6">
        <f t="shared" si="3"/>
        <v>10.716666666666667</v>
      </c>
      <c r="I46" s="23">
        <f t="shared" si="4"/>
        <v>2</v>
      </c>
      <c r="J46" s="4">
        <f t="shared" si="5"/>
        <v>334</v>
      </c>
      <c r="K46" s="24">
        <f t="shared" si="11"/>
        <v>8.7166666666666668</v>
      </c>
      <c r="L46" s="4">
        <f t="shared" si="7"/>
        <v>1813</v>
      </c>
      <c r="M46" s="4">
        <f t="shared" si="8"/>
        <v>2147</v>
      </c>
      <c r="N46" s="2"/>
    </row>
    <row r="47" spans="1:14" s="1" customFormat="1" ht="19.5" x14ac:dyDescent="0.4">
      <c r="A47" s="7">
        <v>42539</v>
      </c>
      <c r="B47" s="8">
        <f t="shared" si="0"/>
        <v>7</v>
      </c>
      <c r="C47" s="9">
        <v>0.38263888888888892</v>
      </c>
      <c r="D47" s="9">
        <v>0.86597222222222225</v>
      </c>
      <c r="E47" s="10">
        <v>120</v>
      </c>
      <c r="F47" s="3">
        <f t="shared" si="1"/>
        <v>0.48333333333333334</v>
      </c>
      <c r="G47" s="5">
        <f t="shared" si="2"/>
        <v>0.4</v>
      </c>
      <c r="H47" s="6">
        <f t="shared" si="3"/>
        <v>9.6000000000000014</v>
      </c>
      <c r="I47" s="23">
        <f t="shared" si="4"/>
        <v>2</v>
      </c>
      <c r="J47" s="4">
        <f t="shared" si="5"/>
        <v>334</v>
      </c>
      <c r="K47" s="24">
        <f t="shared" si="11"/>
        <v>7.6000000000000014</v>
      </c>
      <c r="L47" s="4">
        <f t="shared" si="7"/>
        <v>1581</v>
      </c>
      <c r="M47" s="4">
        <f t="shared" si="8"/>
        <v>1915</v>
      </c>
      <c r="N47" s="2"/>
    </row>
    <row r="48" spans="1:14" s="1" customFormat="1" ht="19.5" x14ac:dyDescent="0.4">
      <c r="A48" s="7">
        <v>42546</v>
      </c>
      <c r="B48" s="8">
        <f t="shared" si="0"/>
        <v>7</v>
      </c>
      <c r="C48" s="9">
        <v>0.38125000000000003</v>
      </c>
      <c r="D48" s="9">
        <v>1.007638888888889</v>
      </c>
      <c r="E48" s="10">
        <v>120</v>
      </c>
      <c r="F48" s="3">
        <f t="shared" si="1"/>
        <v>0.62638888888888888</v>
      </c>
      <c r="G48" s="5">
        <f t="shared" si="2"/>
        <v>0.54305555555555551</v>
      </c>
      <c r="H48" s="6">
        <f t="shared" si="3"/>
        <v>13.033333333333331</v>
      </c>
      <c r="I48" s="23">
        <f t="shared" si="4"/>
        <v>2</v>
      </c>
      <c r="J48" s="4">
        <f t="shared" si="5"/>
        <v>334</v>
      </c>
      <c r="K48" s="24">
        <f t="shared" si="11"/>
        <v>11.033333333333331</v>
      </c>
      <c r="L48" s="4">
        <f t="shared" si="7"/>
        <v>2295</v>
      </c>
      <c r="M48" s="4">
        <f t="shared" si="8"/>
        <v>2629</v>
      </c>
      <c r="N48" s="2">
        <f>SUM(M45:M48)</f>
        <v>8637</v>
      </c>
    </row>
    <row r="49" spans="1:14" s="1" customFormat="1" ht="19.5" x14ac:dyDescent="0.4">
      <c r="A49" s="7">
        <v>42553</v>
      </c>
      <c r="B49" s="8">
        <f t="shared" si="0"/>
        <v>7</v>
      </c>
      <c r="C49" s="9">
        <v>0.38194444444444442</v>
      </c>
      <c r="D49" s="9">
        <v>0.92986111111111114</v>
      </c>
      <c r="E49" s="10">
        <v>120</v>
      </c>
      <c r="F49" s="3">
        <f t="shared" si="1"/>
        <v>0.54791666666666672</v>
      </c>
      <c r="G49" s="5">
        <f t="shared" si="2"/>
        <v>0.4645833333333334</v>
      </c>
      <c r="H49" s="6">
        <f t="shared" si="3"/>
        <v>11.150000000000002</v>
      </c>
      <c r="I49" s="23">
        <f t="shared" si="4"/>
        <v>2</v>
      </c>
      <c r="J49" s="4">
        <f t="shared" si="5"/>
        <v>334</v>
      </c>
      <c r="K49" s="24">
        <f t="shared" si="11"/>
        <v>9.1500000000000021</v>
      </c>
      <c r="L49" s="4">
        <f t="shared" si="7"/>
        <v>1903</v>
      </c>
      <c r="M49" s="4">
        <f t="shared" si="8"/>
        <v>2237</v>
      </c>
      <c r="N49" s="2"/>
    </row>
    <row r="50" spans="1:14" s="1" customFormat="1" ht="19.5" x14ac:dyDescent="0.4">
      <c r="A50" s="7">
        <v>42560</v>
      </c>
      <c r="B50" s="8">
        <f t="shared" si="0"/>
        <v>7</v>
      </c>
      <c r="C50" s="9">
        <v>0.37847222222222227</v>
      </c>
      <c r="D50" s="9">
        <v>0.87916666666666676</v>
      </c>
      <c r="E50" s="10">
        <v>120</v>
      </c>
      <c r="F50" s="3">
        <f t="shared" si="1"/>
        <v>0.50069444444444455</v>
      </c>
      <c r="G50" s="5">
        <f t="shared" si="2"/>
        <v>0.41736111111111124</v>
      </c>
      <c r="H50" s="6">
        <f t="shared" si="3"/>
        <v>10.016666666666669</v>
      </c>
      <c r="I50" s="23">
        <f t="shared" si="4"/>
        <v>2</v>
      </c>
      <c r="J50" s="4">
        <f t="shared" si="5"/>
        <v>334</v>
      </c>
      <c r="K50" s="24">
        <f t="shared" si="11"/>
        <v>8.0166666666666693</v>
      </c>
      <c r="L50" s="4">
        <f t="shared" si="7"/>
        <v>1667</v>
      </c>
      <c r="M50" s="4">
        <f t="shared" si="8"/>
        <v>2001</v>
      </c>
      <c r="N50" s="2"/>
    </row>
    <row r="51" spans="1:14" s="1" customFormat="1" ht="19.5" x14ac:dyDescent="0.4">
      <c r="A51" s="7">
        <v>42567</v>
      </c>
      <c r="B51" s="8">
        <f t="shared" si="0"/>
        <v>7</v>
      </c>
      <c r="C51" s="9">
        <v>0.3840277777777778</v>
      </c>
      <c r="D51" s="9">
        <v>0.88541666666666663</v>
      </c>
      <c r="E51" s="10">
        <v>120</v>
      </c>
      <c r="F51" s="3">
        <f t="shared" si="1"/>
        <v>0.50138888888888888</v>
      </c>
      <c r="G51" s="5">
        <f t="shared" si="2"/>
        <v>0.41805555555555557</v>
      </c>
      <c r="H51" s="6">
        <f t="shared" si="3"/>
        <v>10.033333333333333</v>
      </c>
      <c r="I51" s="23">
        <f t="shared" si="4"/>
        <v>2</v>
      </c>
      <c r="J51" s="4">
        <f t="shared" si="5"/>
        <v>334</v>
      </c>
      <c r="K51" s="24">
        <f t="shared" si="11"/>
        <v>8.0333333333333332</v>
      </c>
      <c r="L51" s="4">
        <f t="shared" si="7"/>
        <v>1671</v>
      </c>
      <c r="M51" s="4">
        <f t="shared" si="8"/>
        <v>2005</v>
      </c>
      <c r="N51" s="2"/>
    </row>
    <row r="52" spans="1:14" s="1" customFormat="1" ht="19.5" x14ac:dyDescent="0.4">
      <c r="A52" s="7">
        <v>42574</v>
      </c>
      <c r="B52" s="8">
        <f t="shared" si="0"/>
        <v>7</v>
      </c>
      <c r="C52" s="9">
        <v>0.37847222222222227</v>
      </c>
      <c r="D52" s="9">
        <v>0.8930555555555556</v>
      </c>
      <c r="E52" s="10">
        <v>120</v>
      </c>
      <c r="F52" s="3">
        <f t="shared" si="1"/>
        <v>0.51458333333333339</v>
      </c>
      <c r="G52" s="5">
        <f t="shared" si="2"/>
        <v>0.43125000000000008</v>
      </c>
      <c r="H52" s="6">
        <f t="shared" si="3"/>
        <v>10.350000000000001</v>
      </c>
      <c r="I52" s="23">
        <f t="shared" si="4"/>
        <v>2</v>
      </c>
      <c r="J52" s="4">
        <f t="shared" si="5"/>
        <v>334</v>
      </c>
      <c r="K52" s="24">
        <f t="shared" si="11"/>
        <v>8.3500000000000014</v>
      </c>
      <c r="L52" s="4">
        <f t="shared" si="7"/>
        <v>1737</v>
      </c>
      <c r="M52" s="4">
        <f t="shared" si="8"/>
        <v>2071</v>
      </c>
      <c r="N52" s="2"/>
    </row>
    <row r="53" spans="1:14" s="1" customFormat="1" ht="19.5" x14ac:dyDescent="0.4">
      <c r="A53" s="7">
        <v>42581</v>
      </c>
      <c r="B53" s="8">
        <f t="shared" si="0"/>
        <v>7</v>
      </c>
      <c r="C53" s="9">
        <v>0.37847222222222227</v>
      </c>
      <c r="D53" s="9">
        <v>0.9</v>
      </c>
      <c r="E53" s="10">
        <v>120</v>
      </c>
      <c r="F53" s="3">
        <f t="shared" si="1"/>
        <v>0.52152777777777781</v>
      </c>
      <c r="G53" s="5">
        <f t="shared" si="2"/>
        <v>0.4381944444444445</v>
      </c>
      <c r="H53" s="6">
        <f t="shared" si="3"/>
        <v>10.516666666666667</v>
      </c>
      <c r="I53" s="23">
        <f t="shared" si="4"/>
        <v>2</v>
      </c>
      <c r="J53" s="4">
        <f t="shared" si="5"/>
        <v>334</v>
      </c>
      <c r="K53" s="24">
        <f t="shared" si="11"/>
        <v>8.5166666666666675</v>
      </c>
      <c r="L53" s="4">
        <f t="shared" si="7"/>
        <v>1771</v>
      </c>
      <c r="M53" s="4">
        <f t="shared" si="8"/>
        <v>2105</v>
      </c>
      <c r="N53" s="2">
        <f>SUM(M49:M53)</f>
        <v>10419</v>
      </c>
    </row>
    <row r="54" spans="1:14" s="1" customFormat="1" ht="19.5" x14ac:dyDescent="0.4">
      <c r="A54" s="7">
        <v>42588</v>
      </c>
      <c r="B54" s="8">
        <f t="shared" si="0"/>
        <v>7</v>
      </c>
      <c r="C54" s="9">
        <v>0.38472222222222219</v>
      </c>
      <c r="D54" s="9">
        <v>0.91249999999999998</v>
      </c>
      <c r="E54" s="10">
        <v>120</v>
      </c>
      <c r="F54" s="3">
        <f t="shared" si="1"/>
        <v>0.52777777777777779</v>
      </c>
      <c r="G54" s="5">
        <f t="shared" si="2"/>
        <v>0.44444444444444448</v>
      </c>
      <c r="H54" s="6">
        <f t="shared" si="3"/>
        <v>10.666666666666668</v>
      </c>
      <c r="I54" s="23">
        <f t="shared" si="4"/>
        <v>2</v>
      </c>
      <c r="J54" s="4">
        <f t="shared" si="5"/>
        <v>334</v>
      </c>
      <c r="K54" s="24">
        <f t="shared" si="11"/>
        <v>8.6666666666666679</v>
      </c>
      <c r="L54" s="4">
        <f t="shared" si="7"/>
        <v>1803</v>
      </c>
      <c r="M54" s="4">
        <f t="shared" si="8"/>
        <v>2137</v>
      </c>
      <c r="N54" s="2"/>
    </row>
    <row r="55" spans="1:14" s="1" customFormat="1" ht="19.5" x14ac:dyDescent="0.4">
      <c r="A55" s="7">
        <v>42595</v>
      </c>
      <c r="B55" s="8">
        <f t="shared" si="0"/>
        <v>7</v>
      </c>
      <c r="C55" s="9">
        <v>0.37986111111111115</v>
      </c>
      <c r="D55" s="9">
        <v>0.88888888888888884</v>
      </c>
      <c r="E55" s="10">
        <v>120</v>
      </c>
      <c r="F55" s="3">
        <f t="shared" si="1"/>
        <v>0.50902777777777763</v>
      </c>
      <c r="G55" s="5">
        <f t="shared" si="2"/>
        <v>0.42569444444444432</v>
      </c>
      <c r="H55" s="6">
        <f t="shared" si="3"/>
        <v>10.216666666666663</v>
      </c>
      <c r="I55" s="23">
        <f t="shared" si="4"/>
        <v>2</v>
      </c>
      <c r="J55" s="4">
        <f t="shared" si="5"/>
        <v>334</v>
      </c>
      <c r="K55" s="24">
        <f t="shared" si="11"/>
        <v>8.2166666666666632</v>
      </c>
      <c r="L55" s="4">
        <f t="shared" si="7"/>
        <v>1709</v>
      </c>
      <c r="M55" s="4">
        <f t="shared" si="8"/>
        <v>2043</v>
      </c>
      <c r="N55" s="2"/>
    </row>
    <row r="56" spans="1:14" s="1" customFormat="1" ht="19.5" x14ac:dyDescent="0.4">
      <c r="A56" s="7">
        <v>42602</v>
      </c>
      <c r="B56" s="8">
        <f t="shared" si="0"/>
        <v>7</v>
      </c>
      <c r="C56" s="9">
        <v>0.38194444444444442</v>
      </c>
      <c r="D56" s="9">
        <v>0.89583333333333337</v>
      </c>
      <c r="E56" s="10">
        <v>120</v>
      </c>
      <c r="F56" s="3">
        <f t="shared" si="1"/>
        <v>0.51388888888888895</v>
      </c>
      <c r="G56" s="5">
        <f t="shared" si="2"/>
        <v>0.43055555555555564</v>
      </c>
      <c r="H56" s="6">
        <f t="shared" si="3"/>
        <v>10.333333333333336</v>
      </c>
      <c r="I56" s="23">
        <f t="shared" si="4"/>
        <v>2</v>
      </c>
      <c r="J56" s="4">
        <f t="shared" si="5"/>
        <v>334</v>
      </c>
      <c r="K56" s="24">
        <f t="shared" si="11"/>
        <v>8.3333333333333357</v>
      </c>
      <c r="L56" s="4">
        <f t="shared" si="7"/>
        <v>1733</v>
      </c>
      <c r="M56" s="4">
        <f t="shared" si="8"/>
        <v>2067</v>
      </c>
      <c r="N56" s="2"/>
    </row>
    <row r="57" spans="1:14" s="1" customFormat="1" ht="19.5" x14ac:dyDescent="0.4">
      <c r="A57" s="7">
        <v>42609</v>
      </c>
      <c r="B57" s="8">
        <f t="shared" si="0"/>
        <v>7</v>
      </c>
      <c r="C57" s="9">
        <v>0.38263888888888892</v>
      </c>
      <c r="D57" s="9">
        <v>0.87291666666666667</v>
      </c>
      <c r="E57" s="10">
        <v>120</v>
      </c>
      <c r="F57" s="3">
        <f t="shared" si="1"/>
        <v>0.49027777777777776</v>
      </c>
      <c r="G57" s="5">
        <f t="shared" si="2"/>
        <v>0.40694444444444444</v>
      </c>
      <c r="H57" s="6">
        <f t="shared" si="3"/>
        <v>9.7666666666666657</v>
      </c>
      <c r="I57" s="23">
        <f t="shared" si="4"/>
        <v>2</v>
      </c>
      <c r="J57" s="4">
        <f t="shared" si="5"/>
        <v>334</v>
      </c>
      <c r="K57" s="24">
        <f t="shared" si="11"/>
        <v>7.7666666666666657</v>
      </c>
      <c r="L57" s="4">
        <f t="shared" si="7"/>
        <v>1615</v>
      </c>
      <c r="M57" s="4">
        <f t="shared" si="8"/>
        <v>1949</v>
      </c>
      <c r="N57" s="2">
        <f>SUM(M54:M57)</f>
        <v>8196</v>
      </c>
    </row>
    <row r="58" spans="1:14" s="1" customFormat="1" ht="19.5" x14ac:dyDescent="0.4">
      <c r="A58" s="7">
        <v>42616</v>
      </c>
      <c r="B58" s="8">
        <f t="shared" si="0"/>
        <v>7</v>
      </c>
      <c r="C58" s="9">
        <v>0.3972222222222222</v>
      </c>
      <c r="D58" s="9">
        <v>0.90763888888888899</v>
      </c>
      <c r="E58" s="10">
        <v>120</v>
      </c>
      <c r="F58" s="3">
        <f t="shared" si="1"/>
        <v>0.51041666666666674</v>
      </c>
      <c r="G58" s="5">
        <f t="shared" si="2"/>
        <v>0.42708333333333343</v>
      </c>
      <c r="H58" s="6">
        <f t="shared" si="3"/>
        <v>10.250000000000002</v>
      </c>
      <c r="I58" s="23">
        <f t="shared" si="4"/>
        <v>2</v>
      </c>
      <c r="J58" s="4">
        <f t="shared" si="5"/>
        <v>334</v>
      </c>
      <c r="K58" s="24">
        <f t="shared" si="11"/>
        <v>8.2500000000000018</v>
      </c>
      <c r="L58" s="4">
        <f t="shared" si="7"/>
        <v>1716</v>
      </c>
      <c r="M58" s="4">
        <f t="shared" si="8"/>
        <v>2050</v>
      </c>
      <c r="N58" s="16"/>
    </row>
    <row r="59" spans="1:14" s="1" customFormat="1" ht="19.5" x14ac:dyDescent="0.4">
      <c r="A59" s="7">
        <v>42629</v>
      </c>
      <c r="B59" s="8">
        <f t="shared" si="0"/>
        <v>6</v>
      </c>
      <c r="C59" s="9">
        <v>0.38125000000000003</v>
      </c>
      <c r="D59" s="9"/>
      <c r="E59" s="10">
        <v>120</v>
      </c>
      <c r="F59" s="3">
        <f t="shared" si="1"/>
        <v>-0.38125000000000003</v>
      </c>
      <c r="G59" s="5">
        <f ca="1">D59-C59-TIME(0,G59*60,0)</f>
        <v>0</v>
      </c>
      <c r="H59" s="6">
        <v>0</v>
      </c>
      <c r="I59" s="23">
        <f t="shared" si="4"/>
        <v>0</v>
      </c>
      <c r="J59" s="4">
        <f t="shared" si="5"/>
        <v>0</v>
      </c>
      <c r="K59" s="24">
        <f t="shared" si="11"/>
        <v>0</v>
      </c>
      <c r="L59" s="4">
        <f t="shared" si="7"/>
        <v>0</v>
      </c>
      <c r="M59" s="4">
        <f t="shared" si="8"/>
        <v>0</v>
      </c>
      <c r="N59" s="16"/>
    </row>
    <row r="60" spans="1:14" s="1" customFormat="1" ht="19.5" x14ac:dyDescent="0.4">
      <c r="A60" s="7">
        <v>42630</v>
      </c>
      <c r="B60" s="8">
        <f t="shared" si="0"/>
        <v>7</v>
      </c>
      <c r="C60" s="9">
        <v>0.37916666666666665</v>
      </c>
      <c r="D60" s="9">
        <v>0.89930555555555547</v>
      </c>
      <c r="E60" s="10">
        <v>120</v>
      </c>
      <c r="F60" s="3">
        <f t="shared" si="1"/>
        <v>0.52013888888888882</v>
      </c>
      <c r="G60" s="5">
        <f t="shared" si="2"/>
        <v>0.4368055555555555</v>
      </c>
      <c r="H60" s="6">
        <f t="shared" si="3"/>
        <v>10.483333333333333</v>
      </c>
      <c r="I60" s="23">
        <f t="shared" si="4"/>
        <v>2</v>
      </c>
      <c r="J60" s="4">
        <f t="shared" si="5"/>
        <v>334</v>
      </c>
      <c r="K60" s="24">
        <f t="shared" si="11"/>
        <v>8.4833333333333325</v>
      </c>
      <c r="L60" s="4">
        <f t="shared" si="7"/>
        <v>1765</v>
      </c>
      <c r="M60" s="4">
        <f t="shared" si="8"/>
        <v>2099</v>
      </c>
      <c r="N60" s="16"/>
    </row>
    <row r="61" spans="1:14" s="1" customFormat="1" ht="19.5" x14ac:dyDescent="0.4">
      <c r="A61" s="7">
        <v>42637</v>
      </c>
      <c r="B61" s="8">
        <f t="shared" si="0"/>
        <v>7</v>
      </c>
      <c r="C61" s="9">
        <v>0.37916666666666665</v>
      </c>
      <c r="D61" s="9">
        <v>0.88541666666666663</v>
      </c>
      <c r="E61" s="10">
        <v>120</v>
      </c>
      <c r="F61" s="3">
        <f t="shared" si="1"/>
        <v>0.50624999999999998</v>
      </c>
      <c r="G61" s="5">
        <f t="shared" si="2"/>
        <v>0.42291666666666666</v>
      </c>
      <c r="H61" s="6">
        <f t="shared" si="3"/>
        <v>10.15</v>
      </c>
      <c r="I61" s="23">
        <f t="shared" si="4"/>
        <v>2</v>
      </c>
      <c r="J61" s="4">
        <f t="shared" si="5"/>
        <v>334</v>
      </c>
      <c r="K61" s="24">
        <f t="shared" si="11"/>
        <v>8.15</v>
      </c>
      <c r="L61" s="4">
        <f t="shared" si="7"/>
        <v>1695</v>
      </c>
      <c r="M61" s="4">
        <f t="shared" si="8"/>
        <v>2029</v>
      </c>
      <c r="N61" s="2">
        <f>SUM(M58:M61)</f>
        <v>6178</v>
      </c>
    </row>
    <row r="62" spans="1:14" s="1" customFormat="1" ht="19.5" x14ac:dyDescent="0.4">
      <c r="A62" s="7">
        <v>42644</v>
      </c>
      <c r="B62" s="8">
        <f t="shared" si="0"/>
        <v>7</v>
      </c>
      <c r="C62" s="9">
        <v>0.3833333333333333</v>
      </c>
      <c r="D62" s="9">
        <v>0.91388888888888886</v>
      </c>
      <c r="E62" s="10">
        <v>120</v>
      </c>
      <c r="F62" s="3">
        <f t="shared" si="1"/>
        <v>0.53055555555555556</v>
      </c>
      <c r="G62" s="5">
        <f t="shared" si="2"/>
        <v>0.44722222222222224</v>
      </c>
      <c r="H62" s="6">
        <f t="shared" si="3"/>
        <v>10.733333333333334</v>
      </c>
      <c r="I62" s="23">
        <f t="shared" si="4"/>
        <v>2</v>
      </c>
      <c r="J62" s="4">
        <f t="shared" si="5"/>
        <v>334</v>
      </c>
      <c r="K62" s="24">
        <f t="shared" si="11"/>
        <v>8.7333333333333343</v>
      </c>
      <c r="L62" s="4">
        <f t="shared" si="7"/>
        <v>1817</v>
      </c>
      <c r="M62" s="4">
        <f t="shared" si="8"/>
        <v>2151</v>
      </c>
      <c r="N62" s="16"/>
    </row>
    <row r="63" spans="1:14" s="1" customFormat="1" ht="19.5" x14ac:dyDescent="0.4">
      <c r="A63" s="7">
        <v>42651</v>
      </c>
      <c r="B63" s="8">
        <f t="shared" si="0"/>
        <v>7</v>
      </c>
      <c r="C63" s="9">
        <v>0.38194444444444442</v>
      </c>
      <c r="D63" s="9">
        <v>0.90347222222222223</v>
      </c>
      <c r="E63" s="10">
        <v>120</v>
      </c>
      <c r="F63" s="3">
        <f t="shared" si="1"/>
        <v>0.52152777777777781</v>
      </c>
      <c r="G63" s="5">
        <f t="shared" si="2"/>
        <v>0.4381944444444445</v>
      </c>
      <c r="H63" s="6">
        <f t="shared" si="3"/>
        <v>10.516666666666667</v>
      </c>
      <c r="I63" s="23">
        <f t="shared" si="4"/>
        <v>2</v>
      </c>
      <c r="J63" s="4">
        <f t="shared" si="5"/>
        <v>334</v>
      </c>
      <c r="K63" s="24">
        <f t="shared" si="11"/>
        <v>8.5166666666666675</v>
      </c>
      <c r="L63" s="4">
        <f t="shared" si="7"/>
        <v>1771</v>
      </c>
      <c r="M63" s="4">
        <f t="shared" si="8"/>
        <v>2105</v>
      </c>
      <c r="N63" s="16"/>
    </row>
    <row r="64" spans="1:14" s="1" customFormat="1" ht="19.5" x14ac:dyDescent="0.4">
      <c r="A64" s="7">
        <v>42658</v>
      </c>
      <c r="B64" s="8">
        <f t="shared" si="0"/>
        <v>7</v>
      </c>
      <c r="C64" s="9">
        <v>0.37916666666666665</v>
      </c>
      <c r="D64" s="9">
        <v>0.91111111111111109</v>
      </c>
      <c r="E64" s="10">
        <v>120</v>
      </c>
      <c r="F64" s="3">
        <f t="shared" si="1"/>
        <v>0.53194444444444444</v>
      </c>
      <c r="G64" s="5">
        <f t="shared" si="2"/>
        <v>0.44861111111111113</v>
      </c>
      <c r="H64" s="6">
        <f t="shared" si="3"/>
        <v>10.766666666666667</v>
      </c>
      <c r="I64" s="23">
        <f t="shared" si="4"/>
        <v>2</v>
      </c>
      <c r="J64" s="4">
        <f t="shared" si="5"/>
        <v>334</v>
      </c>
      <c r="K64" s="24">
        <f t="shared" si="11"/>
        <v>8.7666666666666675</v>
      </c>
      <c r="L64" s="4">
        <f t="shared" si="7"/>
        <v>1823</v>
      </c>
      <c r="M64" s="4">
        <f t="shared" si="8"/>
        <v>2157</v>
      </c>
      <c r="N64" s="16"/>
    </row>
    <row r="65" spans="1:14" s="1" customFormat="1" ht="19.5" x14ac:dyDescent="0.4">
      <c r="A65" s="7">
        <v>42665</v>
      </c>
      <c r="B65" s="8">
        <f t="shared" si="0"/>
        <v>7</v>
      </c>
      <c r="C65" s="9">
        <v>0.37847222222222227</v>
      </c>
      <c r="D65" s="9">
        <v>0.90277777777777779</v>
      </c>
      <c r="E65" s="10">
        <v>120</v>
      </c>
      <c r="F65" s="3">
        <f t="shared" si="1"/>
        <v>0.52430555555555558</v>
      </c>
      <c r="G65" s="5">
        <f t="shared" si="2"/>
        <v>0.44097222222222227</v>
      </c>
      <c r="H65" s="6">
        <f t="shared" si="3"/>
        <v>10.583333333333334</v>
      </c>
      <c r="I65" s="23">
        <f t="shared" si="4"/>
        <v>2</v>
      </c>
      <c r="J65" s="4">
        <f t="shared" si="5"/>
        <v>334</v>
      </c>
      <c r="K65" s="24">
        <f t="shared" si="11"/>
        <v>8.5833333333333339</v>
      </c>
      <c r="L65" s="4">
        <f t="shared" si="7"/>
        <v>1785</v>
      </c>
      <c r="M65" s="4">
        <f t="shared" si="8"/>
        <v>2119</v>
      </c>
      <c r="N65" s="16"/>
    </row>
    <row r="66" spans="1:14" s="1" customFormat="1" ht="19.5" x14ac:dyDescent="0.4">
      <c r="A66" s="7">
        <v>42672</v>
      </c>
      <c r="B66" s="8">
        <f t="shared" si="0"/>
        <v>7</v>
      </c>
      <c r="C66" s="9">
        <v>0.38125000000000003</v>
      </c>
      <c r="D66" s="9">
        <v>0.88611111111111107</v>
      </c>
      <c r="E66" s="10">
        <v>120</v>
      </c>
      <c r="F66" s="3">
        <f t="shared" si="1"/>
        <v>0.50486111111111098</v>
      </c>
      <c r="G66" s="5">
        <f t="shared" si="2"/>
        <v>0.42152777777777767</v>
      </c>
      <c r="H66" s="6">
        <f t="shared" si="3"/>
        <v>10.116666666666664</v>
      </c>
      <c r="I66" s="23">
        <f t="shared" si="4"/>
        <v>2</v>
      </c>
      <c r="J66" s="4">
        <f t="shared" si="5"/>
        <v>334</v>
      </c>
      <c r="K66" s="24">
        <f t="shared" si="11"/>
        <v>8.1166666666666636</v>
      </c>
      <c r="L66" s="4">
        <f t="shared" si="7"/>
        <v>1688</v>
      </c>
      <c r="M66" s="4">
        <f t="shared" si="8"/>
        <v>2022</v>
      </c>
      <c r="N66" s="2">
        <f>SUM(M62:M66)</f>
        <v>10554</v>
      </c>
    </row>
    <row r="67" spans="1:14" s="1" customFormat="1" ht="19.5" x14ac:dyDescent="0.4">
      <c r="A67" s="7">
        <v>42679</v>
      </c>
      <c r="B67" s="8">
        <f t="shared" si="0"/>
        <v>7</v>
      </c>
      <c r="C67" s="9">
        <v>0.3833333333333333</v>
      </c>
      <c r="D67" s="9">
        <v>0.88680555555555562</v>
      </c>
      <c r="E67" s="10">
        <v>120</v>
      </c>
      <c r="F67" s="3">
        <f t="shared" si="1"/>
        <v>0.50347222222222232</v>
      </c>
      <c r="G67" s="5">
        <f t="shared" si="2"/>
        <v>0.42013888888888901</v>
      </c>
      <c r="H67" s="6">
        <f t="shared" si="3"/>
        <v>10.083333333333336</v>
      </c>
      <c r="I67" s="23">
        <f t="shared" si="4"/>
        <v>2</v>
      </c>
      <c r="J67" s="4">
        <f t="shared" si="5"/>
        <v>334</v>
      </c>
      <c r="K67" s="24">
        <f t="shared" si="11"/>
        <v>8.0833333333333357</v>
      </c>
      <c r="L67" s="4">
        <f t="shared" si="7"/>
        <v>1681</v>
      </c>
      <c r="M67" s="4">
        <f t="shared" si="8"/>
        <v>2015</v>
      </c>
      <c r="N67" s="16"/>
    </row>
    <row r="68" spans="1:14" s="1" customFormat="1" ht="19.5" x14ac:dyDescent="0.4">
      <c r="A68" s="7">
        <v>42686</v>
      </c>
      <c r="B68" s="8">
        <f t="shared" ref="B68:B132" si="12">WEEKDAY(A68)</f>
        <v>7</v>
      </c>
      <c r="C68" s="9">
        <v>0.37916666666666665</v>
      </c>
      <c r="D68" s="9">
        <v>0.88680555555555562</v>
      </c>
      <c r="E68" s="10">
        <v>120</v>
      </c>
      <c r="F68" s="3">
        <f t="shared" ref="F68:F131" si="13">D68-C68</f>
        <v>0.50763888888888897</v>
      </c>
      <c r="G68" s="5">
        <f t="shared" ref="G68:G131" si="14">F68-TIME(0,E68,0)</f>
        <v>0.42430555555555566</v>
      </c>
      <c r="H68" s="6">
        <f t="shared" ref="H68:H131" si="15">G68*24</f>
        <v>10.183333333333335</v>
      </c>
      <c r="I68" s="23">
        <f t="shared" ref="I68:I131" si="16">IF(H68&gt;=2,2,H68)</f>
        <v>2</v>
      </c>
      <c r="J68" s="4">
        <f t="shared" ref="J68:J131" si="17">ROUND(I68*167,0)</f>
        <v>334</v>
      </c>
      <c r="K68" s="24">
        <f t="shared" si="11"/>
        <v>8.1833333333333353</v>
      </c>
      <c r="L68" s="4">
        <f t="shared" ref="L68:L131" si="18">ROUND(K68*208,0)</f>
        <v>1702</v>
      </c>
      <c r="M68" s="4">
        <f t="shared" ref="M68:M131" si="19">ROUND((J68+L68),0)</f>
        <v>2036</v>
      </c>
      <c r="N68" s="16"/>
    </row>
    <row r="69" spans="1:14" s="1" customFormat="1" ht="19.5" x14ac:dyDescent="0.4">
      <c r="A69" s="7">
        <v>42693</v>
      </c>
      <c r="B69" s="8">
        <f t="shared" si="12"/>
        <v>7</v>
      </c>
      <c r="C69" s="9">
        <v>0.37847222222222227</v>
      </c>
      <c r="D69" s="9">
        <v>0.9194444444444444</v>
      </c>
      <c r="E69" s="10">
        <v>120</v>
      </c>
      <c r="F69" s="3">
        <f t="shared" si="13"/>
        <v>0.54097222222222219</v>
      </c>
      <c r="G69" s="5">
        <f t="shared" si="14"/>
        <v>0.45763888888888887</v>
      </c>
      <c r="H69" s="6">
        <f t="shared" si="15"/>
        <v>10.983333333333333</v>
      </c>
      <c r="I69" s="23">
        <f t="shared" si="16"/>
        <v>2</v>
      </c>
      <c r="J69" s="4">
        <f t="shared" si="17"/>
        <v>334</v>
      </c>
      <c r="K69" s="24">
        <f t="shared" si="11"/>
        <v>8.9833333333333325</v>
      </c>
      <c r="L69" s="4">
        <f t="shared" si="18"/>
        <v>1869</v>
      </c>
      <c r="M69" s="4">
        <f t="shared" si="19"/>
        <v>2203</v>
      </c>
      <c r="N69" s="16"/>
    </row>
    <row r="70" spans="1:14" s="1" customFormat="1" ht="19.5" x14ac:dyDescent="0.4">
      <c r="A70" s="7">
        <v>42700</v>
      </c>
      <c r="B70" s="8">
        <f t="shared" si="12"/>
        <v>7</v>
      </c>
      <c r="C70" s="9">
        <v>0.3979166666666667</v>
      </c>
      <c r="D70" s="9">
        <v>0.89027777777777783</v>
      </c>
      <c r="E70" s="10">
        <v>120</v>
      </c>
      <c r="F70" s="3">
        <f t="shared" si="13"/>
        <v>0.49236111111111114</v>
      </c>
      <c r="G70" s="5">
        <f t="shared" si="14"/>
        <v>0.40902777777777782</v>
      </c>
      <c r="H70" s="6">
        <f t="shared" si="15"/>
        <v>9.8166666666666682</v>
      </c>
      <c r="I70" s="23">
        <f t="shared" si="16"/>
        <v>2</v>
      </c>
      <c r="J70" s="4">
        <f t="shared" si="17"/>
        <v>334</v>
      </c>
      <c r="K70" s="24">
        <f t="shared" si="11"/>
        <v>7.8166666666666682</v>
      </c>
      <c r="L70" s="4">
        <f t="shared" si="18"/>
        <v>1626</v>
      </c>
      <c r="M70" s="4">
        <f t="shared" si="19"/>
        <v>1960</v>
      </c>
      <c r="N70" s="2">
        <f>SUM(M67:M70)</f>
        <v>8214</v>
      </c>
    </row>
    <row r="71" spans="1:14" s="1" customFormat="1" ht="19.5" x14ac:dyDescent="0.4">
      <c r="A71" s="7">
        <v>42707</v>
      </c>
      <c r="B71" s="8">
        <f t="shared" si="12"/>
        <v>7</v>
      </c>
      <c r="C71" s="9">
        <v>0.38055555555555554</v>
      </c>
      <c r="D71" s="9">
        <v>0.88402777777777775</v>
      </c>
      <c r="E71" s="10">
        <v>120</v>
      </c>
      <c r="F71" s="3">
        <f t="shared" si="13"/>
        <v>0.50347222222222221</v>
      </c>
      <c r="G71" s="5">
        <f t="shared" si="14"/>
        <v>0.4201388888888889</v>
      </c>
      <c r="H71" s="6">
        <f t="shared" si="15"/>
        <v>10.083333333333334</v>
      </c>
      <c r="I71" s="23">
        <f t="shared" si="16"/>
        <v>2</v>
      </c>
      <c r="J71" s="4">
        <f t="shared" si="17"/>
        <v>334</v>
      </c>
      <c r="K71" s="24">
        <f t="shared" si="11"/>
        <v>8.0833333333333339</v>
      </c>
      <c r="L71" s="4">
        <f t="shared" si="18"/>
        <v>1681</v>
      </c>
      <c r="M71" s="4">
        <f t="shared" si="19"/>
        <v>2015</v>
      </c>
      <c r="N71" s="16"/>
    </row>
    <row r="72" spans="1:14" s="1" customFormat="1" ht="19.5" x14ac:dyDescent="0.4">
      <c r="A72" s="7">
        <v>42714</v>
      </c>
      <c r="B72" s="8">
        <f t="shared" si="12"/>
        <v>7</v>
      </c>
      <c r="C72" s="9">
        <v>0.37847222222222227</v>
      </c>
      <c r="D72" s="9">
        <v>0.88750000000000007</v>
      </c>
      <c r="E72" s="10">
        <v>120</v>
      </c>
      <c r="F72" s="3">
        <f t="shared" si="13"/>
        <v>0.50902777777777786</v>
      </c>
      <c r="G72" s="5">
        <f t="shared" si="14"/>
        <v>0.42569444444444454</v>
      </c>
      <c r="H72" s="6">
        <f t="shared" si="15"/>
        <v>10.216666666666669</v>
      </c>
      <c r="I72" s="23">
        <f t="shared" si="16"/>
        <v>2</v>
      </c>
      <c r="J72" s="4">
        <f t="shared" si="17"/>
        <v>334</v>
      </c>
      <c r="K72" s="24">
        <f t="shared" si="11"/>
        <v>8.2166666666666686</v>
      </c>
      <c r="L72" s="4">
        <f t="shared" si="18"/>
        <v>1709</v>
      </c>
      <c r="M72" s="4">
        <f t="shared" si="19"/>
        <v>2043</v>
      </c>
      <c r="N72" s="16"/>
    </row>
    <row r="73" spans="1:14" s="1" customFormat="1" ht="19.5" x14ac:dyDescent="0.4">
      <c r="A73" s="7">
        <v>42721</v>
      </c>
      <c r="B73" s="8">
        <f t="shared" si="12"/>
        <v>7</v>
      </c>
      <c r="C73" s="9">
        <v>0.37916666666666665</v>
      </c>
      <c r="D73" s="9">
        <v>0.89027777777777783</v>
      </c>
      <c r="E73" s="10">
        <v>120</v>
      </c>
      <c r="F73" s="3">
        <f t="shared" si="13"/>
        <v>0.51111111111111118</v>
      </c>
      <c r="G73" s="5">
        <f t="shared" si="14"/>
        <v>0.42777777777777787</v>
      </c>
      <c r="H73" s="6">
        <f t="shared" si="15"/>
        <v>10.266666666666669</v>
      </c>
      <c r="I73" s="23">
        <f t="shared" si="16"/>
        <v>2</v>
      </c>
      <c r="J73" s="4">
        <f t="shared" si="17"/>
        <v>334</v>
      </c>
      <c r="K73" s="24">
        <f t="shared" si="11"/>
        <v>8.2666666666666693</v>
      </c>
      <c r="L73" s="4">
        <f t="shared" si="18"/>
        <v>1719</v>
      </c>
      <c r="M73" s="4">
        <f t="shared" si="19"/>
        <v>2053</v>
      </c>
      <c r="N73" s="16"/>
    </row>
    <row r="74" spans="1:14" s="1" customFormat="1" ht="19.5" x14ac:dyDescent="0.4">
      <c r="A74" s="7">
        <v>42728</v>
      </c>
      <c r="B74" s="8">
        <f t="shared" si="12"/>
        <v>7</v>
      </c>
      <c r="C74" s="9">
        <v>0.38263888888888892</v>
      </c>
      <c r="D74" s="9">
        <v>0.90625</v>
      </c>
      <c r="E74" s="10">
        <v>120</v>
      </c>
      <c r="F74" s="3">
        <f t="shared" si="13"/>
        <v>0.52361111111111103</v>
      </c>
      <c r="G74" s="5">
        <f t="shared" si="14"/>
        <v>0.44027777777777771</v>
      </c>
      <c r="H74" s="6">
        <f t="shared" si="15"/>
        <v>10.566666666666665</v>
      </c>
      <c r="I74" s="23">
        <f t="shared" si="16"/>
        <v>2</v>
      </c>
      <c r="J74" s="4">
        <f t="shared" si="17"/>
        <v>334</v>
      </c>
      <c r="K74" s="24">
        <f t="shared" si="11"/>
        <v>8.5666666666666647</v>
      </c>
      <c r="L74" s="4">
        <f t="shared" si="18"/>
        <v>1782</v>
      </c>
      <c r="M74" s="4">
        <f t="shared" si="19"/>
        <v>2116</v>
      </c>
      <c r="N74" s="16"/>
    </row>
    <row r="75" spans="1:14" s="1" customFormat="1" ht="19.5" x14ac:dyDescent="0.4">
      <c r="A75" s="7">
        <v>42735</v>
      </c>
      <c r="B75" s="8">
        <f t="shared" si="12"/>
        <v>7</v>
      </c>
      <c r="C75" s="9">
        <v>0.375</v>
      </c>
      <c r="D75" s="9">
        <v>0.78194444444444444</v>
      </c>
      <c r="E75" s="10">
        <v>120</v>
      </c>
      <c r="F75" s="3">
        <f t="shared" si="13"/>
        <v>0.40694444444444444</v>
      </c>
      <c r="G75" s="5">
        <f t="shared" si="14"/>
        <v>0.32361111111111113</v>
      </c>
      <c r="H75" s="6">
        <f t="shared" si="15"/>
        <v>7.7666666666666675</v>
      </c>
      <c r="I75" s="23">
        <f t="shared" si="16"/>
        <v>2</v>
      </c>
      <c r="J75" s="4">
        <f t="shared" si="17"/>
        <v>334</v>
      </c>
      <c r="K75" s="24">
        <f t="shared" si="11"/>
        <v>5.7666666666666675</v>
      </c>
      <c r="L75" s="4">
        <f t="shared" si="18"/>
        <v>1199</v>
      </c>
      <c r="M75" s="4">
        <f t="shared" si="19"/>
        <v>1533</v>
      </c>
      <c r="N75" s="2">
        <f>SUM(M71:M75)</f>
        <v>9760</v>
      </c>
    </row>
    <row r="76" spans="1:14" s="1" customFormat="1" ht="19.5" x14ac:dyDescent="0.4">
      <c r="A76" s="12">
        <v>42737</v>
      </c>
      <c r="B76" s="13">
        <f t="shared" si="12"/>
        <v>2</v>
      </c>
      <c r="C76" s="9">
        <v>0.3756944444444445</v>
      </c>
      <c r="D76" s="9">
        <v>0.91388888888888886</v>
      </c>
      <c r="E76" s="10">
        <v>120</v>
      </c>
      <c r="F76" s="3">
        <f t="shared" si="13"/>
        <v>0.53819444444444442</v>
      </c>
      <c r="G76" s="5">
        <f t="shared" si="14"/>
        <v>0.4548611111111111</v>
      </c>
      <c r="H76" s="6">
        <f t="shared" si="15"/>
        <v>10.916666666666666</v>
      </c>
      <c r="I76" s="23">
        <f t="shared" si="16"/>
        <v>2</v>
      </c>
      <c r="J76" s="4">
        <f t="shared" si="17"/>
        <v>334</v>
      </c>
      <c r="K76" s="24">
        <f t="shared" si="11"/>
        <v>8.9166666666666661</v>
      </c>
      <c r="L76" s="4">
        <f t="shared" si="18"/>
        <v>1855</v>
      </c>
      <c r="M76" s="4">
        <f t="shared" si="19"/>
        <v>2189</v>
      </c>
      <c r="N76" s="16"/>
    </row>
    <row r="77" spans="1:14" s="1" customFormat="1" ht="19.5" x14ac:dyDescent="0.4">
      <c r="A77" s="7">
        <v>42742</v>
      </c>
      <c r="B77" s="8">
        <f t="shared" si="12"/>
        <v>7</v>
      </c>
      <c r="C77" s="9">
        <v>0.3840277777777778</v>
      </c>
      <c r="D77" s="9">
        <v>0.9</v>
      </c>
      <c r="E77" s="10">
        <v>120</v>
      </c>
      <c r="F77" s="3">
        <f t="shared" si="13"/>
        <v>0.51597222222222228</v>
      </c>
      <c r="G77" s="5">
        <f t="shared" si="14"/>
        <v>0.43263888888888896</v>
      </c>
      <c r="H77" s="6">
        <f t="shared" si="15"/>
        <v>10.383333333333335</v>
      </c>
      <c r="I77" s="23">
        <f t="shared" si="16"/>
        <v>2</v>
      </c>
      <c r="J77" s="4">
        <f t="shared" si="17"/>
        <v>334</v>
      </c>
      <c r="K77" s="24">
        <f t="shared" si="11"/>
        <v>8.3833333333333346</v>
      </c>
      <c r="L77" s="4">
        <f t="shared" si="18"/>
        <v>1744</v>
      </c>
      <c r="M77" s="4">
        <f t="shared" si="19"/>
        <v>2078</v>
      </c>
      <c r="N77" s="16"/>
    </row>
    <row r="78" spans="1:14" s="1" customFormat="1" ht="19.5" x14ac:dyDescent="0.4">
      <c r="A78" s="7">
        <v>42749</v>
      </c>
      <c r="B78" s="8">
        <f t="shared" si="12"/>
        <v>7</v>
      </c>
      <c r="C78" s="9">
        <v>0.37916666666666665</v>
      </c>
      <c r="D78" s="9">
        <v>0.90277777777777779</v>
      </c>
      <c r="E78" s="10">
        <v>120</v>
      </c>
      <c r="F78" s="3">
        <f t="shared" si="13"/>
        <v>0.52361111111111114</v>
      </c>
      <c r="G78" s="5">
        <f t="shared" si="14"/>
        <v>0.44027777777777782</v>
      </c>
      <c r="H78" s="6">
        <f t="shared" si="15"/>
        <v>10.566666666666668</v>
      </c>
      <c r="I78" s="23">
        <f t="shared" si="16"/>
        <v>2</v>
      </c>
      <c r="J78" s="4">
        <f t="shared" si="17"/>
        <v>334</v>
      </c>
      <c r="K78" s="24">
        <f t="shared" si="11"/>
        <v>8.5666666666666682</v>
      </c>
      <c r="L78" s="4">
        <f t="shared" si="18"/>
        <v>1782</v>
      </c>
      <c r="M78" s="4">
        <f t="shared" si="19"/>
        <v>2116</v>
      </c>
      <c r="N78" s="16"/>
    </row>
    <row r="79" spans="1:14" s="1" customFormat="1" ht="19.5" x14ac:dyDescent="0.4">
      <c r="A79" s="7">
        <v>42756</v>
      </c>
      <c r="B79" s="8">
        <f t="shared" si="12"/>
        <v>7</v>
      </c>
      <c r="C79" s="9">
        <v>0.37986111111111115</v>
      </c>
      <c r="D79" s="9">
        <v>0.88124999999999998</v>
      </c>
      <c r="E79" s="10">
        <v>120</v>
      </c>
      <c r="F79" s="3">
        <f t="shared" si="13"/>
        <v>0.50138888888888888</v>
      </c>
      <c r="G79" s="5">
        <f t="shared" si="14"/>
        <v>0.41805555555555557</v>
      </c>
      <c r="H79" s="6">
        <f t="shared" si="15"/>
        <v>10.033333333333333</v>
      </c>
      <c r="I79" s="23">
        <f t="shared" si="16"/>
        <v>2</v>
      </c>
      <c r="J79" s="4">
        <f t="shared" si="17"/>
        <v>334</v>
      </c>
      <c r="K79" s="24">
        <f t="shared" si="11"/>
        <v>8.0333333333333332</v>
      </c>
      <c r="L79" s="4">
        <f t="shared" si="18"/>
        <v>1671</v>
      </c>
      <c r="M79" s="4">
        <f t="shared" si="19"/>
        <v>2005</v>
      </c>
      <c r="N79" s="2">
        <f>SUM(M76:M79)</f>
        <v>8388</v>
      </c>
    </row>
    <row r="80" spans="1:14" s="1" customFormat="1" ht="19.5" x14ac:dyDescent="0.4">
      <c r="A80" s="7">
        <v>42767</v>
      </c>
      <c r="B80" s="8">
        <f t="shared" si="12"/>
        <v>4</v>
      </c>
      <c r="C80" s="9">
        <v>0.38263888888888892</v>
      </c>
      <c r="D80" s="9">
        <v>0.77847222222222223</v>
      </c>
      <c r="E80" s="10">
        <v>120</v>
      </c>
      <c r="F80" s="3">
        <f t="shared" si="13"/>
        <v>0.39583333333333331</v>
      </c>
      <c r="G80" s="5">
        <f t="shared" si="14"/>
        <v>0.3125</v>
      </c>
      <c r="H80" s="6">
        <f t="shared" si="15"/>
        <v>7.5</v>
      </c>
      <c r="I80" s="23">
        <f t="shared" si="16"/>
        <v>2</v>
      </c>
      <c r="J80" s="4">
        <f t="shared" si="17"/>
        <v>334</v>
      </c>
      <c r="K80" s="24">
        <f t="shared" si="11"/>
        <v>5.5</v>
      </c>
      <c r="L80" s="4">
        <f t="shared" si="18"/>
        <v>1144</v>
      </c>
      <c r="M80" s="4">
        <f t="shared" si="19"/>
        <v>1478</v>
      </c>
      <c r="N80" s="16"/>
    </row>
    <row r="81" spans="1:14" s="1" customFormat="1" ht="19.5" x14ac:dyDescent="0.4">
      <c r="A81" s="7">
        <v>42770</v>
      </c>
      <c r="B81" s="8">
        <f t="shared" si="12"/>
        <v>7</v>
      </c>
      <c r="C81" s="9">
        <v>0.37847222222222227</v>
      </c>
      <c r="D81" s="9">
        <v>0.90277777777777779</v>
      </c>
      <c r="E81" s="10">
        <v>120</v>
      </c>
      <c r="F81" s="3">
        <f t="shared" si="13"/>
        <v>0.52430555555555558</v>
      </c>
      <c r="G81" s="5">
        <f t="shared" si="14"/>
        <v>0.44097222222222227</v>
      </c>
      <c r="H81" s="6">
        <f t="shared" si="15"/>
        <v>10.583333333333334</v>
      </c>
      <c r="I81" s="23">
        <f t="shared" si="16"/>
        <v>2</v>
      </c>
      <c r="J81" s="4">
        <f t="shared" si="17"/>
        <v>334</v>
      </c>
      <c r="K81" s="24">
        <f t="shared" si="11"/>
        <v>8.5833333333333339</v>
      </c>
      <c r="L81" s="4">
        <f t="shared" si="18"/>
        <v>1785</v>
      </c>
      <c r="M81" s="4">
        <f t="shared" si="19"/>
        <v>2119</v>
      </c>
      <c r="N81" s="16"/>
    </row>
    <row r="82" spans="1:14" s="1" customFormat="1" ht="19.5" x14ac:dyDescent="0.4">
      <c r="A82" s="7">
        <v>42777</v>
      </c>
      <c r="B82" s="8">
        <f t="shared" si="12"/>
        <v>7</v>
      </c>
      <c r="C82" s="9">
        <v>0.38055555555555554</v>
      </c>
      <c r="D82" s="9">
        <v>0.87013888888888891</v>
      </c>
      <c r="E82" s="10">
        <v>120</v>
      </c>
      <c r="F82" s="3">
        <f t="shared" si="13"/>
        <v>0.48958333333333337</v>
      </c>
      <c r="G82" s="5">
        <f t="shared" si="14"/>
        <v>0.40625000000000006</v>
      </c>
      <c r="H82" s="6">
        <f t="shared" si="15"/>
        <v>9.7500000000000018</v>
      </c>
      <c r="I82" s="23">
        <f t="shared" si="16"/>
        <v>2</v>
      </c>
      <c r="J82" s="4">
        <f t="shared" si="17"/>
        <v>334</v>
      </c>
      <c r="K82" s="24">
        <f t="shared" si="11"/>
        <v>7.7500000000000018</v>
      </c>
      <c r="L82" s="4">
        <f t="shared" si="18"/>
        <v>1612</v>
      </c>
      <c r="M82" s="4">
        <f t="shared" si="19"/>
        <v>1946</v>
      </c>
      <c r="N82" s="16"/>
    </row>
    <row r="83" spans="1:14" s="1" customFormat="1" ht="19.5" x14ac:dyDescent="0.4">
      <c r="A83" s="7">
        <v>42791</v>
      </c>
      <c r="B83" s="8">
        <f t="shared" si="12"/>
        <v>7</v>
      </c>
      <c r="C83" s="9">
        <v>0.3833333333333333</v>
      </c>
      <c r="D83" s="9">
        <v>0.81874999999999998</v>
      </c>
      <c r="E83" s="10">
        <v>120</v>
      </c>
      <c r="F83" s="3">
        <f t="shared" si="13"/>
        <v>0.43541666666666667</v>
      </c>
      <c r="G83" s="5">
        <f t="shared" si="14"/>
        <v>0.35208333333333336</v>
      </c>
      <c r="H83" s="6">
        <f t="shared" si="15"/>
        <v>8.4500000000000011</v>
      </c>
      <c r="I83" s="23">
        <f t="shared" si="16"/>
        <v>2</v>
      </c>
      <c r="J83" s="4">
        <f t="shared" si="17"/>
        <v>334</v>
      </c>
      <c r="K83" s="24">
        <f t="shared" si="11"/>
        <v>6.4500000000000011</v>
      </c>
      <c r="L83" s="4">
        <f t="shared" si="18"/>
        <v>1342</v>
      </c>
      <c r="M83" s="4">
        <f t="shared" si="19"/>
        <v>1676</v>
      </c>
      <c r="N83" s="16"/>
    </row>
    <row r="84" spans="1:14" s="1" customFormat="1" ht="19.5" x14ac:dyDescent="0.4">
      <c r="A84" s="7">
        <v>42793</v>
      </c>
      <c r="B84" s="8">
        <f t="shared" si="12"/>
        <v>2</v>
      </c>
      <c r="C84" s="9">
        <v>0.38055555555555554</v>
      </c>
      <c r="D84" s="9">
        <v>0.89444444444444438</v>
      </c>
      <c r="E84" s="10">
        <v>120</v>
      </c>
      <c r="F84" s="3">
        <f t="shared" si="13"/>
        <v>0.51388888888888884</v>
      </c>
      <c r="G84" s="5">
        <f t="shared" si="14"/>
        <v>0.43055555555555552</v>
      </c>
      <c r="H84" s="6">
        <f t="shared" si="15"/>
        <v>10.333333333333332</v>
      </c>
      <c r="I84" s="23">
        <f t="shared" si="16"/>
        <v>2</v>
      </c>
      <c r="J84" s="4">
        <f t="shared" si="17"/>
        <v>334</v>
      </c>
      <c r="K84" s="24">
        <f t="shared" si="11"/>
        <v>8.3333333333333321</v>
      </c>
      <c r="L84" s="4">
        <f t="shared" si="18"/>
        <v>1733</v>
      </c>
      <c r="M84" s="4">
        <f t="shared" si="19"/>
        <v>2067</v>
      </c>
      <c r="N84" s="2">
        <f>SUM(M80:M84)</f>
        <v>9286</v>
      </c>
    </row>
    <row r="85" spans="1:14" s="1" customFormat="1" ht="19.5" x14ac:dyDescent="0.4">
      <c r="A85" s="7">
        <v>42798</v>
      </c>
      <c r="B85" s="8">
        <f t="shared" si="12"/>
        <v>7</v>
      </c>
      <c r="C85" s="9">
        <v>0.3840277777777778</v>
      </c>
      <c r="D85" s="9">
        <v>0.89722222222222225</v>
      </c>
      <c r="E85" s="10">
        <v>120</v>
      </c>
      <c r="F85" s="3">
        <f t="shared" si="13"/>
        <v>0.51319444444444451</v>
      </c>
      <c r="G85" s="5">
        <f t="shared" si="14"/>
        <v>0.42986111111111119</v>
      </c>
      <c r="H85" s="6">
        <f t="shared" si="15"/>
        <v>10.316666666666668</v>
      </c>
      <c r="I85" s="23">
        <f t="shared" si="16"/>
        <v>2</v>
      </c>
      <c r="J85" s="4">
        <f t="shared" si="17"/>
        <v>334</v>
      </c>
      <c r="K85" s="24">
        <f t="shared" si="11"/>
        <v>8.3166666666666682</v>
      </c>
      <c r="L85" s="4">
        <f t="shared" si="18"/>
        <v>1730</v>
      </c>
      <c r="M85" s="4">
        <f t="shared" si="19"/>
        <v>2064</v>
      </c>
      <c r="N85" s="16"/>
    </row>
    <row r="86" spans="1:14" s="1" customFormat="1" ht="19.5" x14ac:dyDescent="0.4">
      <c r="A86" s="7">
        <v>42805</v>
      </c>
      <c r="B86" s="8">
        <f t="shared" si="12"/>
        <v>7</v>
      </c>
      <c r="C86" s="9">
        <v>0.38125000000000003</v>
      </c>
      <c r="D86" s="9">
        <v>0.89374999999999993</v>
      </c>
      <c r="E86" s="10">
        <v>120</v>
      </c>
      <c r="F86" s="3">
        <f t="shared" si="13"/>
        <v>0.51249999999999996</v>
      </c>
      <c r="G86" s="5">
        <f t="shared" si="14"/>
        <v>0.42916666666666664</v>
      </c>
      <c r="H86" s="6">
        <f t="shared" si="15"/>
        <v>10.299999999999999</v>
      </c>
      <c r="I86" s="23">
        <f t="shared" si="16"/>
        <v>2</v>
      </c>
      <c r="J86" s="4">
        <f t="shared" si="17"/>
        <v>334</v>
      </c>
      <c r="K86" s="24">
        <f t="shared" si="11"/>
        <v>8.2999999999999989</v>
      </c>
      <c r="L86" s="4">
        <f t="shared" si="18"/>
        <v>1726</v>
      </c>
      <c r="M86" s="4">
        <f t="shared" si="19"/>
        <v>2060</v>
      </c>
      <c r="N86" s="16"/>
    </row>
    <row r="87" spans="1:14" s="1" customFormat="1" ht="19.5" x14ac:dyDescent="0.4">
      <c r="A87" s="7">
        <v>42812</v>
      </c>
      <c r="B87" s="8">
        <f t="shared" si="12"/>
        <v>7</v>
      </c>
      <c r="C87" s="9">
        <v>0.38055555555555554</v>
      </c>
      <c r="D87" s="9">
        <v>0.89722222222222225</v>
      </c>
      <c r="E87" s="10">
        <v>120</v>
      </c>
      <c r="F87" s="3">
        <f t="shared" si="13"/>
        <v>0.51666666666666672</v>
      </c>
      <c r="G87" s="5">
        <f t="shared" si="14"/>
        <v>0.4333333333333334</v>
      </c>
      <c r="H87" s="6">
        <f t="shared" si="15"/>
        <v>10.400000000000002</v>
      </c>
      <c r="I87" s="23">
        <f t="shared" si="16"/>
        <v>2</v>
      </c>
      <c r="J87" s="4">
        <f t="shared" si="17"/>
        <v>334</v>
      </c>
      <c r="K87" s="24">
        <f t="shared" si="11"/>
        <v>8.4000000000000021</v>
      </c>
      <c r="L87" s="4">
        <f t="shared" si="18"/>
        <v>1747</v>
      </c>
      <c r="M87" s="4">
        <f t="shared" si="19"/>
        <v>2081</v>
      </c>
      <c r="N87" s="16"/>
    </row>
    <row r="88" spans="1:14" s="1" customFormat="1" ht="19.5" x14ac:dyDescent="0.4">
      <c r="A88" s="7">
        <v>42819</v>
      </c>
      <c r="B88" s="8">
        <f t="shared" si="12"/>
        <v>7</v>
      </c>
      <c r="C88" s="9">
        <v>0.37916666666666665</v>
      </c>
      <c r="D88" s="9">
        <v>0.85763888888888884</v>
      </c>
      <c r="E88" s="10">
        <v>120</v>
      </c>
      <c r="F88" s="3">
        <f t="shared" si="13"/>
        <v>0.47847222222222219</v>
      </c>
      <c r="G88" s="5">
        <f t="shared" si="14"/>
        <v>0.39513888888888887</v>
      </c>
      <c r="H88" s="6">
        <f t="shared" si="15"/>
        <v>9.4833333333333325</v>
      </c>
      <c r="I88" s="23">
        <f t="shared" si="16"/>
        <v>2</v>
      </c>
      <c r="J88" s="4">
        <f t="shared" si="17"/>
        <v>334</v>
      </c>
      <c r="K88" s="24">
        <f t="shared" si="11"/>
        <v>7.4833333333333325</v>
      </c>
      <c r="L88" s="4">
        <f t="shared" si="18"/>
        <v>1557</v>
      </c>
      <c r="M88" s="4">
        <f t="shared" si="19"/>
        <v>1891</v>
      </c>
      <c r="N88" s="2">
        <f>SUM(M85:M88)</f>
        <v>8096</v>
      </c>
    </row>
    <row r="89" spans="1:14" s="1" customFormat="1" ht="19.5" x14ac:dyDescent="0.4">
      <c r="A89" s="7">
        <v>42826</v>
      </c>
      <c r="B89" s="8">
        <f t="shared" si="12"/>
        <v>7</v>
      </c>
      <c r="C89" s="9">
        <v>0.38680555555555557</v>
      </c>
      <c r="D89" s="9">
        <v>0.8979166666666667</v>
      </c>
      <c r="E89" s="10">
        <v>120</v>
      </c>
      <c r="F89" s="3">
        <f t="shared" si="13"/>
        <v>0.51111111111111107</v>
      </c>
      <c r="G89" s="5">
        <f t="shared" si="14"/>
        <v>0.42777777777777776</v>
      </c>
      <c r="H89" s="6">
        <f t="shared" si="15"/>
        <v>10.266666666666666</v>
      </c>
      <c r="I89" s="23">
        <f t="shared" si="16"/>
        <v>2</v>
      </c>
      <c r="J89" s="4">
        <f t="shared" si="17"/>
        <v>334</v>
      </c>
      <c r="K89" s="24">
        <f t="shared" si="11"/>
        <v>8.2666666666666657</v>
      </c>
      <c r="L89" s="4">
        <f t="shared" si="18"/>
        <v>1719</v>
      </c>
      <c r="M89" s="4">
        <f t="shared" si="19"/>
        <v>2053</v>
      </c>
      <c r="N89" s="16"/>
    </row>
    <row r="90" spans="1:14" s="1" customFormat="1" ht="19.5" x14ac:dyDescent="0.4">
      <c r="A90" s="7">
        <v>42833</v>
      </c>
      <c r="B90" s="8">
        <f t="shared" si="12"/>
        <v>7</v>
      </c>
      <c r="C90" s="9">
        <v>0.41041666666666665</v>
      </c>
      <c r="D90" s="9">
        <v>0.91249999999999998</v>
      </c>
      <c r="E90" s="10">
        <v>120</v>
      </c>
      <c r="F90" s="3">
        <f t="shared" si="13"/>
        <v>0.50208333333333333</v>
      </c>
      <c r="G90" s="5">
        <f t="shared" si="14"/>
        <v>0.41875000000000001</v>
      </c>
      <c r="H90" s="6">
        <f t="shared" si="15"/>
        <v>10.050000000000001</v>
      </c>
      <c r="I90" s="23">
        <f t="shared" si="16"/>
        <v>2</v>
      </c>
      <c r="J90" s="4">
        <f t="shared" si="17"/>
        <v>334</v>
      </c>
      <c r="K90" s="24">
        <f t="shared" si="11"/>
        <v>8.0500000000000007</v>
      </c>
      <c r="L90" s="4">
        <f t="shared" si="18"/>
        <v>1674</v>
      </c>
      <c r="M90" s="4">
        <f t="shared" si="19"/>
        <v>2008</v>
      </c>
      <c r="N90" s="16"/>
    </row>
    <row r="91" spans="1:14" s="1" customFormat="1" ht="19.5" x14ac:dyDescent="0.4">
      <c r="A91" s="7">
        <v>42840</v>
      </c>
      <c r="B91" s="8">
        <f t="shared" si="12"/>
        <v>7</v>
      </c>
      <c r="C91" s="9">
        <v>0.37986111111111115</v>
      </c>
      <c r="D91" s="9">
        <v>0.91527777777777775</v>
      </c>
      <c r="E91" s="10">
        <v>120</v>
      </c>
      <c r="F91" s="3">
        <f t="shared" si="13"/>
        <v>0.53541666666666665</v>
      </c>
      <c r="G91" s="5">
        <f t="shared" si="14"/>
        <v>0.45208333333333334</v>
      </c>
      <c r="H91" s="6">
        <f t="shared" si="15"/>
        <v>10.85</v>
      </c>
      <c r="I91" s="23">
        <f t="shared" si="16"/>
        <v>2</v>
      </c>
      <c r="J91" s="4">
        <f t="shared" si="17"/>
        <v>334</v>
      </c>
      <c r="K91" s="24">
        <f t="shared" si="11"/>
        <v>8.85</v>
      </c>
      <c r="L91" s="4">
        <f t="shared" si="18"/>
        <v>1841</v>
      </c>
      <c r="M91" s="4">
        <f t="shared" si="19"/>
        <v>2175</v>
      </c>
      <c r="N91" s="16"/>
    </row>
    <row r="92" spans="1:14" s="1" customFormat="1" ht="19.5" x14ac:dyDescent="0.4">
      <c r="A92" s="7">
        <v>42847</v>
      </c>
      <c r="B92" s="8">
        <f t="shared" si="12"/>
        <v>7</v>
      </c>
      <c r="C92" s="9">
        <v>0.38194444444444442</v>
      </c>
      <c r="D92" s="9">
        <v>0.8666666666666667</v>
      </c>
      <c r="E92" s="10">
        <v>120</v>
      </c>
      <c r="F92" s="3">
        <f t="shared" si="13"/>
        <v>0.48472222222222228</v>
      </c>
      <c r="G92" s="5">
        <f t="shared" si="14"/>
        <v>0.40138888888888896</v>
      </c>
      <c r="H92" s="6">
        <f t="shared" si="15"/>
        <v>9.6333333333333346</v>
      </c>
      <c r="I92" s="23">
        <f t="shared" si="16"/>
        <v>2</v>
      </c>
      <c r="J92" s="4">
        <f t="shared" si="17"/>
        <v>334</v>
      </c>
      <c r="K92" s="24">
        <f t="shared" ref="K92:K155" si="20">IF(H92&gt;=2,H92-2,0)</f>
        <v>7.6333333333333346</v>
      </c>
      <c r="L92" s="4">
        <f t="shared" si="18"/>
        <v>1588</v>
      </c>
      <c r="M92" s="4">
        <f t="shared" si="19"/>
        <v>1922</v>
      </c>
      <c r="N92" s="16"/>
    </row>
    <row r="93" spans="1:14" s="1" customFormat="1" ht="19.5" x14ac:dyDescent="0.4">
      <c r="A93" s="7">
        <v>42854</v>
      </c>
      <c r="B93" s="8">
        <f t="shared" si="12"/>
        <v>7</v>
      </c>
      <c r="C93" s="9">
        <v>0.37986111111111115</v>
      </c>
      <c r="D93" s="9">
        <v>0.89374999999999993</v>
      </c>
      <c r="E93" s="10">
        <v>120</v>
      </c>
      <c r="F93" s="3">
        <f t="shared" si="13"/>
        <v>0.51388888888888884</v>
      </c>
      <c r="G93" s="5">
        <f t="shared" si="14"/>
        <v>0.43055555555555552</v>
      </c>
      <c r="H93" s="6">
        <f t="shared" si="15"/>
        <v>10.333333333333332</v>
      </c>
      <c r="I93" s="23">
        <f t="shared" si="16"/>
        <v>2</v>
      </c>
      <c r="J93" s="4">
        <f t="shared" si="17"/>
        <v>334</v>
      </c>
      <c r="K93" s="24">
        <f t="shared" si="20"/>
        <v>8.3333333333333321</v>
      </c>
      <c r="L93" s="4">
        <f t="shared" si="18"/>
        <v>1733</v>
      </c>
      <c r="M93" s="4">
        <f t="shared" si="19"/>
        <v>2067</v>
      </c>
      <c r="N93" s="2">
        <f>SUM(M89:M93)</f>
        <v>10225</v>
      </c>
    </row>
    <row r="94" spans="1:14" s="1" customFormat="1" ht="19.5" x14ac:dyDescent="0.4">
      <c r="A94" s="7">
        <v>42861</v>
      </c>
      <c r="B94" s="8">
        <f t="shared" si="12"/>
        <v>7</v>
      </c>
      <c r="C94" s="9">
        <v>0.37708333333333338</v>
      </c>
      <c r="D94" s="9">
        <v>0.89513888888888893</v>
      </c>
      <c r="E94" s="10">
        <v>120</v>
      </c>
      <c r="F94" s="3">
        <f t="shared" si="13"/>
        <v>0.51805555555555549</v>
      </c>
      <c r="G94" s="5">
        <f t="shared" si="14"/>
        <v>0.43472222222222218</v>
      </c>
      <c r="H94" s="6">
        <f t="shared" si="15"/>
        <v>10.433333333333332</v>
      </c>
      <c r="I94" s="23">
        <f t="shared" si="16"/>
        <v>2</v>
      </c>
      <c r="J94" s="4">
        <f t="shared" si="17"/>
        <v>334</v>
      </c>
      <c r="K94" s="24">
        <f t="shared" si="20"/>
        <v>8.4333333333333318</v>
      </c>
      <c r="L94" s="4">
        <f t="shared" si="18"/>
        <v>1754</v>
      </c>
      <c r="M94" s="4">
        <f t="shared" si="19"/>
        <v>2088</v>
      </c>
      <c r="N94" s="16"/>
    </row>
    <row r="95" spans="1:14" s="1" customFormat="1" ht="19.5" x14ac:dyDescent="0.4">
      <c r="A95" s="7">
        <v>42868</v>
      </c>
      <c r="B95" s="8">
        <f t="shared" si="12"/>
        <v>7</v>
      </c>
      <c r="C95" s="9">
        <v>0.38055555555555554</v>
      </c>
      <c r="D95" s="9">
        <v>0.8833333333333333</v>
      </c>
      <c r="E95" s="10">
        <v>120</v>
      </c>
      <c r="F95" s="3">
        <f t="shared" si="13"/>
        <v>0.50277777777777777</v>
      </c>
      <c r="G95" s="5">
        <f t="shared" si="14"/>
        <v>0.41944444444444445</v>
      </c>
      <c r="H95" s="6">
        <f t="shared" si="15"/>
        <v>10.066666666666666</v>
      </c>
      <c r="I95" s="23">
        <f t="shared" si="16"/>
        <v>2</v>
      </c>
      <c r="J95" s="4">
        <f t="shared" si="17"/>
        <v>334</v>
      </c>
      <c r="K95" s="24">
        <f t="shared" si="20"/>
        <v>8.0666666666666664</v>
      </c>
      <c r="L95" s="4">
        <f t="shared" si="18"/>
        <v>1678</v>
      </c>
      <c r="M95" s="4">
        <f t="shared" si="19"/>
        <v>2012</v>
      </c>
      <c r="N95" s="16"/>
    </row>
    <row r="96" spans="1:14" s="1" customFormat="1" ht="19.5" x14ac:dyDescent="0.4">
      <c r="A96" s="7">
        <v>42875</v>
      </c>
      <c r="B96" s="8">
        <f t="shared" si="12"/>
        <v>7</v>
      </c>
      <c r="C96" s="9">
        <v>0.38194444444444442</v>
      </c>
      <c r="D96" s="9">
        <v>0.8930555555555556</v>
      </c>
      <c r="E96" s="10">
        <v>120</v>
      </c>
      <c r="F96" s="3">
        <f t="shared" si="13"/>
        <v>0.51111111111111118</v>
      </c>
      <c r="G96" s="5">
        <f t="shared" si="14"/>
        <v>0.42777777777777787</v>
      </c>
      <c r="H96" s="6">
        <f t="shared" si="15"/>
        <v>10.266666666666669</v>
      </c>
      <c r="I96" s="23">
        <f t="shared" si="16"/>
        <v>2</v>
      </c>
      <c r="J96" s="4">
        <f t="shared" si="17"/>
        <v>334</v>
      </c>
      <c r="K96" s="24">
        <f t="shared" si="20"/>
        <v>8.2666666666666693</v>
      </c>
      <c r="L96" s="4">
        <f t="shared" si="18"/>
        <v>1719</v>
      </c>
      <c r="M96" s="4">
        <f t="shared" si="19"/>
        <v>2053</v>
      </c>
      <c r="N96" s="16"/>
    </row>
    <row r="97" spans="1:14" s="1" customFormat="1" ht="19.5" x14ac:dyDescent="0.4">
      <c r="A97" s="7">
        <v>42884</v>
      </c>
      <c r="B97" s="8">
        <f t="shared" si="12"/>
        <v>2</v>
      </c>
      <c r="C97" s="9">
        <v>0.38611111111111113</v>
      </c>
      <c r="D97" s="9">
        <v>0.89513888888888893</v>
      </c>
      <c r="E97" s="10">
        <v>120</v>
      </c>
      <c r="F97" s="3">
        <f t="shared" si="13"/>
        <v>0.50902777777777786</v>
      </c>
      <c r="G97" s="5">
        <f t="shared" si="14"/>
        <v>0.42569444444444454</v>
      </c>
      <c r="H97" s="6">
        <f t="shared" si="15"/>
        <v>10.216666666666669</v>
      </c>
      <c r="I97" s="23">
        <f t="shared" si="16"/>
        <v>2</v>
      </c>
      <c r="J97" s="4">
        <f t="shared" si="17"/>
        <v>334</v>
      </c>
      <c r="K97" s="24">
        <f t="shared" si="20"/>
        <v>8.2166666666666686</v>
      </c>
      <c r="L97" s="4">
        <f t="shared" si="18"/>
        <v>1709</v>
      </c>
      <c r="M97" s="4">
        <f t="shared" si="19"/>
        <v>2043</v>
      </c>
      <c r="N97" s="2">
        <f>SUM(M94:M97)</f>
        <v>8196</v>
      </c>
    </row>
    <row r="98" spans="1:14" s="1" customFormat="1" ht="19.5" x14ac:dyDescent="0.4">
      <c r="A98" s="7">
        <v>42896</v>
      </c>
      <c r="B98" s="8">
        <f t="shared" si="12"/>
        <v>7</v>
      </c>
      <c r="C98" s="9">
        <v>0.3743055555555555</v>
      </c>
      <c r="D98" s="14">
        <v>0.78402777777777777</v>
      </c>
      <c r="E98" s="10">
        <v>120</v>
      </c>
      <c r="F98" s="3">
        <f t="shared" si="13"/>
        <v>0.40972222222222227</v>
      </c>
      <c r="G98" s="5">
        <f t="shared" si="14"/>
        <v>0.32638888888888895</v>
      </c>
      <c r="H98" s="6">
        <f t="shared" si="15"/>
        <v>7.8333333333333348</v>
      </c>
      <c r="I98" s="23">
        <f t="shared" si="16"/>
        <v>2</v>
      </c>
      <c r="J98" s="4">
        <f t="shared" si="17"/>
        <v>334</v>
      </c>
      <c r="K98" s="24">
        <f t="shared" si="20"/>
        <v>5.8333333333333348</v>
      </c>
      <c r="L98" s="4">
        <f t="shared" si="18"/>
        <v>1213</v>
      </c>
      <c r="M98" s="4">
        <f t="shared" si="19"/>
        <v>1547</v>
      </c>
      <c r="N98" s="16"/>
    </row>
    <row r="99" spans="1:14" s="1" customFormat="1" ht="19.5" x14ac:dyDescent="0.4">
      <c r="A99" s="7">
        <v>42903</v>
      </c>
      <c r="B99" s="8">
        <f t="shared" si="12"/>
        <v>7</v>
      </c>
      <c r="C99" s="9">
        <v>0.37916666666666665</v>
      </c>
      <c r="D99" s="9">
        <v>0.87638888888888899</v>
      </c>
      <c r="E99" s="10">
        <v>120</v>
      </c>
      <c r="F99" s="3">
        <f t="shared" si="13"/>
        <v>0.49722222222222234</v>
      </c>
      <c r="G99" s="5">
        <f t="shared" si="14"/>
        <v>0.41388888888888903</v>
      </c>
      <c r="H99" s="6">
        <f t="shared" si="15"/>
        <v>9.9333333333333371</v>
      </c>
      <c r="I99" s="23">
        <f t="shared" si="16"/>
        <v>2</v>
      </c>
      <c r="J99" s="4">
        <f t="shared" si="17"/>
        <v>334</v>
      </c>
      <c r="K99" s="24">
        <f t="shared" si="20"/>
        <v>7.9333333333333371</v>
      </c>
      <c r="L99" s="4">
        <f t="shared" si="18"/>
        <v>1650</v>
      </c>
      <c r="M99" s="4">
        <f t="shared" si="19"/>
        <v>1984</v>
      </c>
      <c r="N99" s="16"/>
    </row>
    <row r="100" spans="1:14" s="1" customFormat="1" ht="19.5" x14ac:dyDescent="0.4">
      <c r="A100" s="7">
        <v>42910</v>
      </c>
      <c r="B100" s="8">
        <f t="shared" si="12"/>
        <v>7</v>
      </c>
      <c r="C100" s="9">
        <v>0.38055555555555554</v>
      </c>
      <c r="D100" s="9">
        <v>0.89027777777777783</v>
      </c>
      <c r="E100" s="10">
        <v>120</v>
      </c>
      <c r="F100" s="3">
        <f t="shared" si="13"/>
        <v>0.5097222222222223</v>
      </c>
      <c r="G100" s="5">
        <f t="shared" si="14"/>
        <v>0.42638888888888898</v>
      </c>
      <c r="H100" s="6">
        <f t="shared" si="15"/>
        <v>10.233333333333336</v>
      </c>
      <c r="I100" s="23">
        <f t="shared" si="16"/>
        <v>2</v>
      </c>
      <c r="J100" s="4">
        <f t="shared" si="17"/>
        <v>334</v>
      </c>
      <c r="K100" s="24">
        <f t="shared" si="20"/>
        <v>8.2333333333333361</v>
      </c>
      <c r="L100" s="4">
        <f t="shared" si="18"/>
        <v>1713</v>
      </c>
      <c r="M100" s="4">
        <f t="shared" si="19"/>
        <v>2047</v>
      </c>
      <c r="N100" s="2">
        <f>SUM(M98:M100)</f>
        <v>5578</v>
      </c>
    </row>
    <row r="101" spans="1:14" s="1" customFormat="1" ht="19.5" x14ac:dyDescent="0.4">
      <c r="A101" s="7">
        <v>42917</v>
      </c>
      <c r="B101" s="8">
        <f t="shared" si="12"/>
        <v>7</v>
      </c>
      <c r="C101" s="9">
        <v>0.3833333333333333</v>
      </c>
      <c r="D101" s="9">
        <v>0.90069444444444446</v>
      </c>
      <c r="E101" s="10">
        <v>120</v>
      </c>
      <c r="F101" s="3">
        <f t="shared" si="13"/>
        <v>0.51736111111111116</v>
      </c>
      <c r="G101" s="5">
        <f t="shared" si="14"/>
        <v>0.43402777777777785</v>
      </c>
      <c r="H101" s="6">
        <f t="shared" si="15"/>
        <v>10.416666666666668</v>
      </c>
      <c r="I101" s="23">
        <f t="shared" si="16"/>
        <v>2</v>
      </c>
      <c r="J101" s="4">
        <f t="shared" si="17"/>
        <v>334</v>
      </c>
      <c r="K101" s="24">
        <f t="shared" si="20"/>
        <v>8.4166666666666679</v>
      </c>
      <c r="L101" s="4">
        <f t="shared" si="18"/>
        <v>1751</v>
      </c>
      <c r="M101" s="4">
        <f t="shared" si="19"/>
        <v>2085</v>
      </c>
      <c r="N101" s="2"/>
    </row>
    <row r="102" spans="1:14" s="1" customFormat="1" ht="19.5" x14ac:dyDescent="0.4">
      <c r="A102" s="7">
        <v>42924</v>
      </c>
      <c r="B102" s="8">
        <f t="shared" si="12"/>
        <v>7</v>
      </c>
      <c r="C102" s="9">
        <v>0.37777777777777777</v>
      </c>
      <c r="D102" s="9">
        <v>0.88888888888888884</v>
      </c>
      <c r="E102" s="10">
        <v>120</v>
      </c>
      <c r="F102" s="3">
        <f t="shared" si="13"/>
        <v>0.51111111111111107</v>
      </c>
      <c r="G102" s="5">
        <f t="shared" si="14"/>
        <v>0.42777777777777776</v>
      </c>
      <c r="H102" s="6">
        <f t="shared" si="15"/>
        <v>10.266666666666666</v>
      </c>
      <c r="I102" s="23">
        <f t="shared" si="16"/>
        <v>2</v>
      </c>
      <c r="J102" s="4">
        <f t="shared" si="17"/>
        <v>334</v>
      </c>
      <c r="K102" s="24">
        <f t="shared" si="20"/>
        <v>8.2666666666666657</v>
      </c>
      <c r="L102" s="4">
        <f t="shared" si="18"/>
        <v>1719</v>
      </c>
      <c r="M102" s="4">
        <f t="shared" si="19"/>
        <v>2053</v>
      </c>
      <c r="N102" s="16"/>
    </row>
    <row r="103" spans="1:14" s="1" customFormat="1" ht="19.5" x14ac:dyDescent="0.4">
      <c r="A103" s="7">
        <v>42938</v>
      </c>
      <c r="B103" s="8">
        <f t="shared" si="12"/>
        <v>7</v>
      </c>
      <c r="C103" s="9">
        <v>0.37847222222222227</v>
      </c>
      <c r="D103" s="9">
        <v>0.9770833333333333</v>
      </c>
      <c r="E103" s="10">
        <v>120</v>
      </c>
      <c r="F103" s="3">
        <f t="shared" si="13"/>
        <v>0.59861111111111098</v>
      </c>
      <c r="G103" s="5">
        <f t="shared" si="14"/>
        <v>0.51527777777777761</v>
      </c>
      <c r="H103" s="6">
        <f t="shared" si="15"/>
        <v>12.366666666666664</v>
      </c>
      <c r="I103" s="23">
        <f t="shared" si="16"/>
        <v>2</v>
      </c>
      <c r="J103" s="4">
        <f t="shared" si="17"/>
        <v>334</v>
      </c>
      <c r="K103" s="24">
        <f t="shared" si="20"/>
        <v>10.366666666666664</v>
      </c>
      <c r="L103" s="4">
        <f t="shared" si="18"/>
        <v>2156</v>
      </c>
      <c r="M103" s="4">
        <f t="shared" si="19"/>
        <v>2490</v>
      </c>
      <c r="N103" s="16"/>
    </row>
    <row r="104" spans="1:14" s="1" customFormat="1" ht="19.5" x14ac:dyDescent="0.4">
      <c r="A104" s="7">
        <v>42945</v>
      </c>
      <c r="B104" s="8">
        <f t="shared" si="12"/>
        <v>7</v>
      </c>
      <c r="C104" s="9">
        <v>0.37777777777777777</v>
      </c>
      <c r="D104" s="9">
        <v>0.78749999999999998</v>
      </c>
      <c r="E104" s="10">
        <v>120</v>
      </c>
      <c r="F104" s="3">
        <f t="shared" si="13"/>
        <v>0.40972222222222221</v>
      </c>
      <c r="G104" s="5">
        <f t="shared" si="14"/>
        <v>0.3263888888888889</v>
      </c>
      <c r="H104" s="6">
        <f t="shared" si="15"/>
        <v>7.8333333333333339</v>
      </c>
      <c r="I104" s="23">
        <f t="shared" si="16"/>
        <v>2</v>
      </c>
      <c r="J104" s="4">
        <f t="shared" si="17"/>
        <v>334</v>
      </c>
      <c r="K104" s="24">
        <f t="shared" si="20"/>
        <v>5.8333333333333339</v>
      </c>
      <c r="L104" s="4">
        <f t="shared" si="18"/>
        <v>1213</v>
      </c>
      <c r="M104" s="4">
        <f t="shared" si="19"/>
        <v>1547</v>
      </c>
      <c r="N104" s="2">
        <f>SUM(M101:M104)</f>
        <v>8175</v>
      </c>
    </row>
    <row r="105" spans="1:14" s="1" customFormat="1" ht="19.5" x14ac:dyDescent="0.4">
      <c r="A105" s="7">
        <v>42952</v>
      </c>
      <c r="B105" s="8">
        <f t="shared" si="12"/>
        <v>7</v>
      </c>
      <c r="C105" s="9">
        <v>0.38680555555555557</v>
      </c>
      <c r="D105" s="9">
        <v>0.88402777777777775</v>
      </c>
      <c r="E105" s="10">
        <v>120</v>
      </c>
      <c r="F105" s="3">
        <f t="shared" si="13"/>
        <v>0.49722222222222218</v>
      </c>
      <c r="G105" s="5">
        <f t="shared" si="14"/>
        <v>0.41388888888888886</v>
      </c>
      <c r="H105" s="6">
        <f t="shared" si="15"/>
        <v>9.9333333333333336</v>
      </c>
      <c r="I105" s="23">
        <f t="shared" si="16"/>
        <v>2</v>
      </c>
      <c r="J105" s="4">
        <f t="shared" si="17"/>
        <v>334</v>
      </c>
      <c r="K105" s="24">
        <f t="shared" si="20"/>
        <v>7.9333333333333336</v>
      </c>
      <c r="L105" s="4">
        <f t="shared" si="18"/>
        <v>1650</v>
      </c>
      <c r="M105" s="4">
        <f t="shared" si="19"/>
        <v>1984</v>
      </c>
      <c r="N105" s="16"/>
    </row>
    <row r="106" spans="1:14" s="1" customFormat="1" ht="19.5" x14ac:dyDescent="0.4">
      <c r="A106" s="7">
        <v>42959</v>
      </c>
      <c r="B106" s="8">
        <f t="shared" si="12"/>
        <v>7</v>
      </c>
      <c r="C106" s="9">
        <v>0.38263888888888892</v>
      </c>
      <c r="D106" s="9">
        <v>0.89236111111111116</v>
      </c>
      <c r="E106" s="10">
        <v>120</v>
      </c>
      <c r="F106" s="3">
        <f t="shared" si="13"/>
        <v>0.50972222222222219</v>
      </c>
      <c r="G106" s="5">
        <f t="shared" si="14"/>
        <v>0.42638888888888887</v>
      </c>
      <c r="H106" s="6">
        <f t="shared" si="15"/>
        <v>10.233333333333333</v>
      </c>
      <c r="I106" s="23">
        <f t="shared" si="16"/>
        <v>2</v>
      </c>
      <c r="J106" s="4">
        <f t="shared" si="17"/>
        <v>334</v>
      </c>
      <c r="K106" s="24">
        <f t="shared" si="20"/>
        <v>8.2333333333333325</v>
      </c>
      <c r="L106" s="4">
        <f t="shared" si="18"/>
        <v>1713</v>
      </c>
      <c r="M106" s="4">
        <f t="shared" si="19"/>
        <v>2047</v>
      </c>
      <c r="N106" s="16"/>
    </row>
    <row r="107" spans="1:14" s="1" customFormat="1" ht="19.5" x14ac:dyDescent="0.4">
      <c r="A107" s="7">
        <v>42966</v>
      </c>
      <c r="B107" s="8">
        <f t="shared" si="12"/>
        <v>7</v>
      </c>
      <c r="C107" s="9">
        <v>0.39166666666666666</v>
      </c>
      <c r="D107" s="9">
        <v>0.90277777777777779</v>
      </c>
      <c r="E107" s="10">
        <v>120</v>
      </c>
      <c r="F107" s="3">
        <f t="shared" si="13"/>
        <v>0.51111111111111107</v>
      </c>
      <c r="G107" s="5">
        <f t="shared" si="14"/>
        <v>0.42777777777777776</v>
      </c>
      <c r="H107" s="6">
        <f t="shared" si="15"/>
        <v>10.266666666666666</v>
      </c>
      <c r="I107" s="23">
        <f t="shared" si="16"/>
        <v>2</v>
      </c>
      <c r="J107" s="4">
        <f t="shared" si="17"/>
        <v>334</v>
      </c>
      <c r="K107" s="24">
        <f t="shared" si="20"/>
        <v>8.2666666666666657</v>
      </c>
      <c r="L107" s="4">
        <f t="shared" si="18"/>
        <v>1719</v>
      </c>
      <c r="M107" s="4">
        <f t="shared" si="19"/>
        <v>2053</v>
      </c>
      <c r="N107" s="16"/>
    </row>
    <row r="108" spans="1:14" s="1" customFormat="1" ht="19.5" x14ac:dyDescent="0.4">
      <c r="A108" s="7">
        <v>42973</v>
      </c>
      <c r="B108" s="8">
        <f t="shared" si="12"/>
        <v>7</v>
      </c>
      <c r="C108" s="9">
        <v>0.38194444444444442</v>
      </c>
      <c r="D108" s="9">
        <v>0.79166666666666663</v>
      </c>
      <c r="E108" s="10">
        <v>120</v>
      </c>
      <c r="F108" s="3">
        <f t="shared" si="13"/>
        <v>0.40972222222222221</v>
      </c>
      <c r="G108" s="5">
        <f t="shared" si="14"/>
        <v>0.3263888888888889</v>
      </c>
      <c r="H108" s="6">
        <f t="shared" si="15"/>
        <v>7.8333333333333339</v>
      </c>
      <c r="I108" s="23">
        <f t="shared" si="16"/>
        <v>2</v>
      </c>
      <c r="J108" s="4">
        <f t="shared" si="17"/>
        <v>334</v>
      </c>
      <c r="K108" s="24">
        <f t="shared" si="20"/>
        <v>5.8333333333333339</v>
      </c>
      <c r="L108" s="4">
        <f t="shared" si="18"/>
        <v>1213</v>
      </c>
      <c r="M108" s="4">
        <f t="shared" si="19"/>
        <v>1547</v>
      </c>
      <c r="N108" s="2">
        <f>SUM(M105:M108)</f>
        <v>7631</v>
      </c>
    </row>
    <row r="109" spans="1:14" s="1" customFormat="1" ht="19.5" x14ac:dyDescent="0.4">
      <c r="A109" s="7">
        <v>42980</v>
      </c>
      <c r="B109" s="8">
        <f t="shared" si="12"/>
        <v>7</v>
      </c>
      <c r="C109" s="9">
        <v>0.38680555555555557</v>
      </c>
      <c r="D109" s="9">
        <v>0.92638888888888893</v>
      </c>
      <c r="E109" s="10">
        <v>120</v>
      </c>
      <c r="F109" s="3">
        <f t="shared" si="13"/>
        <v>0.5395833333333333</v>
      </c>
      <c r="G109" s="5">
        <f t="shared" si="14"/>
        <v>0.45624999999999999</v>
      </c>
      <c r="H109" s="6">
        <f t="shared" si="15"/>
        <v>10.95</v>
      </c>
      <c r="I109" s="23">
        <f t="shared" si="16"/>
        <v>2</v>
      </c>
      <c r="J109" s="4">
        <f t="shared" si="17"/>
        <v>334</v>
      </c>
      <c r="K109" s="24">
        <f t="shared" si="20"/>
        <v>8.9499999999999993</v>
      </c>
      <c r="L109" s="4">
        <f t="shared" si="18"/>
        <v>1862</v>
      </c>
      <c r="M109" s="4">
        <f t="shared" si="19"/>
        <v>2196</v>
      </c>
      <c r="N109" s="16"/>
    </row>
    <row r="110" spans="1:14" s="1" customFormat="1" ht="19.5" x14ac:dyDescent="0.4">
      <c r="A110" s="7">
        <v>42987</v>
      </c>
      <c r="B110" s="8">
        <f t="shared" si="12"/>
        <v>7</v>
      </c>
      <c r="C110" s="14">
        <v>0.38680555555555557</v>
      </c>
      <c r="D110" s="9">
        <v>0.92569444444444438</v>
      </c>
      <c r="E110" s="10">
        <v>120</v>
      </c>
      <c r="F110" s="3">
        <f t="shared" si="13"/>
        <v>0.53888888888888875</v>
      </c>
      <c r="G110" s="5">
        <f t="shared" si="14"/>
        <v>0.45555555555555544</v>
      </c>
      <c r="H110" s="6">
        <f t="shared" si="15"/>
        <v>10.93333333333333</v>
      </c>
      <c r="I110" s="23">
        <f t="shared" si="16"/>
        <v>2</v>
      </c>
      <c r="J110" s="4">
        <f t="shared" si="17"/>
        <v>334</v>
      </c>
      <c r="K110" s="24">
        <f t="shared" si="20"/>
        <v>8.93333333333333</v>
      </c>
      <c r="L110" s="4">
        <f t="shared" si="18"/>
        <v>1858</v>
      </c>
      <c r="M110" s="4">
        <f t="shared" si="19"/>
        <v>2192</v>
      </c>
      <c r="N110" s="16"/>
    </row>
    <row r="111" spans="1:14" s="1" customFormat="1" ht="19.5" x14ac:dyDescent="0.4">
      <c r="A111" s="7">
        <v>42994</v>
      </c>
      <c r="B111" s="8">
        <f t="shared" si="12"/>
        <v>7</v>
      </c>
      <c r="C111" s="9">
        <v>0.3840277777777778</v>
      </c>
      <c r="D111" s="9">
        <v>0.86249999999999993</v>
      </c>
      <c r="E111" s="10">
        <v>120</v>
      </c>
      <c r="F111" s="3">
        <f t="shared" si="13"/>
        <v>0.47847222222222213</v>
      </c>
      <c r="G111" s="5">
        <f t="shared" si="14"/>
        <v>0.39513888888888882</v>
      </c>
      <c r="H111" s="6">
        <f t="shared" si="15"/>
        <v>9.4833333333333307</v>
      </c>
      <c r="I111" s="23">
        <f t="shared" si="16"/>
        <v>2</v>
      </c>
      <c r="J111" s="4">
        <f t="shared" si="17"/>
        <v>334</v>
      </c>
      <c r="K111" s="24">
        <f t="shared" si="20"/>
        <v>7.4833333333333307</v>
      </c>
      <c r="L111" s="4">
        <f t="shared" si="18"/>
        <v>1557</v>
      </c>
      <c r="M111" s="4">
        <f t="shared" si="19"/>
        <v>1891</v>
      </c>
      <c r="N111" s="16"/>
    </row>
    <row r="112" spans="1:14" s="1" customFormat="1" ht="19.5" x14ac:dyDescent="0.4">
      <c r="A112" s="7">
        <v>43001</v>
      </c>
      <c r="B112" s="8">
        <f t="shared" si="12"/>
        <v>7</v>
      </c>
      <c r="C112" s="9">
        <v>0.39027777777777778</v>
      </c>
      <c r="D112" s="9">
        <v>0.83819444444444446</v>
      </c>
      <c r="E112" s="10">
        <v>120</v>
      </c>
      <c r="F112" s="3">
        <f t="shared" si="13"/>
        <v>0.44791666666666669</v>
      </c>
      <c r="G112" s="5">
        <f t="shared" si="14"/>
        <v>0.36458333333333337</v>
      </c>
      <c r="H112" s="6">
        <f t="shared" si="15"/>
        <v>8.75</v>
      </c>
      <c r="I112" s="23">
        <f t="shared" si="16"/>
        <v>2</v>
      </c>
      <c r="J112" s="4">
        <f t="shared" si="17"/>
        <v>334</v>
      </c>
      <c r="K112" s="24">
        <f t="shared" si="20"/>
        <v>6.75</v>
      </c>
      <c r="L112" s="4">
        <f t="shared" si="18"/>
        <v>1404</v>
      </c>
      <c r="M112" s="4">
        <f t="shared" si="19"/>
        <v>1738</v>
      </c>
      <c r="N112" s="16"/>
    </row>
    <row r="113" spans="1:14" s="1" customFormat="1" ht="19.5" x14ac:dyDescent="0.4">
      <c r="A113" s="7">
        <v>43008</v>
      </c>
      <c r="B113" s="8">
        <f t="shared" si="12"/>
        <v>7</v>
      </c>
      <c r="C113" s="9">
        <v>0.3840277777777778</v>
      </c>
      <c r="D113" s="9">
        <v>0.91319444444444453</v>
      </c>
      <c r="E113" s="10">
        <v>120</v>
      </c>
      <c r="F113" s="3">
        <f t="shared" si="13"/>
        <v>0.52916666666666679</v>
      </c>
      <c r="G113" s="5">
        <f t="shared" si="14"/>
        <v>0.44583333333333347</v>
      </c>
      <c r="H113" s="6">
        <f t="shared" si="15"/>
        <v>10.700000000000003</v>
      </c>
      <c r="I113" s="23">
        <f t="shared" si="16"/>
        <v>2</v>
      </c>
      <c r="J113" s="4">
        <f t="shared" si="17"/>
        <v>334</v>
      </c>
      <c r="K113" s="24">
        <f t="shared" si="20"/>
        <v>8.7000000000000028</v>
      </c>
      <c r="L113" s="4">
        <f t="shared" si="18"/>
        <v>1810</v>
      </c>
      <c r="M113" s="4">
        <f t="shared" si="19"/>
        <v>2144</v>
      </c>
      <c r="N113" s="2">
        <f>SUM(M109:M113)</f>
        <v>10161</v>
      </c>
    </row>
    <row r="114" spans="1:14" s="1" customFormat="1" ht="19.5" x14ac:dyDescent="0.4">
      <c r="A114" s="7">
        <v>43015</v>
      </c>
      <c r="B114" s="8">
        <f t="shared" si="12"/>
        <v>7</v>
      </c>
      <c r="C114" s="9">
        <v>0.38472222222222219</v>
      </c>
      <c r="D114" s="9"/>
      <c r="E114" s="10">
        <v>120</v>
      </c>
      <c r="F114" s="3">
        <f t="shared" si="13"/>
        <v>-0.38472222222222219</v>
      </c>
      <c r="G114" s="5">
        <f ca="1">D114-C114-TIME(0,G114*60,0)</f>
        <v>0</v>
      </c>
      <c r="H114" s="6">
        <v>0</v>
      </c>
      <c r="I114" s="23">
        <f t="shared" si="16"/>
        <v>0</v>
      </c>
      <c r="J114" s="4">
        <f t="shared" si="17"/>
        <v>0</v>
      </c>
      <c r="K114" s="24">
        <f t="shared" si="20"/>
        <v>0</v>
      </c>
      <c r="L114" s="4">
        <f t="shared" si="18"/>
        <v>0</v>
      </c>
      <c r="M114" s="4">
        <f t="shared" si="19"/>
        <v>0</v>
      </c>
      <c r="N114" s="16"/>
    </row>
    <row r="115" spans="1:14" s="1" customFormat="1" ht="19.5" x14ac:dyDescent="0.4">
      <c r="A115" s="7">
        <v>43017</v>
      </c>
      <c r="B115" s="8">
        <f t="shared" si="12"/>
        <v>2</v>
      </c>
      <c r="C115" s="9">
        <v>0.3888888888888889</v>
      </c>
      <c r="D115" s="9">
        <v>0.8965277777777777</v>
      </c>
      <c r="E115" s="10">
        <v>120</v>
      </c>
      <c r="F115" s="3">
        <f t="shared" si="13"/>
        <v>0.50763888888888875</v>
      </c>
      <c r="G115" s="5">
        <f t="shared" si="14"/>
        <v>0.42430555555555544</v>
      </c>
      <c r="H115" s="6">
        <f t="shared" si="15"/>
        <v>10.18333333333333</v>
      </c>
      <c r="I115" s="23">
        <f t="shared" si="16"/>
        <v>2</v>
      </c>
      <c r="J115" s="4">
        <f t="shared" si="17"/>
        <v>334</v>
      </c>
      <c r="K115" s="24">
        <f t="shared" si="20"/>
        <v>8.18333333333333</v>
      </c>
      <c r="L115" s="4">
        <f t="shared" si="18"/>
        <v>1702</v>
      </c>
      <c r="M115" s="4">
        <f t="shared" si="19"/>
        <v>2036</v>
      </c>
      <c r="N115" s="16"/>
    </row>
    <row r="116" spans="1:14" s="1" customFormat="1" ht="19.5" x14ac:dyDescent="0.4">
      <c r="A116" s="7">
        <v>43022</v>
      </c>
      <c r="B116" s="8">
        <f t="shared" si="12"/>
        <v>7</v>
      </c>
      <c r="C116" s="9">
        <v>0.3833333333333333</v>
      </c>
      <c r="D116" s="9">
        <v>0.89861111111111114</v>
      </c>
      <c r="E116" s="10">
        <v>120</v>
      </c>
      <c r="F116" s="3">
        <f t="shared" si="13"/>
        <v>0.51527777777777783</v>
      </c>
      <c r="G116" s="5">
        <f t="shared" si="14"/>
        <v>0.43194444444444452</v>
      </c>
      <c r="H116" s="6">
        <f t="shared" si="15"/>
        <v>10.366666666666669</v>
      </c>
      <c r="I116" s="23">
        <f t="shared" si="16"/>
        <v>2</v>
      </c>
      <c r="J116" s="4">
        <f t="shared" si="17"/>
        <v>334</v>
      </c>
      <c r="K116" s="24">
        <f t="shared" si="20"/>
        <v>8.3666666666666689</v>
      </c>
      <c r="L116" s="4">
        <f t="shared" si="18"/>
        <v>1740</v>
      </c>
      <c r="M116" s="4">
        <f t="shared" si="19"/>
        <v>2074</v>
      </c>
      <c r="N116" s="16"/>
    </row>
    <row r="117" spans="1:14" s="1" customFormat="1" ht="19.5" x14ac:dyDescent="0.4">
      <c r="A117" s="7">
        <v>43036</v>
      </c>
      <c r="B117" s="8">
        <f t="shared" si="12"/>
        <v>7</v>
      </c>
      <c r="C117" s="9">
        <v>0.38472222222222219</v>
      </c>
      <c r="D117" s="9">
        <v>0.88402777777777775</v>
      </c>
      <c r="E117" s="10">
        <v>120</v>
      </c>
      <c r="F117" s="3">
        <f t="shared" si="13"/>
        <v>0.49930555555555556</v>
      </c>
      <c r="G117" s="5">
        <f t="shared" si="14"/>
        <v>0.41597222222222224</v>
      </c>
      <c r="H117" s="6">
        <f t="shared" si="15"/>
        <v>9.9833333333333343</v>
      </c>
      <c r="I117" s="23">
        <f t="shared" si="16"/>
        <v>2</v>
      </c>
      <c r="J117" s="4">
        <f t="shared" si="17"/>
        <v>334</v>
      </c>
      <c r="K117" s="24">
        <f t="shared" si="20"/>
        <v>7.9833333333333343</v>
      </c>
      <c r="L117" s="4">
        <f t="shared" si="18"/>
        <v>1661</v>
      </c>
      <c r="M117" s="4">
        <f t="shared" si="19"/>
        <v>1995</v>
      </c>
      <c r="N117" s="2">
        <f>SUM(M114:M117)</f>
        <v>6105</v>
      </c>
    </row>
    <row r="118" spans="1:14" s="1" customFormat="1" ht="19.5" x14ac:dyDescent="0.4">
      <c r="A118" s="7">
        <v>43050</v>
      </c>
      <c r="B118" s="8">
        <f t="shared" si="12"/>
        <v>7</v>
      </c>
      <c r="C118" s="9">
        <v>0.34791666666666665</v>
      </c>
      <c r="D118" s="9">
        <v>0.89027777777777783</v>
      </c>
      <c r="E118" s="10">
        <v>120</v>
      </c>
      <c r="F118" s="3">
        <f t="shared" si="13"/>
        <v>0.54236111111111118</v>
      </c>
      <c r="G118" s="5">
        <f t="shared" si="14"/>
        <v>0.45902777777777787</v>
      </c>
      <c r="H118" s="6">
        <f t="shared" si="15"/>
        <v>11.016666666666669</v>
      </c>
      <c r="I118" s="23">
        <f t="shared" si="16"/>
        <v>2</v>
      </c>
      <c r="J118" s="4">
        <f t="shared" si="17"/>
        <v>334</v>
      </c>
      <c r="K118" s="24">
        <f t="shared" si="20"/>
        <v>9.0166666666666693</v>
      </c>
      <c r="L118" s="4">
        <f t="shared" si="18"/>
        <v>1875</v>
      </c>
      <c r="M118" s="4">
        <f t="shared" si="19"/>
        <v>2209</v>
      </c>
      <c r="N118" s="16"/>
    </row>
    <row r="119" spans="1:14" s="1" customFormat="1" ht="19.5" x14ac:dyDescent="0.4">
      <c r="A119" s="7">
        <v>43057</v>
      </c>
      <c r="B119" s="8">
        <f t="shared" si="12"/>
        <v>7</v>
      </c>
      <c r="C119" s="9">
        <v>0.38055555555555554</v>
      </c>
      <c r="D119" s="9">
        <v>0.88680555555555562</v>
      </c>
      <c r="E119" s="10">
        <v>120</v>
      </c>
      <c r="F119" s="3">
        <f t="shared" si="13"/>
        <v>0.50625000000000009</v>
      </c>
      <c r="G119" s="5">
        <f t="shared" si="14"/>
        <v>0.42291666666666677</v>
      </c>
      <c r="H119" s="6">
        <f t="shared" si="15"/>
        <v>10.150000000000002</v>
      </c>
      <c r="I119" s="23">
        <f t="shared" si="16"/>
        <v>2</v>
      </c>
      <c r="J119" s="4">
        <f t="shared" si="17"/>
        <v>334</v>
      </c>
      <c r="K119" s="24">
        <f t="shared" si="20"/>
        <v>8.1500000000000021</v>
      </c>
      <c r="L119" s="4">
        <f t="shared" si="18"/>
        <v>1695</v>
      </c>
      <c r="M119" s="4">
        <f t="shared" si="19"/>
        <v>2029</v>
      </c>
      <c r="N119" s="16"/>
    </row>
    <row r="120" spans="1:14" s="1" customFormat="1" ht="19.5" x14ac:dyDescent="0.4">
      <c r="A120" s="7">
        <v>43064</v>
      </c>
      <c r="B120" s="8">
        <f t="shared" si="12"/>
        <v>7</v>
      </c>
      <c r="C120" s="9">
        <v>0.37986111111111115</v>
      </c>
      <c r="D120" s="9">
        <v>0.88055555555555554</v>
      </c>
      <c r="E120" s="10">
        <v>120</v>
      </c>
      <c r="F120" s="3">
        <f t="shared" si="13"/>
        <v>0.50069444444444433</v>
      </c>
      <c r="G120" s="5">
        <f t="shared" si="14"/>
        <v>0.41736111111111102</v>
      </c>
      <c r="H120" s="6">
        <f t="shared" si="15"/>
        <v>10.016666666666664</v>
      </c>
      <c r="I120" s="23">
        <f t="shared" si="16"/>
        <v>2</v>
      </c>
      <c r="J120" s="4">
        <f t="shared" si="17"/>
        <v>334</v>
      </c>
      <c r="K120" s="24">
        <f t="shared" si="20"/>
        <v>8.0166666666666639</v>
      </c>
      <c r="L120" s="4">
        <f t="shared" si="18"/>
        <v>1667</v>
      </c>
      <c r="M120" s="4">
        <f t="shared" si="19"/>
        <v>2001</v>
      </c>
      <c r="N120" s="2">
        <f>SUM(M118:M120)</f>
        <v>6239</v>
      </c>
    </row>
    <row r="121" spans="1:14" s="1" customFormat="1" ht="19.5" x14ac:dyDescent="0.4">
      <c r="A121" s="7">
        <v>43071</v>
      </c>
      <c r="B121" s="8">
        <f t="shared" si="12"/>
        <v>7</v>
      </c>
      <c r="C121" s="9">
        <v>0.38263888888888892</v>
      </c>
      <c r="D121" s="9">
        <v>0.86249999999999993</v>
      </c>
      <c r="E121" s="10">
        <v>120</v>
      </c>
      <c r="F121" s="3">
        <f t="shared" si="13"/>
        <v>0.47986111111111102</v>
      </c>
      <c r="G121" s="5">
        <f t="shared" si="14"/>
        <v>0.3965277777777777</v>
      </c>
      <c r="H121" s="6">
        <f t="shared" si="15"/>
        <v>9.5166666666666657</v>
      </c>
      <c r="I121" s="23">
        <f t="shared" si="16"/>
        <v>2</v>
      </c>
      <c r="J121" s="4">
        <f t="shared" si="17"/>
        <v>334</v>
      </c>
      <c r="K121" s="24">
        <f t="shared" si="20"/>
        <v>7.5166666666666657</v>
      </c>
      <c r="L121" s="4">
        <f t="shared" si="18"/>
        <v>1563</v>
      </c>
      <c r="M121" s="4">
        <f t="shared" si="19"/>
        <v>1897</v>
      </c>
      <c r="N121" s="16"/>
    </row>
    <row r="122" spans="1:14" s="1" customFormat="1" ht="19.5" x14ac:dyDescent="0.4">
      <c r="A122" s="7">
        <v>43078</v>
      </c>
      <c r="B122" s="8">
        <f t="shared" si="12"/>
        <v>7</v>
      </c>
      <c r="C122" s="9">
        <v>0.38819444444444445</v>
      </c>
      <c r="D122" s="9">
        <v>0.89236111111111116</v>
      </c>
      <c r="E122" s="10">
        <v>120</v>
      </c>
      <c r="F122" s="3">
        <f t="shared" si="13"/>
        <v>0.50416666666666665</v>
      </c>
      <c r="G122" s="5">
        <f t="shared" si="14"/>
        <v>0.42083333333333334</v>
      </c>
      <c r="H122" s="6">
        <f t="shared" si="15"/>
        <v>10.1</v>
      </c>
      <c r="I122" s="23">
        <f t="shared" si="16"/>
        <v>2</v>
      </c>
      <c r="J122" s="4">
        <f t="shared" si="17"/>
        <v>334</v>
      </c>
      <c r="K122" s="24">
        <f t="shared" si="20"/>
        <v>8.1</v>
      </c>
      <c r="L122" s="4">
        <f t="shared" si="18"/>
        <v>1685</v>
      </c>
      <c r="M122" s="4">
        <f t="shared" si="19"/>
        <v>2019</v>
      </c>
      <c r="N122" s="16"/>
    </row>
    <row r="123" spans="1:14" s="1" customFormat="1" ht="19.5" x14ac:dyDescent="0.4">
      <c r="A123" s="7">
        <v>43085</v>
      </c>
      <c r="B123" s="8">
        <f t="shared" si="12"/>
        <v>7</v>
      </c>
      <c r="C123" s="9">
        <v>0.38541666666666669</v>
      </c>
      <c r="D123" s="9">
        <v>0.91319444444444453</v>
      </c>
      <c r="E123" s="10">
        <v>120</v>
      </c>
      <c r="F123" s="3">
        <f t="shared" si="13"/>
        <v>0.5277777777777779</v>
      </c>
      <c r="G123" s="5">
        <f t="shared" si="14"/>
        <v>0.44444444444444459</v>
      </c>
      <c r="H123" s="6">
        <f t="shared" si="15"/>
        <v>10.66666666666667</v>
      </c>
      <c r="I123" s="23">
        <f t="shared" si="16"/>
        <v>2</v>
      </c>
      <c r="J123" s="4">
        <f t="shared" si="17"/>
        <v>334</v>
      </c>
      <c r="K123" s="24">
        <f t="shared" si="20"/>
        <v>8.6666666666666696</v>
      </c>
      <c r="L123" s="4">
        <f t="shared" si="18"/>
        <v>1803</v>
      </c>
      <c r="M123" s="4">
        <f t="shared" si="19"/>
        <v>2137</v>
      </c>
      <c r="N123" s="16"/>
    </row>
    <row r="124" spans="1:14" s="1" customFormat="1" ht="19.5" x14ac:dyDescent="0.4">
      <c r="A124" s="7">
        <v>43092</v>
      </c>
      <c r="B124" s="8">
        <f t="shared" si="12"/>
        <v>7</v>
      </c>
      <c r="C124" s="9">
        <v>0.3833333333333333</v>
      </c>
      <c r="D124" s="9">
        <v>0.89444444444444438</v>
      </c>
      <c r="E124" s="10">
        <v>120</v>
      </c>
      <c r="F124" s="3">
        <f t="shared" si="13"/>
        <v>0.51111111111111107</v>
      </c>
      <c r="G124" s="5">
        <f t="shared" si="14"/>
        <v>0.42777777777777776</v>
      </c>
      <c r="H124" s="6">
        <f t="shared" si="15"/>
        <v>10.266666666666666</v>
      </c>
      <c r="I124" s="23">
        <f t="shared" si="16"/>
        <v>2</v>
      </c>
      <c r="J124" s="4">
        <f t="shared" si="17"/>
        <v>334</v>
      </c>
      <c r="K124" s="24">
        <f t="shared" si="20"/>
        <v>8.2666666666666657</v>
      </c>
      <c r="L124" s="4">
        <f t="shared" si="18"/>
        <v>1719</v>
      </c>
      <c r="M124" s="4">
        <f t="shared" si="19"/>
        <v>2053</v>
      </c>
      <c r="N124" s="16"/>
    </row>
    <row r="125" spans="1:14" s="1" customFormat="1" ht="19.5" x14ac:dyDescent="0.4">
      <c r="A125" s="7">
        <v>43099</v>
      </c>
      <c r="B125" s="8">
        <f t="shared" si="12"/>
        <v>7</v>
      </c>
      <c r="C125" s="9">
        <v>0.38611111111111113</v>
      </c>
      <c r="D125" s="9">
        <v>0.88680555555555562</v>
      </c>
      <c r="E125" s="10">
        <v>120</v>
      </c>
      <c r="F125" s="3">
        <f t="shared" si="13"/>
        <v>0.50069444444444455</v>
      </c>
      <c r="G125" s="5">
        <f t="shared" si="14"/>
        <v>0.41736111111111124</v>
      </c>
      <c r="H125" s="6">
        <f t="shared" si="15"/>
        <v>10.016666666666669</v>
      </c>
      <c r="I125" s="23">
        <f t="shared" si="16"/>
        <v>2</v>
      </c>
      <c r="J125" s="4">
        <f t="shared" si="17"/>
        <v>334</v>
      </c>
      <c r="K125" s="24">
        <f t="shared" si="20"/>
        <v>8.0166666666666693</v>
      </c>
      <c r="L125" s="4">
        <f t="shared" si="18"/>
        <v>1667</v>
      </c>
      <c r="M125" s="4">
        <f t="shared" si="19"/>
        <v>2001</v>
      </c>
      <c r="N125" s="2">
        <f>SUM(M121:M125)</f>
        <v>10107</v>
      </c>
    </row>
    <row r="126" spans="1:14" s="1" customFormat="1" ht="19.5" x14ac:dyDescent="0.4">
      <c r="A126" s="7">
        <v>43106</v>
      </c>
      <c r="B126" s="8">
        <f t="shared" si="12"/>
        <v>7</v>
      </c>
      <c r="C126" s="9">
        <v>0.38472222222222219</v>
      </c>
      <c r="D126" s="9">
        <v>0.92361111111111116</v>
      </c>
      <c r="E126" s="10">
        <v>120</v>
      </c>
      <c r="F126" s="3">
        <f t="shared" si="13"/>
        <v>0.53888888888888897</v>
      </c>
      <c r="G126" s="5">
        <f t="shared" si="14"/>
        <v>0.45555555555555566</v>
      </c>
      <c r="H126" s="6">
        <f t="shared" si="15"/>
        <v>10.933333333333335</v>
      </c>
      <c r="I126" s="23">
        <f t="shared" si="16"/>
        <v>2</v>
      </c>
      <c r="J126" s="4">
        <f t="shared" si="17"/>
        <v>334</v>
      </c>
      <c r="K126" s="24">
        <f t="shared" si="20"/>
        <v>8.9333333333333353</v>
      </c>
      <c r="L126" s="4">
        <f t="shared" si="18"/>
        <v>1858</v>
      </c>
      <c r="M126" s="4">
        <f t="shared" si="19"/>
        <v>2192</v>
      </c>
      <c r="N126" s="16"/>
    </row>
    <row r="127" spans="1:14" s="1" customFormat="1" ht="19.5" x14ac:dyDescent="0.4">
      <c r="A127" s="7">
        <v>43113</v>
      </c>
      <c r="B127" s="8">
        <f t="shared" si="12"/>
        <v>7</v>
      </c>
      <c r="C127" s="9">
        <v>0.38541666666666669</v>
      </c>
      <c r="D127" s="9">
        <v>0.91736111111111107</v>
      </c>
      <c r="E127" s="10">
        <v>120</v>
      </c>
      <c r="F127" s="3">
        <f t="shared" si="13"/>
        <v>0.53194444444444433</v>
      </c>
      <c r="G127" s="5">
        <f t="shared" si="14"/>
        <v>0.44861111111111102</v>
      </c>
      <c r="H127" s="6">
        <f t="shared" si="15"/>
        <v>10.766666666666664</v>
      </c>
      <c r="I127" s="23">
        <f t="shared" si="16"/>
        <v>2</v>
      </c>
      <c r="J127" s="4">
        <f t="shared" si="17"/>
        <v>334</v>
      </c>
      <c r="K127" s="24">
        <f t="shared" si="20"/>
        <v>8.7666666666666639</v>
      </c>
      <c r="L127" s="4">
        <f t="shared" si="18"/>
        <v>1823</v>
      </c>
      <c r="M127" s="4">
        <f t="shared" si="19"/>
        <v>2157</v>
      </c>
      <c r="N127" s="16"/>
    </row>
    <row r="128" spans="1:14" s="1" customFormat="1" ht="19.5" x14ac:dyDescent="0.4">
      <c r="A128" s="7">
        <v>43120</v>
      </c>
      <c r="B128" s="8">
        <f t="shared" si="12"/>
        <v>7</v>
      </c>
      <c r="C128" s="9">
        <v>0.38263888888888892</v>
      </c>
      <c r="D128" s="9">
        <v>0.90208333333333324</v>
      </c>
      <c r="E128" s="10">
        <v>120</v>
      </c>
      <c r="F128" s="3">
        <f t="shared" si="13"/>
        <v>0.51944444444444438</v>
      </c>
      <c r="G128" s="5">
        <f t="shared" si="14"/>
        <v>0.43611111111111106</v>
      </c>
      <c r="H128" s="6">
        <f t="shared" si="15"/>
        <v>10.466666666666665</v>
      </c>
      <c r="I128" s="23">
        <f t="shared" si="16"/>
        <v>2</v>
      </c>
      <c r="J128" s="4">
        <f t="shared" si="17"/>
        <v>334</v>
      </c>
      <c r="K128" s="24">
        <f t="shared" si="20"/>
        <v>8.466666666666665</v>
      </c>
      <c r="L128" s="4">
        <f t="shared" si="18"/>
        <v>1761</v>
      </c>
      <c r="M128" s="4">
        <f t="shared" si="19"/>
        <v>2095</v>
      </c>
      <c r="N128" s="16"/>
    </row>
    <row r="129" spans="1:14" s="1" customFormat="1" ht="19.5" x14ac:dyDescent="0.4">
      <c r="A129" s="7">
        <v>43127</v>
      </c>
      <c r="B129" s="8">
        <f t="shared" si="12"/>
        <v>7</v>
      </c>
      <c r="C129" s="9">
        <v>0.3833333333333333</v>
      </c>
      <c r="D129" s="9">
        <v>0.90694444444444444</v>
      </c>
      <c r="E129" s="10">
        <v>120</v>
      </c>
      <c r="F129" s="3">
        <f t="shared" si="13"/>
        <v>0.52361111111111114</v>
      </c>
      <c r="G129" s="5">
        <f t="shared" si="14"/>
        <v>0.44027777777777782</v>
      </c>
      <c r="H129" s="6">
        <f t="shared" si="15"/>
        <v>10.566666666666668</v>
      </c>
      <c r="I129" s="23">
        <f t="shared" si="16"/>
        <v>2</v>
      </c>
      <c r="J129" s="4">
        <f t="shared" si="17"/>
        <v>334</v>
      </c>
      <c r="K129" s="24">
        <f t="shared" si="20"/>
        <v>8.5666666666666682</v>
      </c>
      <c r="L129" s="4">
        <f t="shared" si="18"/>
        <v>1782</v>
      </c>
      <c r="M129" s="4">
        <f t="shared" si="19"/>
        <v>2116</v>
      </c>
      <c r="N129" s="2">
        <f>SUM(M126:M129)</f>
        <v>8560</v>
      </c>
    </row>
    <row r="130" spans="1:14" s="1" customFormat="1" ht="19.5" x14ac:dyDescent="0.4">
      <c r="A130" s="7">
        <v>43134</v>
      </c>
      <c r="B130" s="8">
        <f t="shared" si="12"/>
        <v>7</v>
      </c>
      <c r="C130" s="9">
        <v>0.38541666666666669</v>
      </c>
      <c r="D130" s="9">
        <v>0.8833333333333333</v>
      </c>
      <c r="E130" s="10">
        <v>120</v>
      </c>
      <c r="F130" s="3">
        <f t="shared" si="13"/>
        <v>0.49791666666666662</v>
      </c>
      <c r="G130" s="5">
        <f t="shared" si="14"/>
        <v>0.4145833333333333</v>
      </c>
      <c r="H130" s="6">
        <f t="shared" si="15"/>
        <v>9.9499999999999993</v>
      </c>
      <c r="I130" s="23">
        <f t="shared" si="16"/>
        <v>2</v>
      </c>
      <c r="J130" s="4">
        <f t="shared" si="17"/>
        <v>334</v>
      </c>
      <c r="K130" s="24">
        <f t="shared" si="20"/>
        <v>7.9499999999999993</v>
      </c>
      <c r="L130" s="4">
        <f t="shared" si="18"/>
        <v>1654</v>
      </c>
      <c r="M130" s="4">
        <f t="shared" si="19"/>
        <v>1988</v>
      </c>
      <c r="N130" s="16"/>
    </row>
    <row r="131" spans="1:14" s="1" customFormat="1" ht="19.5" x14ac:dyDescent="0.4">
      <c r="A131" s="7">
        <v>43141</v>
      </c>
      <c r="B131" s="8">
        <f t="shared" si="12"/>
        <v>7</v>
      </c>
      <c r="C131" s="9">
        <v>0.37986111111111115</v>
      </c>
      <c r="D131" s="9">
        <v>0.89930555555555547</v>
      </c>
      <c r="E131" s="10">
        <v>120</v>
      </c>
      <c r="F131" s="3">
        <f t="shared" si="13"/>
        <v>0.51944444444444438</v>
      </c>
      <c r="G131" s="5">
        <f t="shared" si="14"/>
        <v>0.43611111111111106</v>
      </c>
      <c r="H131" s="6">
        <f t="shared" si="15"/>
        <v>10.466666666666665</v>
      </c>
      <c r="I131" s="23">
        <f t="shared" si="16"/>
        <v>2</v>
      </c>
      <c r="J131" s="4">
        <f t="shared" si="17"/>
        <v>334</v>
      </c>
      <c r="K131" s="24">
        <f t="shared" si="20"/>
        <v>8.466666666666665</v>
      </c>
      <c r="L131" s="4">
        <f t="shared" si="18"/>
        <v>1761</v>
      </c>
      <c r="M131" s="4">
        <f t="shared" si="19"/>
        <v>2095</v>
      </c>
      <c r="N131" s="16"/>
    </row>
    <row r="132" spans="1:14" s="1" customFormat="1" ht="19.5" x14ac:dyDescent="0.4">
      <c r="A132" s="7">
        <v>43150</v>
      </c>
      <c r="B132" s="8">
        <f t="shared" si="12"/>
        <v>2</v>
      </c>
      <c r="C132" s="9">
        <v>0.39513888888888887</v>
      </c>
      <c r="D132" s="9">
        <v>0.7319444444444444</v>
      </c>
      <c r="E132" s="10">
        <v>120</v>
      </c>
      <c r="F132" s="3">
        <f t="shared" ref="F132:F195" si="21">D132-C132</f>
        <v>0.33680555555555552</v>
      </c>
      <c r="G132" s="5">
        <f t="shared" ref="G132:G195" si="22">F132-TIME(0,E132,0)</f>
        <v>0.25347222222222221</v>
      </c>
      <c r="H132" s="6">
        <f t="shared" ref="H132:H195" si="23">G132*24</f>
        <v>6.083333333333333</v>
      </c>
      <c r="I132" s="23">
        <f t="shared" ref="I132:I195" si="24">IF(H132&gt;=2,2,H132)</f>
        <v>2</v>
      </c>
      <c r="J132" s="4">
        <f t="shared" ref="J132:J195" si="25">ROUND(I132*167,0)</f>
        <v>334</v>
      </c>
      <c r="K132" s="24">
        <f t="shared" si="20"/>
        <v>4.083333333333333</v>
      </c>
      <c r="L132" s="4">
        <f t="shared" ref="L132:L195" si="26">ROUND(K132*208,0)</f>
        <v>849</v>
      </c>
      <c r="M132" s="4">
        <f t="shared" ref="M132:M195" si="27">ROUND((J132+L132),0)</f>
        <v>1183</v>
      </c>
      <c r="N132" s="16"/>
    </row>
    <row r="133" spans="1:14" s="1" customFormat="1" ht="19.5" x14ac:dyDescent="0.4">
      <c r="A133" s="7">
        <v>43151</v>
      </c>
      <c r="B133" s="8">
        <f t="shared" ref="B133:B198" si="28">WEEKDAY(A133)</f>
        <v>3</v>
      </c>
      <c r="C133" s="9">
        <v>0.38472222222222219</v>
      </c>
      <c r="D133" s="9">
        <v>0.87430555555555556</v>
      </c>
      <c r="E133" s="10">
        <v>120</v>
      </c>
      <c r="F133" s="3">
        <f t="shared" si="21"/>
        <v>0.48958333333333337</v>
      </c>
      <c r="G133" s="5">
        <f t="shared" si="22"/>
        <v>0.40625000000000006</v>
      </c>
      <c r="H133" s="6">
        <f t="shared" si="23"/>
        <v>9.7500000000000018</v>
      </c>
      <c r="I133" s="23">
        <f t="shared" si="24"/>
        <v>2</v>
      </c>
      <c r="J133" s="4">
        <f t="shared" si="25"/>
        <v>334</v>
      </c>
      <c r="K133" s="24">
        <f t="shared" si="20"/>
        <v>7.7500000000000018</v>
      </c>
      <c r="L133" s="4">
        <f t="shared" si="26"/>
        <v>1612</v>
      </c>
      <c r="M133" s="4">
        <f t="shared" si="27"/>
        <v>1946</v>
      </c>
      <c r="N133" s="16"/>
    </row>
    <row r="134" spans="1:14" s="1" customFormat="1" ht="19.5" x14ac:dyDescent="0.4">
      <c r="A134" s="7">
        <v>43155</v>
      </c>
      <c r="B134" s="8">
        <f t="shared" si="28"/>
        <v>7</v>
      </c>
      <c r="C134" s="9">
        <v>0.38541666666666669</v>
      </c>
      <c r="D134" s="9">
        <v>0.98958333333333337</v>
      </c>
      <c r="E134" s="10">
        <v>120</v>
      </c>
      <c r="F134" s="3">
        <f t="shared" si="21"/>
        <v>0.60416666666666674</v>
      </c>
      <c r="G134" s="5">
        <f t="shared" si="22"/>
        <v>0.52083333333333337</v>
      </c>
      <c r="H134" s="6">
        <f t="shared" si="23"/>
        <v>12.5</v>
      </c>
      <c r="I134" s="23">
        <f t="shared" si="24"/>
        <v>2</v>
      </c>
      <c r="J134" s="4">
        <f t="shared" si="25"/>
        <v>334</v>
      </c>
      <c r="K134" s="24">
        <f t="shared" si="20"/>
        <v>10.5</v>
      </c>
      <c r="L134" s="4">
        <f t="shared" si="26"/>
        <v>2184</v>
      </c>
      <c r="M134" s="4">
        <f t="shared" si="27"/>
        <v>2518</v>
      </c>
      <c r="N134" s="2">
        <f>SUM(M130:M134)</f>
        <v>9730</v>
      </c>
    </row>
    <row r="135" spans="1:14" s="1" customFormat="1" ht="19.5" x14ac:dyDescent="0.4">
      <c r="A135" s="7">
        <v>43162</v>
      </c>
      <c r="B135" s="8">
        <f t="shared" si="28"/>
        <v>7</v>
      </c>
      <c r="C135" s="9">
        <v>0.38541666666666669</v>
      </c>
      <c r="D135" s="9">
        <v>0.87916666666666676</v>
      </c>
      <c r="E135" s="10">
        <v>120</v>
      </c>
      <c r="F135" s="3">
        <f t="shared" si="21"/>
        <v>0.49375000000000008</v>
      </c>
      <c r="G135" s="5">
        <f t="shared" si="22"/>
        <v>0.41041666666666676</v>
      </c>
      <c r="H135" s="6">
        <f t="shared" si="23"/>
        <v>9.8500000000000014</v>
      </c>
      <c r="I135" s="23">
        <f t="shared" si="24"/>
        <v>2</v>
      </c>
      <c r="J135" s="4">
        <f t="shared" si="25"/>
        <v>334</v>
      </c>
      <c r="K135" s="24">
        <f t="shared" si="20"/>
        <v>7.8500000000000014</v>
      </c>
      <c r="L135" s="4">
        <f t="shared" si="26"/>
        <v>1633</v>
      </c>
      <c r="M135" s="4">
        <f t="shared" si="27"/>
        <v>1967</v>
      </c>
      <c r="N135" s="16"/>
    </row>
    <row r="136" spans="1:14" s="1" customFormat="1" ht="19.5" x14ac:dyDescent="0.4">
      <c r="A136" s="7">
        <v>43169</v>
      </c>
      <c r="B136" s="8">
        <f t="shared" si="28"/>
        <v>7</v>
      </c>
      <c r="C136" s="9">
        <v>0.38263888888888892</v>
      </c>
      <c r="D136" s="9">
        <v>0.92013888888888884</v>
      </c>
      <c r="E136" s="10">
        <v>120</v>
      </c>
      <c r="F136" s="3">
        <f t="shared" si="21"/>
        <v>0.53749999999999987</v>
      </c>
      <c r="G136" s="5">
        <f t="shared" si="22"/>
        <v>0.45416666666666655</v>
      </c>
      <c r="H136" s="6">
        <f t="shared" si="23"/>
        <v>10.899999999999997</v>
      </c>
      <c r="I136" s="23">
        <f t="shared" si="24"/>
        <v>2</v>
      </c>
      <c r="J136" s="4">
        <f t="shared" si="25"/>
        <v>334</v>
      </c>
      <c r="K136" s="24">
        <f t="shared" si="20"/>
        <v>8.8999999999999968</v>
      </c>
      <c r="L136" s="4">
        <f t="shared" si="26"/>
        <v>1851</v>
      </c>
      <c r="M136" s="4">
        <f t="shared" si="27"/>
        <v>2185</v>
      </c>
      <c r="N136" s="16"/>
    </row>
    <row r="137" spans="1:14" s="1" customFormat="1" ht="19.5" x14ac:dyDescent="0.4">
      <c r="A137" s="7">
        <v>43176</v>
      </c>
      <c r="B137" s="8">
        <f t="shared" si="28"/>
        <v>7</v>
      </c>
      <c r="C137" s="9">
        <v>0.38472222222222219</v>
      </c>
      <c r="D137" s="9">
        <v>0.90833333333333333</v>
      </c>
      <c r="E137" s="10">
        <v>120</v>
      </c>
      <c r="F137" s="3">
        <f t="shared" si="21"/>
        <v>0.52361111111111114</v>
      </c>
      <c r="G137" s="5">
        <f t="shared" si="22"/>
        <v>0.44027777777777782</v>
      </c>
      <c r="H137" s="6">
        <f t="shared" si="23"/>
        <v>10.566666666666668</v>
      </c>
      <c r="I137" s="23">
        <f t="shared" si="24"/>
        <v>2</v>
      </c>
      <c r="J137" s="4">
        <f t="shared" si="25"/>
        <v>334</v>
      </c>
      <c r="K137" s="24">
        <f t="shared" si="20"/>
        <v>8.5666666666666682</v>
      </c>
      <c r="L137" s="4">
        <f t="shared" si="26"/>
        <v>1782</v>
      </c>
      <c r="M137" s="4">
        <f t="shared" si="27"/>
        <v>2116</v>
      </c>
      <c r="N137" s="16"/>
    </row>
    <row r="138" spans="1:14" s="1" customFormat="1" ht="19.5" x14ac:dyDescent="0.4">
      <c r="A138" s="7">
        <v>43183</v>
      </c>
      <c r="B138" s="8">
        <f t="shared" si="28"/>
        <v>7</v>
      </c>
      <c r="C138" s="9">
        <v>0.38541666666666669</v>
      </c>
      <c r="D138" s="9">
        <v>0.91180555555555554</v>
      </c>
      <c r="E138" s="10">
        <v>120</v>
      </c>
      <c r="F138" s="3">
        <f t="shared" si="21"/>
        <v>0.5263888888888888</v>
      </c>
      <c r="G138" s="5">
        <f t="shared" si="22"/>
        <v>0.44305555555555548</v>
      </c>
      <c r="H138" s="6">
        <f t="shared" si="23"/>
        <v>10.633333333333331</v>
      </c>
      <c r="I138" s="23">
        <f t="shared" si="24"/>
        <v>2</v>
      </c>
      <c r="J138" s="4">
        <f t="shared" si="25"/>
        <v>334</v>
      </c>
      <c r="K138" s="24">
        <f t="shared" si="20"/>
        <v>8.6333333333333311</v>
      </c>
      <c r="L138" s="4">
        <f t="shared" si="26"/>
        <v>1796</v>
      </c>
      <c r="M138" s="4">
        <f t="shared" si="27"/>
        <v>2130</v>
      </c>
      <c r="N138" s="2">
        <f>SUM(M135:M138)</f>
        <v>8398</v>
      </c>
    </row>
    <row r="139" spans="1:14" s="1" customFormat="1" ht="19.5" x14ac:dyDescent="0.4">
      <c r="A139" s="7">
        <v>43204</v>
      </c>
      <c r="B139" s="8">
        <f t="shared" si="28"/>
        <v>7</v>
      </c>
      <c r="C139" s="9">
        <v>0.3833333333333333</v>
      </c>
      <c r="D139" s="9">
        <v>0.89097222222222217</v>
      </c>
      <c r="E139" s="10">
        <v>120</v>
      </c>
      <c r="F139" s="3">
        <f t="shared" si="21"/>
        <v>0.50763888888888886</v>
      </c>
      <c r="G139" s="5">
        <f t="shared" si="22"/>
        <v>0.42430555555555555</v>
      </c>
      <c r="H139" s="6">
        <f t="shared" si="23"/>
        <v>10.183333333333334</v>
      </c>
      <c r="I139" s="23">
        <f t="shared" si="24"/>
        <v>2</v>
      </c>
      <c r="J139" s="4">
        <f t="shared" si="25"/>
        <v>334</v>
      </c>
      <c r="K139" s="24">
        <f t="shared" si="20"/>
        <v>8.1833333333333336</v>
      </c>
      <c r="L139" s="4">
        <f t="shared" si="26"/>
        <v>1702</v>
      </c>
      <c r="M139" s="4">
        <f t="shared" si="27"/>
        <v>2036</v>
      </c>
      <c r="N139" s="16"/>
    </row>
    <row r="140" spans="1:14" s="1" customFormat="1" ht="19.5" x14ac:dyDescent="0.4">
      <c r="A140" s="7">
        <v>43211</v>
      </c>
      <c r="B140" s="8">
        <f t="shared" si="28"/>
        <v>7</v>
      </c>
      <c r="C140" s="9">
        <v>0.37986111111111115</v>
      </c>
      <c r="D140" s="9">
        <v>0.92708333333333337</v>
      </c>
      <c r="E140" s="10">
        <v>120</v>
      </c>
      <c r="F140" s="3">
        <f t="shared" si="21"/>
        <v>0.54722222222222228</v>
      </c>
      <c r="G140" s="5">
        <f t="shared" si="22"/>
        <v>0.46388888888888896</v>
      </c>
      <c r="H140" s="6">
        <f t="shared" si="23"/>
        <v>11.133333333333335</v>
      </c>
      <c r="I140" s="23">
        <f t="shared" si="24"/>
        <v>2</v>
      </c>
      <c r="J140" s="4">
        <f t="shared" si="25"/>
        <v>334</v>
      </c>
      <c r="K140" s="24">
        <f t="shared" si="20"/>
        <v>9.1333333333333346</v>
      </c>
      <c r="L140" s="4">
        <f t="shared" si="26"/>
        <v>1900</v>
      </c>
      <c r="M140" s="4">
        <f t="shared" si="27"/>
        <v>2234</v>
      </c>
      <c r="N140" s="16"/>
    </row>
    <row r="141" spans="1:14" s="1" customFormat="1" ht="19.5" x14ac:dyDescent="0.4">
      <c r="A141" s="7">
        <v>43218</v>
      </c>
      <c r="B141" s="8">
        <f t="shared" si="28"/>
        <v>7</v>
      </c>
      <c r="C141" s="9">
        <v>0.37986111111111115</v>
      </c>
      <c r="D141" s="9">
        <v>0.9</v>
      </c>
      <c r="E141" s="10">
        <v>120</v>
      </c>
      <c r="F141" s="3">
        <f t="shared" si="21"/>
        <v>0.52013888888888893</v>
      </c>
      <c r="G141" s="5">
        <f t="shared" si="22"/>
        <v>0.43680555555555561</v>
      </c>
      <c r="H141" s="6">
        <f t="shared" si="23"/>
        <v>10.483333333333334</v>
      </c>
      <c r="I141" s="23">
        <f t="shared" si="24"/>
        <v>2</v>
      </c>
      <c r="J141" s="4">
        <f t="shared" si="25"/>
        <v>334</v>
      </c>
      <c r="K141" s="24">
        <f t="shared" si="20"/>
        <v>8.4833333333333343</v>
      </c>
      <c r="L141" s="4">
        <f t="shared" si="26"/>
        <v>1765</v>
      </c>
      <c r="M141" s="4">
        <f t="shared" si="27"/>
        <v>2099</v>
      </c>
      <c r="N141" s="2">
        <f>SUM(M139:M141)</f>
        <v>6369</v>
      </c>
    </row>
    <row r="142" spans="1:14" s="1" customFormat="1" ht="19.5" x14ac:dyDescent="0.4">
      <c r="A142" s="7">
        <v>43225</v>
      </c>
      <c r="B142" s="8">
        <f t="shared" si="28"/>
        <v>7</v>
      </c>
      <c r="C142" s="9">
        <v>0.37847222222222227</v>
      </c>
      <c r="D142" s="9">
        <v>1.0263888888888888</v>
      </c>
      <c r="E142" s="10">
        <v>120</v>
      </c>
      <c r="F142" s="3">
        <f t="shared" si="21"/>
        <v>0.64791666666666647</v>
      </c>
      <c r="G142" s="5">
        <f t="shared" si="22"/>
        <v>0.5645833333333331</v>
      </c>
      <c r="H142" s="6">
        <f t="shared" si="23"/>
        <v>13.549999999999994</v>
      </c>
      <c r="I142" s="23">
        <f t="shared" si="24"/>
        <v>2</v>
      </c>
      <c r="J142" s="4">
        <f t="shared" si="25"/>
        <v>334</v>
      </c>
      <c r="K142" s="24">
        <f t="shared" si="20"/>
        <v>11.549999999999994</v>
      </c>
      <c r="L142" s="4">
        <f t="shared" si="26"/>
        <v>2402</v>
      </c>
      <c r="M142" s="4">
        <f t="shared" si="27"/>
        <v>2736</v>
      </c>
      <c r="N142" s="16"/>
    </row>
    <row r="143" spans="1:14" s="1" customFormat="1" ht="19.5" x14ac:dyDescent="0.4">
      <c r="A143" s="7">
        <v>43232</v>
      </c>
      <c r="B143" s="8">
        <f t="shared" si="28"/>
        <v>7</v>
      </c>
      <c r="C143" s="9">
        <v>0.3833333333333333</v>
      </c>
      <c r="D143" s="9">
        <v>0.92083333333333339</v>
      </c>
      <c r="E143" s="10">
        <v>120</v>
      </c>
      <c r="F143" s="3">
        <f t="shared" si="21"/>
        <v>0.53750000000000009</v>
      </c>
      <c r="G143" s="5">
        <f t="shared" si="22"/>
        <v>0.45416666666666677</v>
      </c>
      <c r="H143" s="6">
        <f t="shared" si="23"/>
        <v>10.900000000000002</v>
      </c>
      <c r="I143" s="23">
        <f t="shared" si="24"/>
        <v>2</v>
      </c>
      <c r="J143" s="4">
        <f t="shared" si="25"/>
        <v>334</v>
      </c>
      <c r="K143" s="24">
        <f t="shared" si="20"/>
        <v>8.9000000000000021</v>
      </c>
      <c r="L143" s="4">
        <f t="shared" si="26"/>
        <v>1851</v>
      </c>
      <c r="M143" s="4">
        <f t="shared" si="27"/>
        <v>2185</v>
      </c>
      <c r="N143" s="16"/>
    </row>
    <row r="144" spans="1:14" s="1" customFormat="1" ht="19.5" x14ac:dyDescent="0.4">
      <c r="A144" s="7">
        <v>43239</v>
      </c>
      <c r="B144" s="8">
        <f t="shared" si="28"/>
        <v>7</v>
      </c>
      <c r="C144" s="9">
        <v>0.38194444444444442</v>
      </c>
      <c r="D144" s="9">
        <v>0.9</v>
      </c>
      <c r="E144" s="10">
        <v>120</v>
      </c>
      <c r="F144" s="3">
        <f t="shared" si="21"/>
        <v>0.5180555555555556</v>
      </c>
      <c r="G144" s="5">
        <f t="shared" si="22"/>
        <v>0.43472222222222229</v>
      </c>
      <c r="H144" s="6">
        <f t="shared" si="23"/>
        <v>10.433333333333335</v>
      </c>
      <c r="I144" s="23">
        <f t="shared" si="24"/>
        <v>2</v>
      </c>
      <c r="J144" s="4">
        <f t="shared" si="25"/>
        <v>334</v>
      </c>
      <c r="K144" s="24">
        <f t="shared" si="20"/>
        <v>8.4333333333333353</v>
      </c>
      <c r="L144" s="4">
        <f t="shared" si="26"/>
        <v>1754</v>
      </c>
      <c r="M144" s="4">
        <f t="shared" si="27"/>
        <v>2088</v>
      </c>
      <c r="N144" s="2">
        <f>SUM(M142:M144)</f>
        <v>7009</v>
      </c>
    </row>
    <row r="145" spans="1:14" s="1" customFormat="1" ht="19.5" x14ac:dyDescent="0.4">
      <c r="A145" s="7">
        <v>43253</v>
      </c>
      <c r="B145" s="8">
        <f t="shared" si="28"/>
        <v>7</v>
      </c>
      <c r="C145" s="9">
        <v>0.38055555555555554</v>
      </c>
      <c r="D145" s="9">
        <v>0.91666666666666663</v>
      </c>
      <c r="E145" s="10">
        <v>120</v>
      </c>
      <c r="F145" s="3">
        <f t="shared" si="21"/>
        <v>0.53611111111111109</v>
      </c>
      <c r="G145" s="5">
        <f t="shared" si="22"/>
        <v>0.45277777777777778</v>
      </c>
      <c r="H145" s="6">
        <f t="shared" si="23"/>
        <v>10.866666666666667</v>
      </c>
      <c r="I145" s="23">
        <f t="shared" si="24"/>
        <v>2</v>
      </c>
      <c r="J145" s="4">
        <f t="shared" si="25"/>
        <v>334</v>
      </c>
      <c r="K145" s="24">
        <f t="shared" si="20"/>
        <v>8.8666666666666671</v>
      </c>
      <c r="L145" s="4">
        <f t="shared" si="26"/>
        <v>1844</v>
      </c>
      <c r="M145" s="4">
        <f t="shared" si="27"/>
        <v>2178</v>
      </c>
      <c r="N145" s="16"/>
    </row>
    <row r="146" spans="1:14" s="1" customFormat="1" ht="19.5" x14ac:dyDescent="0.4">
      <c r="A146" s="7">
        <v>43267</v>
      </c>
      <c r="B146" s="8">
        <f t="shared" si="28"/>
        <v>7</v>
      </c>
      <c r="C146" s="9">
        <v>0.37916666666666665</v>
      </c>
      <c r="D146" s="9">
        <v>0.8881944444444444</v>
      </c>
      <c r="E146" s="10">
        <v>120</v>
      </c>
      <c r="F146" s="3">
        <f t="shared" si="21"/>
        <v>0.50902777777777775</v>
      </c>
      <c r="G146" s="5">
        <f t="shared" si="22"/>
        <v>0.42569444444444443</v>
      </c>
      <c r="H146" s="6">
        <f t="shared" si="23"/>
        <v>10.216666666666667</v>
      </c>
      <c r="I146" s="23">
        <f t="shared" si="24"/>
        <v>2</v>
      </c>
      <c r="J146" s="4">
        <f t="shared" si="25"/>
        <v>334</v>
      </c>
      <c r="K146" s="24">
        <f t="shared" si="20"/>
        <v>8.2166666666666668</v>
      </c>
      <c r="L146" s="4">
        <f t="shared" si="26"/>
        <v>1709</v>
      </c>
      <c r="M146" s="4">
        <f t="shared" si="27"/>
        <v>2043</v>
      </c>
      <c r="N146" s="16"/>
    </row>
    <row r="147" spans="1:14" s="1" customFormat="1" ht="19.5" x14ac:dyDescent="0.4">
      <c r="A147" s="7">
        <v>43274</v>
      </c>
      <c r="B147" s="8">
        <f t="shared" si="28"/>
        <v>7</v>
      </c>
      <c r="C147" s="9">
        <v>0.38680555555555557</v>
      </c>
      <c r="D147" s="9">
        <v>0.71111111111111114</v>
      </c>
      <c r="E147" s="10">
        <v>120</v>
      </c>
      <c r="F147" s="3">
        <f t="shared" si="21"/>
        <v>0.32430555555555557</v>
      </c>
      <c r="G147" s="5">
        <f t="shared" si="22"/>
        <v>0.24097222222222225</v>
      </c>
      <c r="H147" s="6">
        <f t="shared" si="23"/>
        <v>5.7833333333333341</v>
      </c>
      <c r="I147" s="23">
        <f t="shared" si="24"/>
        <v>2</v>
      </c>
      <c r="J147" s="4">
        <f t="shared" si="25"/>
        <v>334</v>
      </c>
      <c r="K147" s="24">
        <f t="shared" si="20"/>
        <v>3.7833333333333341</v>
      </c>
      <c r="L147" s="4">
        <f t="shared" si="26"/>
        <v>787</v>
      </c>
      <c r="M147" s="4">
        <f t="shared" si="27"/>
        <v>1121</v>
      </c>
      <c r="N147" s="16"/>
    </row>
    <row r="148" spans="1:14" s="1" customFormat="1" ht="19.5" x14ac:dyDescent="0.4">
      <c r="A148" s="7">
        <v>43281</v>
      </c>
      <c r="B148" s="8">
        <f t="shared" si="28"/>
        <v>7</v>
      </c>
      <c r="C148" s="9">
        <v>0.37986111111111115</v>
      </c>
      <c r="D148" s="9">
        <v>0.89861111111111114</v>
      </c>
      <c r="E148" s="10">
        <v>120</v>
      </c>
      <c r="F148" s="3">
        <f t="shared" si="21"/>
        <v>0.51875000000000004</v>
      </c>
      <c r="G148" s="5">
        <f t="shared" si="22"/>
        <v>0.43541666666666673</v>
      </c>
      <c r="H148" s="6">
        <f t="shared" si="23"/>
        <v>10.450000000000001</v>
      </c>
      <c r="I148" s="23">
        <f t="shared" si="24"/>
        <v>2</v>
      </c>
      <c r="J148" s="4">
        <f t="shared" si="25"/>
        <v>334</v>
      </c>
      <c r="K148" s="24">
        <f t="shared" si="20"/>
        <v>8.4500000000000011</v>
      </c>
      <c r="L148" s="4">
        <f t="shared" si="26"/>
        <v>1758</v>
      </c>
      <c r="M148" s="4">
        <f t="shared" si="27"/>
        <v>2092</v>
      </c>
      <c r="N148" s="2">
        <f>SUM(M145:M148)</f>
        <v>7434</v>
      </c>
    </row>
    <row r="149" spans="1:14" s="1" customFormat="1" ht="19.5" x14ac:dyDescent="0.4">
      <c r="A149" s="7">
        <v>43288</v>
      </c>
      <c r="B149" s="8">
        <f t="shared" si="28"/>
        <v>7</v>
      </c>
      <c r="C149" s="9">
        <v>0.38611111111111113</v>
      </c>
      <c r="D149" s="9">
        <v>0.90694444444444444</v>
      </c>
      <c r="E149" s="10">
        <v>120</v>
      </c>
      <c r="F149" s="3">
        <f t="shared" si="21"/>
        <v>0.52083333333333326</v>
      </c>
      <c r="G149" s="5">
        <f t="shared" si="22"/>
        <v>0.43749999999999994</v>
      </c>
      <c r="H149" s="6">
        <f t="shared" si="23"/>
        <v>10.499999999999998</v>
      </c>
      <c r="I149" s="23">
        <f t="shared" si="24"/>
        <v>2</v>
      </c>
      <c r="J149" s="4">
        <f t="shared" si="25"/>
        <v>334</v>
      </c>
      <c r="K149" s="24">
        <f t="shared" si="20"/>
        <v>8.4999999999999982</v>
      </c>
      <c r="L149" s="4">
        <f t="shared" si="26"/>
        <v>1768</v>
      </c>
      <c r="M149" s="4">
        <f t="shared" si="27"/>
        <v>2102</v>
      </c>
      <c r="N149" s="16"/>
    </row>
    <row r="150" spans="1:14" s="1" customFormat="1" ht="19.5" x14ac:dyDescent="0.4">
      <c r="A150" s="7">
        <v>43295</v>
      </c>
      <c r="B150" s="8">
        <f t="shared" si="28"/>
        <v>7</v>
      </c>
      <c r="C150" s="9">
        <v>0.3840277777777778</v>
      </c>
      <c r="D150" s="9">
        <v>0.78888888888888886</v>
      </c>
      <c r="E150" s="10">
        <v>120</v>
      </c>
      <c r="F150" s="3">
        <f t="shared" si="21"/>
        <v>0.40486111111111106</v>
      </c>
      <c r="G150" s="5">
        <f t="shared" si="22"/>
        <v>0.32152777777777775</v>
      </c>
      <c r="H150" s="6">
        <f t="shared" si="23"/>
        <v>7.7166666666666659</v>
      </c>
      <c r="I150" s="23">
        <f t="shared" si="24"/>
        <v>2</v>
      </c>
      <c r="J150" s="4">
        <f t="shared" si="25"/>
        <v>334</v>
      </c>
      <c r="K150" s="24">
        <f t="shared" si="20"/>
        <v>5.7166666666666659</v>
      </c>
      <c r="L150" s="4">
        <f t="shared" si="26"/>
        <v>1189</v>
      </c>
      <c r="M150" s="4">
        <f t="shared" si="27"/>
        <v>1523</v>
      </c>
      <c r="N150" s="16"/>
    </row>
    <row r="151" spans="1:14" s="1" customFormat="1" ht="19.5" x14ac:dyDescent="0.4">
      <c r="A151" s="7">
        <v>43302</v>
      </c>
      <c r="B151" s="8">
        <f t="shared" si="28"/>
        <v>7</v>
      </c>
      <c r="C151" s="9">
        <v>0.37708333333333338</v>
      </c>
      <c r="D151" s="9">
        <v>0.8847222222222223</v>
      </c>
      <c r="E151" s="10">
        <v>120</v>
      </c>
      <c r="F151" s="3">
        <f t="shared" si="21"/>
        <v>0.50763888888888897</v>
      </c>
      <c r="G151" s="5">
        <f t="shared" si="22"/>
        <v>0.42430555555555566</v>
      </c>
      <c r="H151" s="6">
        <f t="shared" si="23"/>
        <v>10.183333333333335</v>
      </c>
      <c r="I151" s="23">
        <f t="shared" si="24"/>
        <v>2</v>
      </c>
      <c r="J151" s="4">
        <f t="shared" si="25"/>
        <v>334</v>
      </c>
      <c r="K151" s="24">
        <f t="shared" si="20"/>
        <v>8.1833333333333353</v>
      </c>
      <c r="L151" s="4">
        <f t="shared" si="26"/>
        <v>1702</v>
      </c>
      <c r="M151" s="4">
        <f t="shared" si="27"/>
        <v>2036</v>
      </c>
      <c r="N151" s="16"/>
    </row>
    <row r="152" spans="1:14" s="1" customFormat="1" ht="19.5" x14ac:dyDescent="0.4">
      <c r="A152" s="7">
        <v>43309</v>
      </c>
      <c r="B152" s="8">
        <f t="shared" si="28"/>
        <v>7</v>
      </c>
      <c r="C152" s="9">
        <v>0.38541666666666669</v>
      </c>
      <c r="D152" s="9">
        <v>0.91249999999999998</v>
      </c>
      <c r="E152" s="10">
        <v>120</v>
      </c>
      <c r="F152" s="3">
        <f t="shared" si="21"/>
        <v>0.52708333333333335</v>
      </c>
      <c r="G152" s="5">
        <f t="shared" si="22"/>
        <v>0.44375000000000003</v>
      </c>
      <c r="H152" s="6">
        <f t="shared" si="23"/>
        <v>10.65</v>
      </c>
      <c r="I152" s="23">
        <f t="shared" si="24"/>
        <v>2</v>
      </c>
      <c r="J152" s="4">
        <f t="shared" si="25"/>
        <v>334</v>
      </c>
      <c r="K152" s="24">
        <f t="shared" si="20"/>
        <v>8.65</v>
      </c>
      <c r="L152" s="4">
        <f t="shared" si="26"/>
        <v>1799</v>
      </c>
      <c r="M152" s="4">
        <f t="shared" si="27"/>
        <v>2133</v>
      </c>
      <c r="N152" s="2">
        <f>SUM(M149:M152)</f>
        <v>7794</v>
      </c>
    </row>
    <row r="153" spans="1:14" s="1" customFormat="1" ht="19.5" x14ac:dyDescent="0.4">
      <c r="A153" s="7">
        <v>43316</v>
      </c>
      <c r="B153" s="8">
        <f t="shared" si="28"/>
        <v>7</v>
      </c>
      <c r="C153" s="9">
        <v>0.37708333333333338</v>
      </c>
      <c r="D153" s="9">
        <v>0.89374999999999993</v>
      </c>
      <c r="E153" s="10">
        <v>120</v>
      </c>
      <c r="F153" s="3">
        <f t="shared" si="21"/>
        <v>0.51666666666666661</v>
      </c>
      <c r="G153" s="5">
        <f t="shared" si="22"/>
        <v>0.43333333333333329</v>
      </c>
      <c r="H153" s="6">
        <f t="shared" si="23"/>
        <v>10.399999999999999</v>
      </c>
      <c r="I153" s="23">
        <f t="shared" si="24"/>
        <v>2</v>
      </c>
      <c r="J153" s="4">
        <f t="shared" si="25"/>
        <v>334</v>
      </c>
      <c r="K153" s="24">
        <f t="shared" si="20"/>
        <v>8.3999999999999986</v>
      </c>
      <c r="L153" s="4">
        <f t="shared" si="26"/>
        <v>1747</v>
      </c>
      <c r="M153" s="4">
        <f t="shared" si="27"/>
        <v>2081</v>
      </c>
      <c r="N153" s="16"/>
    </row>
    <row r="154" spans="1:14" s="1" customFormat="1" ht="19.5" x14ac:dyDescent="0.4">
      <c r="A154" s="7">
        <v>43323</v>
      </c>
      <c r="B154" s="8">
        <f t="shared" si="28"/>
        <v>7</v>
      </c>
      <c r="C154" s="9">
        <v>0.37777777777777777</v>
      </c>
      <c r="D154" s="9">
        <v>0.88402777777777775</v>
      </c>
      <c r="E154" s="10">
        <v>120</v>
      </c>
      <c r="F154" s="3">
        <f t="shared" si="21"/>
        <v>0.50624999999999998</v>
      </c>
      <c r="G154" s="5">
        <f t="shared" si="22"/>
        <v>0.42291666666666666</v>
      </c>
      <c r="H154" s="6">
        <f t="shared" si="23"/>
        <v>10.15</v>
      </c>
      <c r="I154" s="23">
        <f t="shared" si="24"/>
        <v>2</v>
      </c>
      <c r="J154" s="4">
        <f t="shared" si="25"/>
        <v>334</v>
      </c>
      <c r="K154" s="24">
        <f t="shared" si="20"/>
        <v>8.15</v>
      </c>
      <c r="L154" s="4">
        <f t="shared" si="26"/>
        <v>1695</v>
      </c>
      <c r="M154" s="4">
        <f t="shared" si="27"/>
        <v>2029</v>
      </c>
      <c r="N154" s="16"/>
    </row>
    <row r="155" spans="1:14" s="1" customFormat="1" ht="19.5" x14ac:dyDescent="0.4">
      <c r="A155" s="7">
        <v>43330</v>
      </c>
      <c r="B155" s="8">
        <f t="shared" si="28"/>
        <v>7</v>
      </c>
      <c r="C155" s="9">
        <v>0.3756944444444445</v>
      </c>
      <c r="D155" s="9">
        <v>0.86944444444444446</v>
      </c>
      <c r="E155" s="10">
        <v>120</v>
      </c>
      <c r="F155" s="3">
        <f t="shared" si="21"/>
        <v>0.49374999999999997</v>
      </c>
      <c r="G155" s="5">
        <f t="shared" si="22"/>
        <v>0.41041666666666665</v>
      </c>
      <c r="H155" s="6">
        <f t="shared" si="23"/>
        <v>9.85</v>
      </c>
      <c r="I155" s="23">
        <f t="shared" si="24"/>
        <v>2</v>
      </c>
      <c r="J155" s="4">
        <f t="shared" si="25"/>
        <v>334</v>
      </c>
      <c r="K155" s="24">
        <f t="shared" si="20"/>
        <v>7.85</v>
      </c>
      <c r="L155" s="4">
        <f t="shared" si="26"/>
        <v>1633</v>
      </c>
      <c r="M155" s="4">
        <f t="shared" si="27"/>
        <v>1967</v>
      </c>
      <c r="N155" s="16"/>
    </row>
    <row r="156" spans="1:14" s="1" customFormat="1" ht="19.5" x14ac:dyDescent="0.4">
      <c r="A156" s="7">
        <v>43337</v>
      </c>
      <c r="B156" s="8">
        <f t="shared" si="28"/>
        <v>7</v>
      </c>
      <c r="C156" s="9">
        <v>0.38611111111111113</v>
      </c>
      <c r="D156" s="9">
        <v>0.89374999999999993</v>
      </c>
      <c r="E156" s="10">
        <v>120</v>
      </c>
      <c r="F156" s="3">
        <f t="shared" si="21"/>
        <v>0.50763888888888875</v>
      </c>
      <c r="G156" s="5">
        <f t="shared" si="22"/>
        <v>0.42430555555555544</v>
      </c>
      <c r="H156" s="6">
        <f t="shared" si="23"/>
        <v>10.18333333333333</v>
      </c>
      <c r="I156" s="23">
        <f t="shared" si="24"/>
        <v>2</v>
      </c>
      <c r="J156" s="4">
        <f t="shared" si="25"/>
        <v>334</v>
      </c>
      <c r="K156" s="24">
        <f t="shared" ref="K156:K219" si="29">IF(H156&gt;=2,H156-2,0)</f>
        <v>8.18333333333333</v>
      </c>
      <c r="L156" s="4">
        <f t="shared" si="26"/>
        <v>1702</v>
      </c>
      <c r="M156" s="4">
        <f t="shared" si="27"/>
        <v>2036</v>
      </c>
      <c r="N156" s="2">
        <f>SUM(M153:M156)</f>
        <v>8113</v>
      </c>
    </row>
    <row r="157" spans="1:14" s="1" customFormat="1" ht="19.5" x14ac:dyDescent="0.4">
      <c r="A157" s="7">
        <v>43344</v>
      </c>
      <c r="B157" s="8">
        <f t="shared" si="28"/>
        <v>7</v>
      </c>
      <c r="C157" s="9">
        <v>0.37916666666666665</v>
      </c>
      <c r="D157" s="9">
        <v>0.89374999999999993</v>
      </c>
      <c r="E157" s="10">
        <v>120</v>
      </c>
      <c r="F157" s="3">
        <f t="shared" si="21"/>
        <v>0.51458333333333328</v>
      </c>
      <c r="G157" s="5">
        <f t="shared" si="22"/>
        <v>0.43124999999999997</v>
      </c>
      <c r="H157" s="6">
        <f t="shared" si="23"/>
        <v>10.35</v>
      </c>
      <c r="I157" s="23">
        <f t="shared" si="24"/>
        <v>2</v>
      </c>
      <c r="J157" s="4">
        <f t="shared" si="25"/>
        <v>334</v>
      </c>
      <c r="K157" s="24">
        <f t="shared" si="29"/>
        <v>8.35</v>
      </c>
      <c r="L157" s="4">
        <f t="shared" si="26"/>
        <v>1737</v>
      </c>
      <c r="M157" s="4">
        <f t="shared" si="27"/>
        <v>2071</v>
      </c>
      <c r="N157" s="16"/>
    </row>
    <row r="158" spans="1:14" s="1" customFormat="1" ht="19.5" x14ac:dyDescent="0.4">
      <c r="A158" s="7">
        <v>43351</v>
      </c>
      <c r="B158" s="8">
        <f t="shared" si="28"/>
        <v>7</v>
      </c>
      <c r="C158" s="9">
        <v>0.38958333333333334</v>
      </c>
      <c r="D158" s="9">
        <v>0.88055555555555554</v>
      </c>
      <c r="E158" s="10">
        <v>120</v>
      </c>
      <c r="F158" s="3">
        <f t="shared" si="21"/>
        <v>0.4909722222222222</v>
      </c>
      <c r="G158" s="5">
        <f t="shared" si="22"/>
        <v>0.40763888888888888</v>
      </c>
      <c r="H158" s="6">
        <f t="shared" si="23"/>
        <v>9.7833333333333332</v>
      </c>
      <c r="I158" s="23">
        <f t="shared" si="24"/>
        <v>2</v>
      </c>
      <c r="J158" s="4">
        <f t="shared" si="25"/>
        <v>334</v>
      </c>
      <c r="K158" s="24">
        <f t="shared" si="29"/>
        <v>7.7833333333333332</v>
      </c>
      <c r="L158" s="4">
        <f t="shared" si="26"/>
        <v>1619</v>
      </c>
      <c r="M158" s="4">
        <f t="shared" si="27"/>
        <v>1953</v>
      </c>
      <c r="N158" s="16"/>
    </row>
    <row r="159" spans="1:14" s="1" customFormat="1" ht="19.5" x14ac:dyDescent="0.4">
      <c r="A159" s="7">
        <v>43365</v>
      </c>
      <c r="B159" s="8">
        <f t="shared" si="28"/>
        <v>7</v>
      </c>
      <c r="C159" s="9">
        <v>0.42569444444444443</v>
      </c>
      <c r="D159" s="9">
        <v>0.75624999999999998</v>
      </c>
      <c r="E159" s="10">
        <v>120</v>
      </c>
      <c r="F159" s="3">
        <f t="shared" si="21"/>
        <v>0.33055555555555555</v>
      </c>
      <c r="G159" s="5">
        <f t="shared" si="22"/>
        <v>0.24722222222222223</v>
      </c>
      <c r="H159" s="6">
        <f t="shared" si="23"/>
        <v>5.9333333333333336</v>
      </c>
      <c r="I159" s="23">
        <f t="shared" si="24"/>
        <v>2</v>
      </c>
      <c r="J159" s="4">
        <f t="shared" si="25"/>
        <v>334</v>
      </c>
      <c r="K159" s="24">
        <f t="shared" si="29"/>
        <v>3.9333333333333336</v>
      </c>
      <c r="L159" s="4">
        <f t="shared" si="26"/>
        <v>818</v>
      </c>
      <c r="M159" s="4">
        <f t="shared" si="27"/>
        <v>1152</v>
      </c>
      <c r="N159" s="16"/>
    </row>
    <row r="160" spans="1:14" s="1" customFormat="1" ht="19.5" x14ac:dyDescent="0.4">
      <c r="A160" s="7">
        <v>43372</v>
      </c>
      <c r="B160" s="8">
        <f t="shared" si="28"/>
        <v>7</v>
      </c>
      <c r="C160" s="9">
        <v>0.3756944444444445</v>
      </c>
      <c r="D160" s="9">
        <v>0.88958333333333339</v>
      </c>
      <c r="E160" s="10">
        <v>120</v>
      </c>
      <c r="F160" s="3">
        <f t="shared" si="21"/>
        <v>0.51388888888888884</v>
      </c>
      <c r="G160" s="5">
        <f t="shared" si="22"/>
        <v>0.43055555555555552</v>
      </c>
      <c r="H160" s="6">
        <f t="shared" si="23"/>
        <v>10.333333333333332</v>
      </c>
      <c r="I160" s="23">
        <f t="shared" si="24"/>
        <v>2</v>
      </c>
      <c r="J160" s="4">
        <f t="shared" si="25"/>
        <v>334</v>
      </c>
      <c r="K160" s="24">
        <f t="shared" si="29"/>
        <v>8.3333333333333321</v>
      </c>
      <c r="L160" s="4">
        <f t="shared" si="26"/>
        <v>1733</v>
      </c>
      <c r="M160" s="4">
        <f t="shared" si="27"/>
        <v>2067</v>
      </c>
      <c r="N160" s="2">
        <f>SUM(M157:M160)</f>
        <v>7243</v>
      </c>
    </row>
    <row r="161" spans="1:14" s="1" customFormat="1" ht="19.5" x14ac:dyDescent="0.4">
      <c r="A161" s="7">
        <v>43379</v>
      </c>
      <c r="B161" s="8">
        <f t="shared" si="28"/>
        <v>7</v>
      </c>
      <c r="C161" s="9">
        <v>0.37847222222222227</v>
      </c>
      <c r="D161" s="9">
        <v>0.90208333333333324</v>
      </c>
      <c r="E161" s="10">
        <v>120</v>
      </c>
      <c r="F161" s="3">
        <f t="shared" si="21"/>
        <v>0.52361111111111103</v>
      </c>
      <c r="G161" s="5">
        <f t="shared" si="22"/>
        <v>0.44027777777777771</v>
      </c>
      <c r="H161" s="6">
        <f t="shared" si="23"/>
        <v>10.566666666666665</v>
      </c>
      <c r="I161" s="23">
        <f t="shared" si="24"/>
        <v>2</v>
      </c>
      <c r="J161" s="4">
        <f t="shared" si="25"/>
        <v>334</v>
      </c>
      <c r="K161" s="24">
        <f t="shared" si="29"/>
        <v>8.5666666666666647</v>
      </c>
      <c r="L161" s="4">
        <f t="shared" si="26"/>
        <v>1782</v>
      </c>
      <c r="M161" s="4">
        <f t="shared" si="27"/>
        <v>2116</v>
      </c>
      <c r="N161" s="16"/>
    </row>
    <row r="162" spans="1:14" s="1" customFormat="1" ht="19.5" x14ac:dyDescent="0.4">
      <c r="A162" s="7">
        <v>43386</v>
      </c>
      <c r="B162" s="8">
        <f t="shared" si="28"/>
        <v>7</v>
      </c>
      <c r="C162" s="9">
        <v>0.3756944444444445</v>
      </c>
      <c r="D162" s="9">
        <v>0.88402777777777775</v>
      </c>
      <c r="E162" s="10">
        <v>120</v>
      </c>
      <c r="F162" s="3">
        <f t="shared" si="21"/>
        <v>0.5083333333333333</v>
      </c>
      <c r="G162" s="5">
        <f t="shared" si="22"/>
        <v>0.42499999999999999</v>
      </c>
      <c r="H162" s="6">
        <f t="shared" si="23"/>
        <v>10.199999999999999</v>
      </c>
      <c r="I162" s="23">
        <f t="shared" si="24"/>
        <v>2</v>
      </c>
      <c r="J162" s="4">
        <f t="shared" si="25"/>
        <v>334</v>
      </c>
      <c r="K162" s="24">
        <f t="shared" si="29"/>
        <v>8.1999999999999993</v>
      </c>
      <c r="L162" s="4">
        <f t="shared" si="26"/>
        <v>1706</v>
      </c>
      <c r="M162" s="4">
        <f t="shared" si="27"/>
        <v>2040</v>
      </c>
      <c r="N162" s="16"/>
    </row>
    <row r="163" spans="1:14" s="1" customFormat="1" ht="19.5" x14ac:dyDescent="0.4">
      <c r="A163" s="7">
        <v>43393</v>
      </c>
      <c r="B163" s="8">
        <f t="shared" si="28"/>
        <v>7</v>
      </c>
      <c r="C163" s="9">
        <v>0.38125000000000003</v>
      </c>
      <c r="D163" s="9">
        <v>0.85763888888888884</v>
      </c>
      <c r="E163" s="10">
        <v>120</v>
      </c>
      <c r="F163" s="3">
        <f t="shared" si="21"/>
        <v>0.47638888888888881</v>
      </c>
      <c r="G163" s="5">
        <f t="shared" si="22"/>
        <v>0.39305555555555549</v>
      </c>
      <c r="H163" s="6">
        <f t="shared" si="23"/>
        <v>9.4333333333333318</v>
      </c>
      <c r="I163" s="23">
        <f t="shared" si="24"/>
        <v>2</v>
      </c>
      <c r="J163" s="4">
        <f t="shared" si="25"/>
        <v>334</v>
      </c>
      <c r="K163" s="24">
        <f t="shared" si="29"/>
        <v>7.4333333333333318</v>
      </c>
      <c r="L163" s="4">
        <f t="shared" si="26"/>
        <v>1546</v>
      </c>
      <c r="M163" s="4">
        <f t="shared" si="27"/>
        <v>1880</v>
      </c>
      <c r="N163" s="16"/>
    </row>
    <row r="164" spans="1:14" s="1" customFormat="1" ht="19.5" x14ac:dyDescent="0.4">
      <c r="A164" s="7">
        <v>43400</v>
      </c>
      <c r="B164" s="8">
        <f t="shared" si="28"/>
        <v>7</v>
      </c>
      <c r="C164" s="9">
        <v>0.37847222222222227</v>
      </c>
      <c r="D164" s="9">
        <v>0.89583333333333337</v>
      </c>
      <c r="E164" s="10">
        <v>120</v>
      </c>
      <c r="F164" s="3">
        <f t="shared" si="21"/>
        <v>0.51736111111111116</v>
      </c>
      <c r="G164" s="5">
        <f t="shared" si="22"/>
        <v>0.43402777777777785</v>
      </c>
      <c r="H164" s="6">
        <f t="shared" si="23"/>
        <v>10.416666666666668</v>
      </c>
      <c r="I164" s="23">
        <f t="shared" si="24"/>
        <v>2</v>
      </c>
      <c r="J164" s="4">
        <f t="shared" si="25"/>
        <v>334</v>
      </c>
      <c r="K164" s="24">
        <f t="shared" si="29"/>
        <v>8.4166666666666679</v>
      </c>
      <c r="L164" s="4">
        <f t="shared" si="26"/>
        <v>1751</v>
      </c>
      <c r="M164" s="4">
        <f t="shared" si="27"/>
        <v>2085</v>
      </c>
      <c r="N164" s="2">
        <f>SUM(M161:M164)</f>
        <v>8121</v>
      </c>
    </row>
    <row r="165" spans="1:14" s="1" customFormat="1" ht="19.5" x14ac:dyDescent="0.4">
      <c r="A165" s="7">
        <v>43407</v>
      </c>
      <c r="B165" s="8">
        <f t="shared" si="28"/>
        <v>7</v>
      </c>
      <c r="C165" s="9">
        <v>0.39166666666666666</v>
      </c>
      <c r="D165" s="9">
        <v>0.87777777777777777</v>
      </c>
      <c r="E165" s="10">
        <v>120</v>
      </c>
      <c r="F165" s="3">
        <f t="shared" si="21"/>
        <v>0.4861111111111111</v>
      </c>
      <c r="G165" s="5">
        <f t="shared" si="22"/>
        <v>0.40277777777777779</v>
      </c>
      <c r="H165" s="6">
        <f t="shared" si="23"/>
        <v>9.6666666666666679</v>
      </c>
      <c r="I165" s="23">
        <f t="shared" si="24"/>
        <v>2</v>
      </c>
      <c r="J165" s="4">
        <f t="shared" si="25"/>
        <v>334</v>
      </c>
      <c r="K165" s="24">
        <f t="shared" si="29"/>
        <v>7.6666666666666679</v>
      </c>
      <c r="L165" s="4">
        <f t="shared" si="26"/>
        <v>1595</v>
      </c>
      <c r="M165" s="4">
        <f t="shared" si="27"/>
        <v>1929</v>
      </c>
      <c r="N165" s="16"/>
    </row>
    <row r="166" spans="1:14" s="1" customFormat="1" ht="19.5" x14ac:dyDescent="0.4">
      <c r="A166" s="7">
        <v>43414</v>
      </c>
      <c r="B166" s="8">
        <f t="shared" si="28"/>
        <v>7</v>
      </c>
      <c r="C166" s="9">
        <v>0.37986111111111115</v>
      </c>
      <c r="D166" s="9">
        <v>0.9</v>
      </c>
      <c r="E166" s="10">
        <v>120</v>
      </c>
      <c r="F166" s="3">
        <f t="shared" si="21"/>
        <v>0.52013888888888893</v>
      </c>
      <c r="G166" s="5">
        <f t="shared" si="22"/>
        <v>0.43680555555555561</v>
      </c>
      <c r="H166" s="6">
        <f t="shared" si="23"/>
        <v>10.483333333333334</v>
      </c>
      <c r="I166" s="23">
        <f t="shared" si="24"/>
        <v>2</v>
      </c>
      <c r="J166" s="4">
        <f t="shared" si="25"/>
        <v>334</v>
      </c>
      <c r="K166" s="24">
        <f t="shared" si="29"/>
        <v>8.4833333333333343</v>
      </c>
      <c r="L166" s="4">
        <f t="shared" si="26"/>
        <v>1765</v>
      </c>
      <c r="M166" s="4">
        <f t="shared" si="27"/>
        <v>2099</v>
      </c>
      <c r="N166" s="16"/>
    </row>
    <row r="167" spans="1:14" s="1" customFormat="1" ht="19.5" x14ac:dyDescent="0.4">
      <c r="A167" s="7">
        <v>43421</v>
      </c>
      <c r="B167" s="8">
        <f t="shared" si="28"/>
        <v>7</v>
      </c>
      <c r="C167" s="9">
        <v>0.38194444444444442</v>
      </c>
      <c r="D167" s="9">
        <v>0.91736111111111107</v>
      </c>
      <c r="E167" s="10">
        <v>120</v>
      </c>
      <c r="F167" s="3">
        <f t="shared" si="21"/>
        <v>0.53541666666666665</v>
      </c>
      <c r="G167" s="5">
        <f t="shared" si="22"/>
        <v>0.45208333333333334</v>
      </c>
      <c r="H167" s="6">
        <f t="shared" si="23"/>
        <v>10.85</v>
      </c>
      <c r="I167" s="23">
        <f t="shared" si="24"/>
        <v>2</v>
      </c>
      <c r="J167" s="4">
        <f t="shared" si="25"/>
        <v>334</v>
      </c>
      <c r="K167" s="24">
        <f t="shared" si="29"/>
        <v>8.85</v>
      </c>
      <c r="L167" s="4">
        <f t="shared" si="26"/>
        <v>1841</v>
      </c>
      <c r="M167" s="4">
        <f t="shared" si="27"/>
        <v>2175</v>
      </c>
      <c r="N167" s="16"/>
    </row>
    <row r="168" spans="1:14" s="1" customFormat="1" ht="19.5" x14ac:dyDescent="0.4">
      <c r="A168" s="7">
        <v>43428</v>
      </c>
      <c r="B168" s="8">
        <f t="shared" si="28"/>
        <v>7</v>
      </c>
      <c r="C168" s="9">
        <v>0.38819444444444445</v>
      </c>
      <c r="D168" s="9">
        <v>0.82361111111111107</v>
      </c>
      <c r="E168" s="10">
        <v>120</v>
      </c>
      <c r="F168" s="3">
        <f t="shared" si="21"/>
        <v>0.43541666666666662</v>
      </c>
      <c r="G168" s="5">
        <f t="shared" si="22"/>
        <v>0.3520833333333333</v>
      </c>
      <c r="H168" s="6">
        <f t="shared" si="23"/>
        <v>8.4499999999999993</v>
      </c>
      <c r="I168" s="23">
        <f t="shared" si="24"/>
        <v>2</v>
      </c>
      <c r="J168" s="4">
        <f t="shared" si="25"/>
        <v>334</v>
      </c>
      <c r="K168" s="24">
        <f t="shared" si="29"/>
        <v>6.4499999999999993</v>
      </c>
      <c r="L168" s="4">
        <f t="shared" si="26"/>
        <v>1342</v>
      </c>
      <c r="M168" s="4">
        <f t="shared" si="27"/>
        <v>1676</v>
      </c>
      <c r="N168" s="2">
        <f>SUM(M165:M168)</f>
        <v>7879</v>
      </c>
    </row>
    <row r="169" spans="1:14" s="1" customFormat="1" ht="19.5" x14ac:dyDescent="0.4">
      <c r="A169" s="7">
        <v>43435</v>
      </c>
      <c r="B169" s="8">
        <f t="shared" si="28"/>
        <v>7</v>
      </c>
      <c r="C169" s="9">
        <v>0.38263888888888892</v>
      </c>
      <c r="D169" s="9">
        <v>0.9277777777777777</v>
      </c>
      <c r="E169" s="10">
        <v>120</v>
      </c>
      <c r="F169" s="3">
        <f t="shared" si="21"/>
        <v>0.54513888888888884</v>
      </c>
      <c r="G169" s="5">
        <f t="shared" si="22"/>
        <v>0.46180555555555552</v>
      </c>
      <c r="H169" s="6">
        <f t="shared" si="23"/>
        <v>11.083333333333332</v>
      </c>
      <c r="I169" s="23">
        <f t="shared" si="24"/>
        <v>2</v>
      </c>
      <c r="J169" s="4">
        <f t="shared" si="25"/>
        <v>334</v>
      </c>
      <c r="K169" s="24">
        <f t="shared" si="29"/>
        <v>9.0833333333333321</v>
      </c>
      <c r="L169" s="4">
        <f t="shared" si="26"/>
        <v>1889</v>
      </c>
      <c r="M169" s="4">
        <f t="shared" si="27"/>
        <v>2223</v>
      </c>
      <c r="N169" s="16"/>
    </row>
    <row r="170" spans="1:14" s="1" customFormat="1" ht="19.5" x14ac:dyDescent="0.4">
      <c r="A170" s="7">
        <v>43442</v>
      </c>
      <c r="B170" s="8">
        <f t="shared" si="28"/>
        <v>7</v>
      </c>
      <c r="C170" s="9">
        <v>0.37916666666666665</v>
      </c>
      <c r="D170" s="9">
        <v>0.90972222222222221</v>
      </c>
      <c r="E170" s="10">
        <v>120</v>
      </c>
      <c r="F170" s="3">
        <f t="shared" si="21"/>
        <v>0.53055555555555556</v>
      </c>
      <c r="G170" s="5">
        <f t="shared" si="22"/>
        <v>0.44722222222222224</v>
      </c>
      <c r="H170" s="6">
        <f t="shared" si="23"/>
        <v>10.733333333333334</v>
      </c>
      <c r="I170" s="23">
        <f t="shared" si="24"/>
        <v>2</v>
      </c>
      <c r="J170" s="4">
        <f t="shared" si="25"/>
        <v>334</v>
      </c>
      <c r="K170" s="24">
        <f t="shared" si="29"/>
        <v>8.7333333333333343</v>
      </c>
      <c r="L170" s="4">
        <f t="shared" si="26"/>
        <v>1817</v>
      </c>
      <c r="M170" s="4">
        <f t="shared" si="27"/>
        <v>2151</v>
      </c>
      <c r="N170" s="16"/>
    </row>
    <row r="171" spans="1:14" s="1" customFormat="1" ht="19.5" x14ac:dyDescent="0.4">
      <c r="A171" s="7">
        <v>43449</v>
      </c>
      <c r="B171" s="8">
        <f t="shared" si="28"/>
        <v>7</v>
      </c>
      <c r="C171" s="9">
        <v>0.37847222222222227</v>
      </c>
      <c r="D171" s="9">
        <v>0.89166666666666661</v>
      </c>
      <c r="E171" s="10">
        <v>120</v>
      </c>
      <c r="F171" s="3">
        <f t="shared" si="21"/>
        <v>0.51319444444444429</v>
      </c>
      <c r="G171" s="5">
        <f t="shared" si="22"/>
        <v>0.42986111111111097</v>
      </c>
      <c r="H171" s="6">
        <f t="shared" si="23"/>
        <v>10.316666666666663</v>
      </c>
      <c r="I171" s="23">
        <f t="shared" si="24"/>
        <v>2</v>
      </c>
      <c r="J171" s="4">
        <f t="shared" si="25"/>
        <v>334</v>
      </c>
      <c r="K171" s="24">
        <f t="shared" si="29"/>
        <v>8.3166666666666629</v>
      </c>
      <c r="L171" s="4">
        <f t="shared" si="26"/>
        <v>1730</v>
      </c>
      <c r="M171" s="4">
        <f t="shared" si="27"/>
        <v>2064</v>
      </c>
      <c r="N171" s="16"/>
    </row>
    <row r="172" spans="1:14" s="1" customFormat="1" ht="19.5" x14ac:dyDescent="0.4">
      <c r="A172" s="7">
        <v>43463</v>
      </c>
      <c r="B172" s="8">
        <f t="shared" si="28"/>
        <v>7</v>
      </c>
      <c r="C172" s="9">
        <v>0.37708333333333338</v>
      </c>
      <c r="D172" s="9"/>
      <c r="E172" s="10">
        <v>120</v>
      </c>
      <c r="F172" s="3">
        <f t="shared" si="21"/>
        <v>-0.37708333333333338</v>
      </c>
      <c r="G172" s="5">
        <f ca="1">D172-C172-TIME(0,G172*60,0)</f>
        <v>0</v>
      </c>
      <c r="H172" s="6">
        <v>0</v>
      </c>
      <c r="I172" s="23">
        <f t="shared" si="24"/>
        <v>0</v>
      </c>
      <c r="J172" s="4">
        <f t="shared" si="25"/>
        <v>0</v>
      </c>
      <c r="K172" s="24">
        <f t="shared" si="29"/>
        <v>0</v>
      </c>
      <c r="L172" s="4">
        <f t="shared" si="26"/>
        <v>0</v>
      </c>
      <c r="M172" s="4">
        <f t="shared" si="27"/>
        <v>0</v>
      </c>
      <c r="N172" s="16"/>
    </row>
    <row r="173" spans="1:14" s="1" customFormat="1" ht="19.5" x14ac:dyDescent="0.4">
      <c r="A173" s="7">
        <v>43465</v>
      </c>
      <c r="B173" s="8">
        <f t="shared" si="28"/>
        <v>2</v>
      </c>
      <c r="C173" s="9">
        <v>0.3833333333333333</v>
      </c>
      <c r="D173" s="9">
        <v>0.86041666666666661</v>
      </c>
      <c r="E173" s="10">
        <v>120</v>
      </c>
      <c r="F173" s="3">
        <f t="shared" si="21"/>
        <v>0.4770833333333333</v>
      </c>
      <c r="G173" s="5">
        <f t="shared" si="22"/>
        <v>0.39374999999999999</v>
      </c>
      <c r="H173" s="6">
        <f t="shared" si="23"/>
        <v>9.4499999999999993</v>
      </c>
      <c r="I173" s="23">
        <f t="shared" si="24"/>
        <v>2</v>
      </c>
      <c r="J173" s="4">
        <f t="shared" si="25"/>
        <v>334</v>
      </c>
      <c r="K173" s="24">
        <f t="shared" si="29"/>
        <v>7.4499999999999993</v>
      </c>
      <c r="L173" s="4">
        <f t="shared" si="26"/>
        <v>1550</v>
      </c>
      <c r="M173" s="4">
        <f t="shared" si="27"/>
        <v>1884</v>
      </c>
      <c r="N173" s="2">
        <f>SUM(M169:M173)</f>
        <v>8322</v>
      </c>
    </row>
    <row r="174" spans="1:14" s="1" customFormat="1" ht="19.5" x14ac:dyDescent="0.4">
      <c r="A174" s="7">
        <v>43470</v>
      </c>
      <c r="B174" s="8">
        <f t="shared" si="28"/>
        <v>7</v>
      </c>
      <c r="C174" s="9">
        <v>0.37708333333333338</v>
      </c>
      <c r="D174" s="9">
        <v>0.86875000000000002</v>
      </c>
      <c r="E174" s="10">
        <v>120</v>
      </c>
      <c r="F174" s="3">
        <f t="shared" si="21"/>
        <v>0.49166666666666664</v>
      </c>
      <c r="G174" s="5">
        <f t="shared" si="22"/>
        <v>0.40833333333333333</v>
      </c>
      <c r="H174" s="6">
        <f t="shared" si="23"/>
        <v>9.8000000000000007</v>
      </c>
      <c r="I174" s="23">
        <f t="shared" si="24"/>
        <v>2</v>
      </c>
      <c r="J174" s="4">
        <f t="shared" si="25"/>
        <v>334</v>
      </c>
      <c r="K174" s="24">
        <f t="shared" si="29"/>
        <v>7.8000000000000007</v>
      </c>
      <c r="L174" s="4">
        <f t="shared" si="26"/>
        <v>1622</v>
      </c>
      <c r="M174" s="4">
        <f t="shared" si="27"/>
        <v>1956</v>
      </c>
      <c r="N174" s="16"/>
    </row>
    <row r="175" spans="1:14" s="1" customFormat="1" ht="19.5" x14ac:dyDescent="0.4">
      <c r="A175" s="7">
        <v>43477</v>
      </c>
      <c r="B175" s="8">
        <f t="shared" si="28"/>
        <v>7</v>
      </c>
      <c r="C175" s="9">
        <v>0.3756944444444445</v>
      </c>
      <c r="D175" s="9">
        <v>0.87083333333333324</v>
      </c>
      <c r="E175" s="10">
        <v>120</v>
      </c>
      <c r="F175" s="3">
        <f t="shared" si="21"/>
        <v>0.49513888888888874</v>
      </c>
      <c r="G175" s="5">
        <f t="shared" si="22"/>
        <v>0.41180555555555542</v>
      </c>
      <c r="H175" s="6">
        <f t="shared" si="23"/>
        <v>9.8833333333333293</v>
      </c>
      <c r="I175" s="23">
        <f t="shared" si="24"/>
        <v>2</v>
      </c>
      <c r="J175" s="4">
        <f t="shared" si="25"/>
        <v>334</v>
      </c>
      <c r="K175" s="24">
        <f t="shared" si="29"/>
        <v>7.8833333333333293</v>
      </c>
      <c r="L175" s="4">
        <f t="shared" si="26"/>
        <v>1640</v>
      </c>
      <c r="M175" s="4">
        <f t="shared" si="27"/>
        <v>1974</v>
      </c>
      <c r="N175" s="16"/>
    </row>
    <row r="176" spans="1:14" s="1" customFormat="1" ht="19.5" x14ac:dyDescent="0.4">
      <c r="A176" s="7">
        <v>43491</v>
      </c>
      <c r="B176" s="8">
        <f t="shared" si="28"/>
        <v>7</v>
      </c>
      <c r="C176" s="11">
        <v>0.37916666666666665</v>
      </c>
      <c r="D176" s="11">
        <v>0.88750000000000007</v>
      </c>
      <c r="E176" s="10">
        <v>120</v>
      </c>
      <c r="F176" s="3">
        <f t="shared" si="21"/>
        <v>0.50833333333333341</v>
      </c>
      <c r="G176" s="5">
        <f t="shared" si="22"/>
        <v>0.4250000000000001</v>
      </c>
      <c r="H176" s="6">
        <f t="shared" si="23"/>
        <v>10.200000000000003</v>
      </c>
      <c r="I176" s="23">
        <f t="shared" si="24"/>
        <v>2</v>
      </c>
      <c r="J176" s="4">
        <f t="shared" si="25"/>
        <v>334</v>
      </c>
      <c r="K176" s="24">
        <f t="shared" si="29"/>
        <v>8.2000000000000028</v>
      </c>
      <c r="L176" s="4">
        <f t="shared" si="26"/>
        <v>1706</v>
      </c>
      <c r="M176" s="4">
        <f t="shared" si="27"/>
        <v>2040</v>
      </c>
      <c r="N176" s="2">
        <f>SUM(M174:M176)</f>
        <v>5970</v>
      </c>
    </row>
    <row r="177" spans="1:14" s="1" customFormat="1" ht="19.5" x14ac:dyDescent="0.4">
      <c r="A177" s="7">
        <v>43498</v>
      </c>
      <c r="B177" s="8">
        <f t="shared" si="28"/>
        <v>7</v>
      </c>
      <c r="C177" s="11">
        <v>0.3833333333333333</v>
      </c>
      <c r="D177" s="11">
        <v>0.93194444444444446</v>
      </c>
      <c r="E177" s="10">
        <v>120</v>
      </c>
      <c r="F177" s="3">
        <f t="shared" si="21"/>
        <v>0.54861111111111116</v>
      </c>
      <c r="G177" s="5">
        <f t="shared" si="22"/>
        <v>0.46527777777777785</v>
      </c>
      <c r="H177" s="6">
        <f t="shared" si="23"/>
        <v>11.166666666666668</v>
      </c>
      <c r="I177" s="23">
        <f t="shared" si="24"/>
        <v>2</v>
      </c>
      <c r="J177" s="4">
        <f t="shared" si="25"/>
        <v>334</v>
      </c>
      <c r="K177" s="24">
        <f t="shared" si="29"/>
        <v>9.1666666666666679</v>
      </c>
      <c r="L177" s="4">
        <f t="shared" si="26"/>
        <v>1907</v>
      </c>
      <c r="M177" s="4">
        <f t="shared" si="27"/>
        <v>2241</v>
      </c>
      <c r="N177" s="16"/>
    </row>
    <row r="178" spans="1:14" s="1" customFormat="1" ht="19.5" x14ac:dyDescent="0.4">
      <c r="A178" s="7">
        <v>43504</v>
      </c>
      <c r="B178" s="8">
        <f t="shared" si="28"/>
        <v>6</v>
      </c>
      <c r="C178" s="11">
        <v>0.37777777777777777</v>
      </c>
      <c r="D178" s="11">
        <v>0.77847222222222223</v>
      </c>
      <c r="E178" s="10">
        <v>120</v>
      </c>
      <c r="F178" s="3">
        <f t="shared" si="21"/>
        <v>0.40069444444444446</v>
      </c>
      <c r="G178" s="5">
        <f t="shared" si="22"/>
        <v>0.31736111111111115</v>
      </c>
      <c r="H178" s="6">
        <f t="shared" si="23"/>
        <v>7.6166666666666671</v>
      </c>
      <c r="I178" s="23">
        <f t="shared" si="24"/>
        <v>2</v>
      </c>
      <c r="J178" s="4">
        <f t="shared" si="25"/>
        <v>334</v>
      </c>
      <c r="K178" s="24">
        <f t="shared" si="29"/>
        <v>5.6166666666666671</v>
      </c>
      <c r="L178" s="4">
        <f t="shared" si="26"/>
        <v>1168</v>
      </c>
      <c r="M178" s="4">
        <f t="shared" si="27"/>
        <v>1502</v>
      </c>
      <c r="N178" s="16"/>
    </row>
    <row r="179" spans="1:14" s="1" customFormat="1" ht="19.5" x14ac:dyDescent="0.4">
      <c r="A179" s="7">
        <v>43505</v>
      </c>
      <c r="B179" s="8">
        <f t="shared" si="28"/>
        <v>7</v>
      </c>
      <c r="C179" s="11">
        <v>0.38125000000000003</v>
      </c>
      <c r="D179" s="11">
        <v>0.78611111111111109</v>
      </c>
      <c r="E179" s="10">
        <v>120</v>
      </c>
      <c r="F179" s="3">
        <f t="shared" si="21"/>
        <v>0.40486111111111106</v>
      </c>
      <c r="G179" s="5">
        <f t="shared" si="22"/>
        <v>0.32152777777777775</v>
      </c>
      <c r="H179" s="6">
        <f t="shared" si="23"/>
        <v>7.7166666666666659</v>
      </c>
      <c r="I179" s="23">
        <f t="shared" si="24"/>
        <v>2</v>
      </c>
      <c r="J179" s="4">
        <f t="shared" si="25"/>
        <v>334</v>
      </c>
      <c r="K179" s="24">
        <f t="shared" si="29"/>
        <v>5.7166666666666659</v>
      </c>
      <c r="L179" s="4">
        <f t="shared" si="26"/>
        <v>1189</v>
      </c>
      <c r="M179" s="4">
        <f t="shared" si="27"/>
        <v>1523</v>
      </c>
      <c r="N179" s="16"/>
    </row>
    <row r="180" spans="1:14" s="1" customFormat="1" ht="19.5" x14ac:dyDescent="0.4">
      <c r="A180" s="7">
        <v>43512</v>
      </c>
      <c r="B180" s="8">
        <f t="shared" si="28"/>
        <v>7</v>
      </c>
      <c r="C180" s="9">
        <v>0.37847222222222227</v>
      </c>
      <c r="D180" s="9">
        <v>0.8833333333333333</v>
      </c>
      <c r="E180" s="10">
        <v>120</v>
      </c>
      <c r="F180" s="3">
        <f t="shared" si="21"/>
        <v>0.50486111111111098</v>
      </c>
      <c r="G180" s="5">
        <f t="shared" si="22"/>
        <v>0.42152777777777767</v>
      </c>
      <c r="H180" s="6">
        <f t="shared" si="23"/>
        <v>10.116666666666664</v>
      </c>
      <c r="I180" s="23">
        <f t="shared" si="24"/>
        <v>2</v>
      </c>
      <c r="J180" s="4">
        <f t="shared" si="25"/>
        <v>334</v>
      </c>
      <c r="K180" s="24">
        <f t="shared" si="29"/>
        <v>8.1166666666666636</v>
      </c>
      <c r="L180" s="4">
        <f t="shared" si="26"/>
        <v>1688</v>
      </c>
      <c r="M180" s="4">
        <f t="shared" si="27"/>
        <v>2022</v>
      </c>
      <c r="N180" s="2">
        <f>SUM(M177:M180)</f>
        <v>7288</v>
      </c>
    </row>
    <row r="181" spans="1:14" s="1" customFormat="1" ht="19.5" x14ac:dyDescent="0.4">
      <c r="A181" s="12">
        <v>43525</v>
      </c>
      <c r="B181" s="13">
        <f t="shared" si="28"/>
        <v>6</v>
      </c>
      <c r="C181" s="9">
        <v>0.39513888888888887</v>
      </c>
      <c r="D181" s="9">
        <v>0.87083333333333324</v>
      </c>
      <c r="E181" s="10">
        <v>120</v>
      </c>
      <c r="F181" s="3">
        <f t="shared" si="21"/>
        <v>0.47569444444444436</v>
      </c>
      <c r="G181" s="5">
        <f t="shared" si="22"/>
        <v>0.39236111111111105</v>
      </c>
      <c r="H181" s="6">
        <f t="shared" si="23"/>
        <v>9.4166666666666643</v>
      </c>
      <c r="I181" s="23">
        <f t="shared" si="24"/>
        <v>2</v>
      </c>
      <c r="J181" s="4">
        <f t="shared" si="25"/>
        <v>334</v>
      </c>
      <c r="K181" s="24">
        <f t="shared" si="29"/>
        <v>7.4166666666666643</v>
      </c>
      <c r="L181" s="4">
        <f t="shared" si="26"/>
        <v>1543</v>
      </c>
      <c r="M181" s="4">
        <f t="shared" si="27"/>
        <v>1877</v>
      </c>
      <c r="N181" s="16"/>
    </row>
    <row r="182" spans="1:14" s="1" customFormat="1" ht="19.5" x14ac:dyDescent="0.4">
      <c r="A182" s="7">
        <v>43526</v>
      </c>
      <c r="B182" s="8">
        <f t="shared" si="28"/>
        <v>7</v>
      </c>
      <c r="C182" s="9">
        <v>0.37847222222222227</v>
      </c>
      <c r="D182" s="9">
        <v>0.87430555555555556</v>
      </c>
      <c r="E182" s="10">
        <v>120</v>
      </c>
      <c r="F182" s="3">
        <f t="shared" si="21"/>
        <v>0.49583333333333329</v>
      </c>
      <c r="G182" s="5">
        <f t="shared" si="22"/>
        <v>0.41249999999999998</v>
      </c>
      <c r="H182" s="6">
        <f t="shared" si="23"/>
        <v>9.8999999999999986</v>
      </c>
      <c r="I182" s="23">
        <f t="shared" si="24"/>
        <v>2</v>
      </c>
      <c r="J182" s="4">
        <f t="shared" si="25"/>
        <v>334</v>
      </c>
      <c r="K182" s="24">
        <f t="shared" si="29"/>
        <v>7.8999999999999986</v>
      </c>
      <c r="L182" s="4">
        <f t="shared" si="26"/>
        <v>1643</v>
      </c>
      <c r="M182" s="4">
        <f t="shared" si="27"/>
        <v>1977</v>
      </c>
      <c r="N182" s="16"/>
    </row>
    <row r="183" spans="1:14" s="1" customFormat="1" ht="19.5" x14ac:dyDescent="0.4">
      <c r="A183" s="7">
        <v>43533</v>
      </c>
      <c r="B183" s="8">
        <f t="shared" si="28"/>
        <v>7</v>
      </c>
      <c r="C183" s="9">
        <v>0.38819444444444445</v>
      </c>
      <c r="D183" s="9">
        <v>0.87152777777777779</v>
      </c>
      <c r="E183" s="10">
        <v>120</v>
      </c>
      <c r="F183" s="3">
        <f t="shared" si="21"/>
        <v>0.48333333333333334</v>
      </c>
      <c r="G183" s="5">
        <f t="shared" si="22"/>
        <v>0.4</v>
      </c>
      <c r="H183" s="6">
        <f t="shared" si="23"/>
        <v>9.6000000000000014</v>
      </c>
      <c r="I183" s="23">
        <f t="shared" si="24"/>
        <v>2</v>
      </c>
      <c r="J183" s="4">
        <f t="shared" si="25"/>
        <v>334</v>
      </c>
      <c r="K183" s="24">
        <f t="shared" si="29"/>
        <v>7.6000000000000014</v>
      </c>
      <c r="L183" s="4">
        <f t="shared" si="26"/>
        <v>1581</v>
      </c>
      <c r="M183" s="4">
        <f t="shared" si="27"/>
        <v>1915</v>
      </c>
      <c r="N183" s="16"/>
    </row>
    <row r="184" spans="1:14" s="1" customFormat="1" ht="19.5" x14ac:dyDescent="0.4">
      <c r="A184" s="7">
        <v>43540</v>
      </c>
      <c r="B184" s="8">
        <f t="shared" si="28"/>
        <v>7</v>
      </c>
      <c r="C184" s="9">
        <v>0.3833333333333333</v>
      </c>
      <c r="D184" s="9">
        <v>0.88611111111111107</v>
      </c>
      <c r="E184" s="10">
        <v>120</v>
      </c>
      <c r="F184" s="3">
        <f t="shared" si="21"/>
        <v>0.50277777777777777</v>
      </c>
      <c r="G184" s="5">
        <f t="shared" si="22"/>
        <v>0.41944444444444445</v>
      </c>
      <c r="H184" s="6">
        <f t="shared" si="23"/>
        <v>10.066666666666666</v>
      </c>
      <c r="I184" s="23">
        <f t="shared" si="24"/>
        <v>2</v>
      </c>
      <c r="J184" s="4">
        <f t="shared" si="25"/>
        <v>334</v>
      </c>
      <c r="K184" s="24">
        <f t="shared" si="29"/>
        <v>8.0666666666666664</v>
      </c>
      <c r="L184" s="4">
        <f t="shared" si="26"/>
        <v>1678</v>
      </c>
      <c r="M184" s="4">
        <f t="shared" si="27"/>
        <v>2012</v>
      </c>
      <c r="N184" s="16"/>
    </row>
    <row r="185" spans="1:14" s="1" customFormat="1" ht="19.5" x14ac:dyDescent="0.4">
      <c r="A185" s="7">
        <v>43554</v>
      </c>
      <c r="B185" s="8">
        <f t="shared" si="28"/>
        <v>7</v>
      </c>
      <c r="C185" s="9">
        <v>0.38541666666666669</v>
      </c>
      <c r="D185" s="9">
        <v>0.86736111111111114</v>
      </c>
      <c r="E185" s="10">
        <v>120</v>
      </c>
      <c r="F185" s="3">
        <f t="shared" si="21"/>
        <v>0.48194444444444445</v>
      </c>
      <c r="G185" s="5">
        <f t="shared" si="22"/>
        <v>0.39861111111111114</v>
      </c>
      <c r="H185" s="6">
        <f t="shared" si="23"/>
        <v>9.5666666666666664</v>
      </c>
      <c r="I185" s="23">
        <f t="shared" si="24"/>
        <v>2</v>
      </c>
      <c r="J185" s="4">
        <f t="shared" si="25"/>
        <v>334</v>
      </c>
      <c r="K185" s="24">
        <f t="shared" si="29"/>
        <v>7.5666666666666664</v>
      </c>
      <c r="L185" s="4">
        <f t="shared" si="26"/>
        <v>1574</v>
      </c>
      <c r="M185" s="4">
        <f t="shared" si="27"/>
        <v>1908</v>
      </c>
      <c r="N185" s="2">
        <f>SUM(M181:M185)</f>
        <v>9689</v>
      </c>
    </row>
    <row r="186" spans="1:14" s="1" customFormat="1" ht="19.5" x14ac:dyDescent="0.4">
      <c r="A186" s="7">
        <v>43561</v>
      </c>
      <c r="B186" s="8">
        <f t="shared" si="28"/>
        <v>7</v>
      </c>
      <c r="C186" s="9">
        <v>0.38125000000000003</v>
      </c>
      <c r="D186" s="9">
        <v>0.8125</v>
      </c>
      <c r="E186" s="10">
        <v>120</v>
      </c>
      <c r="F186" s="3">
        <f t="shared" si="21"/>
        <v>0.43124999999999997</v>
      </c>
      <c r="G186" s="5">
        <f t="shared" si="22"/>
        <v>0.34791666666666665</v>
      </c>
      <c r="H186" s="6">
        <f t="shared" si="23"/>
        <v>8.35</v>
      </c>
      <c r="I186" s="23">
        <f t="shared" si="24"/>
        <v>2</v>
      </c>
      <c r="J186" s="4">
        <f t="shared" si="25"/>
        <v>334</v>
      </c>
      <c r="K186" s="24">
        <f t="shared" si="29"/>
        <v>6.35</v>
      </c>
      <c r="L186" s="4">
        <f t="shared" si="26"/>
        <v>1321</v>
      </c>
      <c r="M186" s="4">
        <f t="shared" si="27"/>
        <v>1655</v>
      </c>
      <c r="N186" s="16"/>
    </row>
    <row r="187" spans="1:14" s="1" customFormat="1" ht="19.5" x14ac:dyDescent="0.4">
      <c r="A187" s="7">
        <v>43568</v>
      </c>
      <c r="B187" s="8">
        <f t="shared" si="28"/>
        <v>7</v>
      </c>
      <c r="C187" s="9">
        <v>0.37986111111111115</v>
      </c>
      <c r="D187" s="9">
        <v>0.87777777777777777</v>
      </c>
      <c r="E187" s="10">
        <v>120</v>
      </c>
      <c r="F187" s="3">
        <f t="shared" si="21"/>
        <v>0.49791666666666662</v>
      </c>
      <c r="G187" s="5">
        <f t="shared" si="22"/>
        <v>0.4145833333333333</v>
      </c>
      <c r="H187" s="6">
        <f t="shared" si="23"/>
        <v>9.9499999999999993</v>
      </c>
      <c r="I187" s="23">
        <f t="shared" si="24"/>
        <v>2</v>
      </c>
      <c r="J187" s="4">
        <f t="shared" si="25"/>
        <v>334</v>
      </c>
      <c r="K187" s="24">
        <f t="shared" si="29"/>
        <v>7.9499999999999993</v>
      </c>
      <c r="L187" s="4">
        <f t="shared" si="26"/>
        <v>1654</v>
      </c>
      <c r="M187" s="4">
        <f t="shared" si="27"/>
        <v>1988</v>
      </c>
      <c r="N187" s="16"/>
    </row>
    <row r="188" spans="1:14" s="1" customFormat="1" ht="19.5" x14ac:dyDescent="0.4">
      <c r="A188" s="7">
        <v>43575</v>
      </c>
      <c r="B188" s="8">
        <f t="shared" si="28"/>
        <v>7</v>
      </c>
      <c r="C188" s="9">
        <v>0.3833333333333333</v>
      </c>
      <c r="D188" s="9">
        <v>0.86458333333333337</v>
      </c>
      <c r="E188" s="10">
        <v>120</v>
      </c>
      <c r="F188" s="3">
        <f t="shared" si="21"/>
        <v>0.48125000000000007</v>
      </c>
      <c r="G188" s="5">
        <f t="shared" si="22"/>
        <v>0.39791666666666675</v>
      </c>
      <c r="H188" s="6">
        <f t="shared" si="23"/>
        <v>9.5500000000000025</v>
      </c>
      <c r="I188" s="23">
        <f t="shared" si="24"/>
        <v>2</v>
      </c>
      <c r="J188" s="4">
        <f t="shared" si="25"/>
        <v>334</v>
      </c>
      <c r="K188" s="24">
        <f t="shared" si="29"/>
        <v>7.5500000000000025</v>
      </c>
      <c r="L188" s="4">
        <f t="shared" si="26"/>
        <v>1570</v>
      </c>
      <c r="M188" s="4">
        <f t="shared" si="27"/>
        <v>1904</v>
      </c>
      <c r="N188" s="2">
        <f>SUM(M186:M188)</f>
        <v>5547</v>
      </c>
    </row>
    <row r="189" spans="1:14" s="1" customFormat="1" ht="19.5" x14ac:dyDescent="0.4">
      <c r="A189" s="7">
        <v>43589</v>
      </c>
      <c r="B189" s="8">
        <f t="shared" si="28"/>
        <v>7</v>
      </c>
      <c r="C189" s="9">
        <v>0.38541666666666669</v>
      </c>
      <c r="D189" s="9">
        <v>0.87152777777777779</v>
      </c>
      <c r="E189" s="10">
        <v>120</v>
      </c>
      <c r="F189" s="3">
        <f t="shared" si="21"/>
        <v>0.4861111111111111</v>
      </c>
      <c r="G189" s="5">
        <f t="shared" si="22"/>
        <v>0.40277777777777779</v>
      </c>
      <c r="H189" s="6">
        <f t="shared" si="23"/>
        <v>9.6666666666666679</v>
      </c>
      <c r="I189" s="23">
        <f t="shared" si="24"/>
        <v>2</v>
      </c>
      <c r="J189" s="4">
        <f t="shared" si="25"/>
        <v>334</v>
      </c>
      <c r="K189" s="24">
        <f t="shared" si="29"/>
        <v>7.6666666666666679</v>
      </c>
      <c r="L189" s="4">
        <f t="shared" si="26"/>
        <v>1595</v>
      </c>
      <c r="M189" s="4">
        <f t="shared" si="27"/>
        <v>1929</v>
      </c>
      <c r="N189" s="16"/>
    </row>
    <row r="190" spans="1:14" s="1" customFormat="1" ht="19.5" x14ac:dyDescent="0.4">
      <c r="A190" s="7">
        <v>43596</v>
      </c>
      <c r="B190" s="8">
        <f t="shared" si="28"/>
        <v>7</v>
      </c>
      <c r="C190" s="9">
        <v>0.3840277777777778</v>
      </c>
      <c r="D190" s="9">
        <v>0.8833333333333333</v>
      </c>
      <c r="E190" s="10">
        <v>120</v>
      </c>
      <c r="F190" s="3">
        <f t="shared" si="21"/>
        <v>0.4993055555555555</v>
      </c>
      <c r="G190" s="5">
        <f t="shared" si="22"/>
        <v>0.41597222222222219</v>
      </c>
      <c r="H190" s="6">
        <f t="shared" si="23"/>
        <v>9.9833333333333325</v>
      </c>
      <c r="I190" s="23">
        <f t="shared" si="24"/>
        <v>2</v>
      </c>
      <c r="J190" s="4">
        <f t="shared" si="25"/>
        <v>334</v>
      </c>
      <c r="K190" s="24">
        <f t="shared" si="29"/>
        <v>7.9833333333333325</v>
      </c>
      <c r="L190" s="4">
        <f t="shared" si="26"/>
        <v>1661</v>
      </c>
      <c r="M190" s="4">
        <f t="shared" si="27"/>
        <v>1995</v>
      </c>
      <c r="N190" s="16"/>
    </row>
    <row r="191" spans="1:14" s="1" customFormat="1" ht="19.5" x14ac:dyDescent="0.4">
      <c r="A191" s="7">
        <v>43603</v>
      </c>
      <c r="B191" s="8">
        <f t="shared" si="28"/>
        <v>7</v>
      </c>
      <c r="C191" s="9">
        <v>0.38819444444444445</v>
      </c>
      <c r="D191" s="9">
        <v>0.88888888888888884</v>
      </c>
      <c r="E191" s="10">
        <v>120</v>
      </c>
      <c r="F191" s="3">
        <f t="shared" si="21"/>
        <v>0.50069444444444433</v>
      </c>
      <c r="G191" s="5">
        <f t="shared" si="22"/>
        <v>0.41736111111111102</v>
      </c>
      <c r="H191" s="6">
        <f t="shared" si="23"/>
        <v>10.016666666666664</v>
      </c>
      <c r="I191" s="23">
        <f t="shared" si="24"/>
        <v>2</v>
      </c>
      <c r="J191" s="4">
        <f t="shared" si="25"/>
        <v>334</v>
      </c>
      <c r="K191" s="24">
        <f t="shared" si="29"/>
        <v>8.0166666666666639</v>
      </c>
      <c r="L191" s="4">
        <f t="shared" si="26"/>
        <v>1667</v>
      </c>
      <c r="M191" s="4">
        <f t="shared" si="27"/>
        <v>2001</v>
      </c>
      <c r="N191" s="16"/>
    </row>
    <row r="192" spans="1:14" s="1" customFormat="1" ht="19.5" x14ac:dyDescent="0.4">
      <c r="A192" s="7">
        <v>43610</v>
      </c>
      <c r="B192" s="8">
        <f t="shared" si="28"/>
        <v>7</v>
      </c>
      <c r="C192" s="9">
        <v>0.40486111111111112</v>
      </c>
      <c r="D192" s="9">
        <v>0.84930555555555554</v>
      </c>
      <c r="E192" s="10">
        <v>120</v>
      </c>
      <c r="F192" s="3">
        <f t="shared" si="21"/>
        <v>0.44444444444444442</v>
      </c>
      <c r="G192" s="5">
        <f t="shared" si="22"/>
        <v>0.3611111111111111</v>
      </c>
      <c r="H192" s="6">
        <f t="shared" si="23"/>
        <v>8.6666666666666661</v>
      </c>
      <c r="I192" s="23">
        <f t="shared" si="24"/>
        <v>2</v>
      </c>
      <c r="J192" s="4">
        <f t="shared" si="25"/>
        <v>334</v>
      </c>
      <c r="K192" s="24">
        <f t="shared" si="29"/>
        <v>6.6666666666666661</v>
      </c>
      <c r="L192" s="4">
        <f t="shared" si="26"/>
        <v>1387</v>
      </c>
      <c r="M192" s="4">
        <f t="shared" si="27"/>
        <v>1721</v>
      </c>
      <c r="N192" s="2">
        <f>SUM(M189:M192)</f>
        <v>7646</v>
      </c>
    </row>
    <row r="193" spans="1:14" s="1" customFormat="1" ht="19.5" x14ac:dyDescent="0.4">
      <c r="A193" s="7">
        <v>43617</v>
      </c>
      <c r="B193" s="8">
        <f t="shared" si="28"/>
        <v>7</v>
      </c>
      <c r="C193" s="9">
        <v>0.38541666666666669</v>
      </c>
      <c r="D193" s="9">
        <v>0.90763888888888899</v>
      </c>
      <c r="E193" s="10">
        <v>120</v>
      </c>
      <c r="F193" s="3">
        <f t="shared" si="21"/>
        <v>0.52222222222222237</v>
      </c>
      <c r="G193" s="5">
        <f t="shared" si="22"/>
        <v>0.43888888888888905</v>
      </c>
      <c r="H193" s="6">
        <f t="shared" si="23"/>
        <v>10.533333333333337</v>
      </c>
      <c r="I193" s="23">
        <f t="shared" si="24"/>
        <v>2</v>
      </c>
      <c r="J193" s="4">
        <f t="shared" si="25"/>
        <v>334</v>
      </c>
      <c r="K193" s="24">
        <f t="shared" si="29"/>
        <v>8.5333333333333368</v>
      </c>
      <c r="L193" s="4">
        <f t="shared" si="26"/>
        <v>1775</v>
      </c>
      <c r="M193" s="4">
        <f t="shared" si="27"/>
        <v>2109</v>
      </c>
      <c r="N193" s="16"/>
    </row>
    <row r="194" spans="1:14" s="1" customFormat="1" ht="19.5" x14ac:dyDescent="0.4">
      <c r="A194" s="7">
        <v>43624</v>
      </c>
      <c r="B194" s="8">
        <f t="shared" si="28"/>
        <v>7</v>
      </c>
      <c r="C194" s="9">
        <v>0.38611111111111113</v>
      </c>
      <c r="D194" s="9">
        <v>0.89374999999999993</v>
      </c>
      <c r="E194" s="10">
        <v>120</v>
      </c>
      <c r="F194" s="3">
        <f t="shared" si="21"/>
        <v>0.50763888888888875</v>
      </c>
      <c r="G194" s="5">
        <f t="shared" si="22"/>
        <v>0.42430555555555544</v>
      </c>
      <c r="H194" s="6">
        <f t="shared" si="23"/>
        <v>10.18333333333333</v>
      </c>
      <c r="I194" s="23">
        <f t="shared" si="24"/>
        <v>2</v>
      </c>
      <c r="J194" s="4">
        <f t="shared" si="25"/>
        <v>334</v>
      </c>
      <c r="K194" s="24">
        <f t="shared" si="29"/>
        <v>8.18333333333333</v>
      </c>
      <c r="L194" s="4">
        <f t="shared" si="26"/>
        <v>1702</v>
      </c>
      <c r="M194" s="4">
        <f t="shared" si="27"/>
        <v>2036</v>
      </c>
      <c r="N194" s="16"/>
    </row>
    <row r="195" spans="1:14" s="1" customFormat="1" ht="19.5" x14ac:dyDescent="0.4">
      <c r="A195" s="7">
        <v>43631</v>
      </c>
      <c r="B195" s="8">
        <f t="shared" si="28"/>
        <v>7</v>
      </c>
      <c r="C195" s="9">
        <v>0.3833333333333333</v>
      </c>
      <c r="D195" s="9">
        <v>0.87986111111111109</v>
      </c>
      <c r="E195" s="10">
        <v>120</v>
      </c>
      <c r="F195" s="3">
        <f t="shared" si="21"/>
        <v>0.49652777777777779</v>
      </c>
      <c r="G195" s="5">
        <f t="shared" si="22"/>
        <v>0.41319444444444448</v>
      </c>
      <c r="H195" s="6">
        <f t="shared" si="23"/>
        <v>9.9166666666666679</v>
      </c>
      <c r="I195" s="23">
        <f t="shared" si="24"/>
        <v>2</v>
      </c>
      <c r="J195" s="4">
        <f t="shared" si="25"/>
        <v>334</v>
      </c>
      <c r="K195" s="24">
        <f t="shared" si="29"/>
        <v>7.9166666666666679</v>
      </c>
      <c r="L195" s="4">
        <f t="shared" si="26"/>
        <v>1647</v>
      </c>
      <c r="M195" s="4">
        <f t="shared" si="27"/>
        <v>1981</v>
      </c>
      <c r="N195" s="16"/>
    </row>
    <row r="196" spans="1:14" s="1" customFormat="1" ht="19.5" x14ac:dyDescent="0.4">
      <c r="A196" s="7">
        <v>43638</v>
      </c>
      <c r="B196" s="8">
        <f t="shared" si="28"/>
        <v>7</v>
      </c>
      <c r="C196" s="9">
        <v>0.38819444444444445</v>
      </c>
      <c r="D196" s="9">
        <v>0.90902777777777777</v>
      </c>
      <c r="E196" s="10">
        <v>120</v>
      </c>
      <c r="F196" s="3">
        <f t="shared" ref="F196:F224" si="30">D196-C196</f>
        <v>0.52083333333333326</v>
      </c>
      <c r="G196" s="5">
        <f t="shared" ref="G196:G224" si="31">F196-TIME(0,E196,0)</f>
        <v>0.43749999999999994</v>
      </c>
      <c r="H196" s="6">
        <f t="shared" ref="H196:H249" si="32">G196*24</f>
        <v>10.499999999999998</v>
      </c>
      <c r="I196" s="23">
        <f t="shared" ref="I196:I224" si="33">IF(H196&gt;=2,2,H196)</f>
        <v>2</v>
      </c>
      <c r="J196" s="4">
        <f t="shared" ref="J196:J224" si="34">ROUND(I196*167,0)</f>
        <v>334</v>
      </c>
      <c r="K196" s="24">
        <f t="shared" si="29"/>
        <v>8.4999999999999982</v>
      </c>
      <c r="L196" s="4">
        <f t="shared" ref="L196:L224" si="35">ROUND(K196*208,0)</f>
        <v>1768</v>
      </c>
      <c r="M196" s="4">
        <f t="shared" ref="M196:M224" si="36">ROUND((J196+L196),0)</f>
        <v>2102</v>
      </c>
      <c r="N196" s="16"/>
    </row>
    <row r="197" spans="1:14" s="1" customFormat="1" ht="19.5" x14ac:dyDescent="0.4">
      <c r="A197" s="7">
        <v>43645</v>
      </c>
      <c r="B197" s="8">
        <f t="shared" si="28"/>
        <v>7</v>
      </c>
      <c r="C197" s="9">
        <v>0.37916666666666665</v>
      </c>
      <c r="D197" s="9">
        <v>0.87916666666666676</v>
      </c>
      <c r="E197" s="10">
        <v>120</v>
      </c>
      <c r="F197" s="3">
        <f t="shared" si="30"/>
        <v>0.50000000000000011</v>
      </c>
      <c r="G197" s="5">
        <f t="shared" si="31"/>
        <v>0.4166666666666668</v>
      </c>
      <c r="H197" s="6">
        <f t="shared" si="32"/>
        <v>10.000000000000004</v>
      </c>
      <c r="I197" s="23">
        <f t="shared" si="33"/>
        <v>2</v>
      </c>
      <c r="J197" s="4">
        <f t="shared" si="34"/>
        <v>334</v>
      </c>
      <c r="K197" s="24">
        <f t="shared" si="29"/>
        <v>8.0000000000000036</v>
      </c>
      <c r="L197" s="4">
        <f t="shared" si="35"/>
        <v>1664</v>
      </c>
      <c r="M197" s="4">
        <f t="shared" si="36"/>
        <v>1998</v>
      </c>
      <c r="N197" s="2">
        <f>SUM(M193:M197)</f>
        <v>10226</v>
      </c>
    </row>
    <row r="198" spans="1:14" s="1" customFormat="1" ht="19.5" x14ac:dyDescent="0.4">
      <c r="A198" s="7">
        <v>43652</v>
      </c>
      <c r="B198" s="8">
        <f t="shared" si="28"/>
        <v>7</v>
      </c>
      <c r="C198" s="9">
        <v>0.39027777777777778</v>
      </c>
      <c r="D198" s="9">
        <v>0.90555555555555556</v>
      </c>
      <c r="E198" s="10">
        <v>120</v>
      </c>
      <c r="F198" s="3">
        <f t="shared" si="30"/>
        <v>0.51527777777777772</v>
      </c>
      <c r="G198" s="5">
        <f t="shared" si="31"/>
        <v>0.43194444444444441</v>
      </c>
      <c r="H198" s="6">
        <f t="shared" si="32"/>
        <v>10.366666666666665</v>
      </c>
      <c r="I198" s="23">
        <f t="shared" si="33"/>
        <v>2</v>
      </c>
      <c r="J198" s="4">
        <f t="shared" si="34"/>
        <v>334</v>
      </c>
      <c r="K198" s="24">
        <f t="shared" si="29"/>
        <v>8.3666666666666654</v>
      </c>
      <c r="L198" s="4">
        <f t="shared" si="35"/>
        <v>1740</v>
      </c>
      <c r="M198" s="4">
        <f t="shared" si="36"/>
        <v>2074</v>
      </c>
      <c r="N198" s="16"/>
    </row>
    <row r="199" spans="1:14" s="1" customFormat="1" ht="19.5" x14ac:dyDescent="0.4">
      <c r="A199" s="7">
        <v>43659</v>
      </c>
      <c r="B199" s="8">
        <f t="shared" ref="B199:B224" si="37">WEEKDAY(A199)</f>
        <v>7</v>
      </c>
      <c r="C199" s="9">
        <v>0.39374999999999999</v>
      </c>
      <c r="D199" s="9">
        <v>0.8847222222222223</v>
      </c>
      <c r="E199" s="10">
        <v>120</v>
      </c>
      <c r="F199" s="3">
        <f t="shared" si="30"/>
        <v>0.49097222222222231</v>
      </c>
      <c r="G199" s="5">
        <f t="shared" si="31"/>
        <v>0.40763888888888899</v>
      </c>
      <c r="H199" s="6">
        <f t="shared" si="32"/>
        <v>9.783333333333335</v>
      </c>
      <c r="I199" s="23">
        <f t="shared" si="33"/>
        <v>2</v>
      </c>
      <c r="J199" s="4">
        <f t="shared" si="34"/>
        <v>334</v>
      </c>
      <c r="K199" s="24">
        <f t="shared" si="29"/>
        <v>7.783333333333335</v>
      </c>
      <c r="L199" s="4">
        <f t="shared" si="35"/>
        <v>1619</v>
      </c>
      <c r="M199" s="4">
        <f t="shared" si="36"/>
        <v>1953</v>
      </c>
      <c r="N199" s="16"/>
    </row>
    <row r="200" spans="1:14" s="1" customFormat="1" ht="19.5" x14ac:dyDescent="0.4">
      <c r="A200" s="7">
        <v>43666</v>
      </c>
      <c r="B200" s="8">
        <f t="shared" si="37"/>
        <v>7</v>
      </c>
      <c r="C200" s="9">
        <v>0.3923611111111111</v>
      </c>
      <c r="D200" s="9">
        <v>0.82361111111111107</v>
      </c>
      <c r="E200" s="10">
        <v>120</v>
      </c>
      <c r="F200" s="3">
        <f t="shared" si="30"/>
        <v>0.43124999999999997</v>
      </c>
      <c r="G200" s="5">
        <f t="shared" si="31"/>
        <v>0.34791666666666665</v>
      </c>
      <c r="H200" s="6">
        <f t="shared" si="32"/>
        <v>8.35</v>
      </c>
      <c r="I200" s="23">
        <f t="shared" si="33"/>
        <v>2</v>
      </c>
      <c r="J200" s="4">
        <f t="shared" si="34"/>
        <v>334</v>
      </c>
      <c r="K200" s="24">
        <f t="shared" si="29"/>
        <v>6.35</v>
      </c>
      <c r="L200" s="4">
        <f t="shared" si="35"/>
        <v>1321</v>
      </c>
      <c r="M200" s="4">
        <f t="shared" si="36"/>
        <v>1655</v>
      </c>
      <c r="N200" s="16"/>
    </row>
    <row r="201" spans="1:14" s="1" customFormat="1" ht="19.5" x14ac:dyDescent="0.4">
      <c r="A201" s="7">
        <v>43673</v>
      </c>
      <c r="B201" s="8">
        <f t="shared" si="37"/>
        <v>7</v>
      </c>
      <c r="C201" s="9">
        <v>0.3833333333333333</v>
      </c>
      <c r="D201" s="9">
        <v>0.87708333333333333</v>
      </c>
      <c r="E201" s="10">
        <v>120</v>
      </c>
      <c r="F201" s="3">
        <f t="shared" si="30"/>
        <v>0.49375000000000002</v>
      </c>
      <c r="G201" s="5">
        <f t="shared" si="31"/>
        <v>0.41041666666666671</v>
      </c>
      <c r="H201" s="6">
        <f t="shared" si="32"/>
        <v>9.8500000000000014</v>
      </c>
      <c r="I201" s="23">
        <f t="shared" si="33"/>
        <v>2</v>
      </c>
      <c r="J201" s="4">
        <f t="shared" si="34"/>
        <v>334</v>
      </c>
      <c r="K201" s="24">
        <f t="shared" si="29"/>
        <v>7.8500000000000014</v>
      </c>
      <c r="L201" s="4">
        <f t="shared" si="35"/>
        <v>1633</v>
      </c>
      <c r="M201" s="4">
        <f t="shared" si="36"/>
        <v>1967</v>
      </c>
      <c r="N201" s="2">
        <f>SUM(M198:M201)</f>
        <v>7649</v>
      </c>
    </row>
    <row r="202" spans="1:14" s="1" customFormat="1" ht="19.5" x14ac:dyDescent="0.4">
      <c r="A202" s="7">
        <v>43680</v>
      </c>
      <c r="B202" s="8">
        <f t="shared" si="37"/>
        <v>7</v>
      </c>
      <c r="C202" s="9">
        <v>0.3840277777777778</v>
      </c>
      <c r="D202" s="9">
        <v>0.88194444444444453</v>
      </c>
      <c r="E202" s="10">
        <v>120</v>
      </c>
      <c r="F202" s="3">
        <f t="shared" si="30"/>
        <v>0.49791666666666673</v>
      </c>
      <c r="G202" s="5">
        <f t="shared" si="31"/>
        <v>0.41458333333333341</v>
      </c>
      <c r="H202" s="6">
        <f t="shared" si="32"/>
        <v>9.9500000000000028</v>
      </c>
      <c r="I202" s="23">
        <f t="shared" si="33"/>
        <v>2</v>
      </c>
      <c r="J202" s="4">
        <f t="shared" si="34"/>
        <v>334</v>
      </c>
      <c r="K202" s="24">
        <f t="shared" si="29"/>
        <v>7.9500000000000028</v>
      </c>
      <c r="L202" s="4">
        <f t="shared" si="35"/>
        <v>1654</v>
      </c>
      <c r="M202" s="4">
        <f t="shared" si="36"/>
        <v>1988</v>
      </c>
      <c r="N202" s="16"/>
    </row>
    <row r="203" spans="1:14" s="1" customFormat="1" ht="19.5" x14ac:dyDescent="0.4">
      <c r="A203" s="7">
        <v>43687</v>
      </c>
      <c r="B203" s="8">
        <f t="shared" si="37"/>
        <v>7</v>
      </c>
      <c r="C203" s="9">
        <v>0.38472222222222219</v>
      </c>
      <c r="D203" s="9">
        <v>0.89166666666666661</v>
      </c>
      <c r="E203" s="10">
        <v>120</v>
      </c>
      <c r="F203" s="3">
        <f t="shared" si="30"/>
        <v>0.50694444444444442</v>
      </c>
      <c r="G203" s="5">
        <f t="shared" si="31"/>
        <v>0.4236111111111111</v>
      </c>
      <c r="H203" s="6">
        <f t="shared" si="32"/>
        <v>10.166666666666666</v>
      </c>
      <c r="I203" s="23">
        <f t="shared" si="33"/>
        <v>2</v>
      </c>
      <c r="J203" s="4">
        <f t="shared" si="34"/>
        <v>334</v>
      </c>
      <c r="K203" s="24">
        <f t="shared" si="29"/>
        <v>8.1666666666666661</v>
      </c>
      <c r="L203" s="4">
        <f t="shared" si="35"/>
        <v>1699</v>
      </c>
      <c r="M203" s="4">
        <f t="shared" si="36"/>
        <v>2033</v>
      </c>
      <c r="N203" s="16"/>
    </row>
    <row r="204" spans="1:14" s="1" customFormat="1" ht="19.5" x14ac:dyDescent="0.4">
      <c r="A204" s="7">
        <v>43694</v>
      </c>
      <c r="B204" s="8">
        <f t="shared" si="37"/>
        <v>7</v>
      </c>
      <c r="C204" s="9">
        <v>0.39305555555555555</v>
      </c>
      <c r="D204" s="9">
        <v>0.8833333333333333</v>
      </c>
      <c r="E204" s="10">
        <v>120</v>
      </c>
      <c r="F204" s="3">
        <f t="shared" si="30"/>
        <v>0.49027777777777776</v>
      </c>
      <c r="G204" s="5">
        <f t="shared" si="31"/>
        <v>0.40694444444444444</v>
      </c>
      <c r="H204" s="6">
        <f t="shared" si="32"/>
        <v>9.7666666666666657</v>
      </c>
      <c r="I204" s="23">
        <f t="shared" si="33"/>
        <v>2</v>
      </c>
      <c r="J204" s="4">
        <f t="shared" si="34"/>
        <v>334</v>
      </c>
      <c r="K204" s="24">
        <f t="shared" si="29"/>
        <v>7.7666666666666657</v>
      </c>
      <c r="L204" s="4">
        <f t="shared" si="35"/>
        <v>1615</v>
      </c>
      <c r="M204" s="4">
        <f t="shared" si="36"/>
        <v>1949</v>
      </c>
      <c r="N204" s="16"/>
    </row>
    <row r="205" spans="1:14" s="1" customFormat="1" ht="19.5" x14ac:dyDescent="0.4">
      <c r="A205" s="7">
        <v>43701</v>
      </c>
      <c r="B205" s="8">
        <f t="shared" si="37"/>
        <v>7</v>
      </c>
      <c r="C205" s="9">
        <v>0.39027777777777778</v>
      </c>
      <c r="D205" s="9">
        <v>0.91527777777777775</v>
      </c>
      <c r="E205" s="10">
        <v>120</v>
      </c>
      <c r="F205" s="3">
        <f t="shared" si="30"/>
        <v>0.52499999999999991</v>
      </c>
      <c r="G205" s="5">
        <f t="shared" si="31"/>
        <v>0.4416666666666666</v>
      </c>
      <c r="H205" s="6">
        <f t="shared" si="32"/>
        <v>10.599999999999998</v>
      </c>
      <c r="I205" s="23">
        <f t="shared" si="33"/>
        <v>2</v>
      </c>
      <c r="J205" s="4">
        <f t="shared" si="34"/>
        <v>334</v>
      </c>
      <c r="K205" s="24">
        <f t="shared" si="29"/>
        <v>8.5999999999999979</v>
      </c>
      <c r="L205" s="4">
        <f t="shared" si="35"/>
        <v>1789</v>
      </c>
      <c r="M205" s="4">
        <f t="shared" si="36"/>
        <v>2123</v>
      </c>
      <c r="N205" s="2">
        <f>SUM(M202:M205)</f>
        <v>8093</v>
      </c>
    </row>
    <row r="206" spans="1:14" s="1" customFormat="1" ht="19.5" x14ac:dyDescent="0.4">
      <c r="A206" s="7">
        <v>43715</v>
      </c>
      <c r="B206" s="8">
        <f t="shared" si="37"/>
        <v>7</v>
      </c>
      <c r="C206" s="9">
        <v>0.39097222222222222</v>
      </c>
      <c r="D206" s="9">
        <v>0.89097222222222217</v>
      </c>
      <c r="E206" s="10">
        <v>120</v>
      </c>
      <c r="F206" s="3">
        <f t="shared" si="30"/>
        <v>0.49999999999999994</v>
      </c>
      <c r="G206" s="5">
        <f t="shared" si="31"/>
        <v>0.41666666666666663</v>
      </c>
      <c r="H206" s="6">
        <f t="shared" si="32"/>
        <v>10</v>
      </c>
      <c r="I206" s="23">
        <f t="shared" si="33"/>
        <v>2</v>
      </c>
      <c r="J206" s="4">
        <f t="shared" si="34"/>
        <v>334</v>
      </c>
      <c r="K206" s="24">
        <f t="shared" si="29"/>
        <v>8</v>
      </c>
      <c r="L206" s="4">
        <f t="shared" si="35"/>
        <v>1664</v>
      </c>
      <c r="M206" s="4">
        <f t="shared" si="36"/>
        <v>1998</v>
      </c>
      <c r="N206" s="16"/>
    </row>
    <row r="207" spans="1:14" s="1" customFormat="1" ht="19.5" x14ac:dyDescent="0.4">
      <c r="A207" s="7">
        <v>43729</v>
      </c>
      <c r="B207" s="8">
        <f t="shared" si="37"/>
        <v>7</v>
      </c>
      <c r="C207" s="9">
        <v>0.3923611111111111</v>
      </c>
      <c r="D207" s="9">
        <v>0.9</v>
      </c>
      <c r="E207" s="10">
        <v>120</v>
      </c>
      <c r="F207" s="3">
        <f t="shared" si="30"/>
        <v>0.50763888888888897</v>
      </c>
      <c r="G207" s="5">
        <f t="shared" si="31"/>
        <v>0.42430555555555566</v>
      </c>
      <c r="H207" s="6">
        <f t="shared" si="32"/>
        <v>10.183333333333335</v>
      </c>
      <c r="I207" s="23">
        <f t="shared" si="33"/>
        <v>2</v>
      </c>
      <c r="J207" s="4">
        <f t="shared" si="34"/>
        <v>334</v>
      </c>
      <c r="K207" s="24">
        <f t="shared" si="29"/>
        <v>8.1833333333333353</v>
      </c>
      <c r="L207" s="4">
        <f t="shared" si="35"/>
        <v>1702</v>
      </c>
      <c r="M207" s="4">
        <f t="shared" si="36"/>
        <v>2036</v>
      </c>
      <c r="N207" s="2">
        <f>SUM(M206:M207)</f>
        <v>4034</v>
      </c>
    </row>
    <row r="208" spans="1:14" s="1" customFormat="1" ht="19.5" x14ac:dyDescent="0.4">
      <c r="A208" s="7">
        <v>43749</v>
      </c>
      <c r="B208" s="8">
        <f t="shared" si="37"/>
        <v>6</v>
      </c>
      <c r="C208" s="9">
        <v>0.38611111111111113</v>
      </c>
      <c r="D208" s="9">
        <v>0.88541666666666663</v>
      </c>
      <c r="E208" s="10">
        <v>120</v>
      </c>
      <c r="F208" s="3">
        <f t="shared" si="30"/>
        <v>0.4993055555555555</v>
      </c>
      <c r="G208" s="5">
        <f t="shared" si="31"/>
        <v>0.41597222222222219</v>
      </c>
      <c r="H208" s="6">
        <f t="shared" si="32"/>
        <v>9.9833333333333325</v>
      </c>
      <c r="I208" s="23">
        <f t="shared" si="33"/>
        <v>2</v>
      </c>
      <c r="J208" s="4">
        <f t="shared" si="34"/>
        <v>334</v>
      </c>
      <c r="K208" s="24">
        <f t="shared" si="29"/>
        <v>7.9833333333333325</v>
      </c>
      <c r="L208" s="4">
        <f t="shared" si="35"/>
        <v>1661</v>
      </c>
      <c r="M208" s="4">
        <f t="shared" si="36"/>
        <v>1995</v>
      </c>
      <c r="N208" s="16"/>
    </row>
    <row r="209" spans="1:14" s="1" customFormat="1" ht="19.5" x14ac:dyDescent="0.4">
      <c r="A209" s="7">
        <v>43750</v>
      </c>
      <c r="B209" s="8">
        <f t="shared" si="37"/>
        <v>7</v>
      </c>
      <c r="C209" s="9">
        <v>0.3979166666666667</v>
      </c>
      <c r="D209" s="9">
        <v>0.88194444444444453</v>
      </c>
      <c r="E209" s="10">
        <v>120</v>
      </c>
      <c r="F209" s="3">
        <f t="shared" si="30"/>
        <v>0.48402777777777783</v>
      </c>
      <c r="G209" s="5">
        <f t="shared" si="31"/>
        <v>0.40069444444444452</v>
      </c>
      <c r="H209" s="6">
        <f t="shared" si="32"/>
        <v>9.6166666666666689</v>
      </c>
      <c r="I209" s="23">
        <f t="shared" si="33"/>
        <v>2</v>
      </c>
      <c r="J209" s="4">
        <f t="shared" si="34"/>
        <v>334</v>
      </c>
      <c r="K209" s="24">
        <f t="shared" si="29"/>
        <v>7.6166666666666689</v>
      </c>
      <c r="L209" s="4">
        <f t="shared" si="35"/>
        <v>1584</v>
      </c>
      <c r="M209" s="4">
        <f t="shared" si="36"/>
        <v>1918</v>
      </c>
      <c r="N209" s="16"/>
    </row>
    <row r="210" spans="1:14" s="1" customFormat="1" ht="19.5" x14ac:dyDescent="0.4">
      <c r="A210" s="7">
        <v>43757</v>
      </c>
      <c r="B210" s="8">
        <f t="shared" si="37"/>
        <v>7</v>
      </c>
      <c r="C210" s="9">
        <v>0.38541666666666669</v>
      </c>
      <c r="D210" s="9">
        <v>0.90208333333333324</v>
      </c>
      <c r="E210" s="10">
        <v>120</v>
      </c>
      <c r="F210" s="3">
        <f t="shared" si="30"/>
        <v>0.51666666666666661</v>
      </c>
      <c r="G210" s="5">
        <f t="shared" si="31"/>
        <v>0.43333333333333329</v>
      </c>
      <c r="H210" s="6">
        <f t="shared" si="32"/>
        <v>10.399999999999999</v>
      </c>
      <c r="I210" s="23">
        <f t="shared" si="33"/>
        <v>2</v>
      </c>
      <c r="J210" s="4">
        <f t="shared" si="34"/>
        <v>334</v>
      </c>
      <c r="K210" s="24">
        <f t="shared" si="29"/>
        <v>8.3999999999999986</v>
      </c>
      <c r="L210" s="4">
        <f t="shared" si="35"/>
        <v>1747</v>
      </c>
      <c r="M210" s="4">
        <f t="shared" si="36"/>
        <v>2081</v>
      </c>
      <c r="N210" s="16"/>
    </row>
    <row r="211" spans="1:14" s="1" customFormat="1" ht="19.5" x14ac:dyDescent="0.4">
      <c r="A211" s="7">
        <v>43764</v>
      </c>
      <c r="B211" s="8">
        <f t="shared" si="37"/>
        <v>7</v>
      </c>
      <c r="C211" s="9">
        <v>0.39166666666666666</v>
      </c>
      <c r="D211" s="9"/>
      <c r="E211" s="10">
        <v>120</v>
      </c>
      <c r="F211" s="3">
        <f t="shared" si="30"/>
        <v>-0.39166666666666666</v>
      </c>
      <c r="G211" s="5">
        <f ca="1">D211-C211-TIME(0,G211*60,0)</f>
        <v>0</v>
      </c>
      <c r="H211" s="6">
        <v>0</v>
      </c>
      <c r="I211" s="23">
        <f t="shared" si="33"/>
        <v>0</v>
      </c>
      <c r="J211" s="4">
        <f t="shared" si="34"/>
        <v>0</v>
      </c>
      <c r="K211" s="24">
        <f t="shared" si="29"/>
        <v>0</v>
      </c>
      <c r="L211" s="4">
        <f t="shared" si="35"/>
        <v>0</v>
      </c>
      <c r="M211" s="4">
        <f t="shared" si="36"/>
        <v>0</v>
      </c>
      <c r="N211" s="2">
        <f>SUM(M208:M211)</f>
        <v>5994</v>
      </c>
    </row>
    <row r="212" spans="1:14" s="1" customFormat="1" ht="19.5" x14ac:dyDescent="0.4">
      <c r="A212" s="7">
        <v>43771</v>
      </c>
      <c r="B212" s="8">
        <f t="shared" si="37"/>
        <v>7</v>
      </c>
      <c r="C212" s="9">
        <v>0.39305555555555555</v>
      </c>
      <c r="D212" s="9">
        <v>0.93472222222222223</v>
      </c>
      <c r="E212" s="10">
        <v>120</v>
      </c>
      <c r="F212" s="3">
        <f t="shared" si="30"/>
        <v>0.54166666666666674</v>
      </c>
      <c r="G212" s="5">
        <f t="shared" si="31"/>
        <v>0.45833333333333343</v>
      </c>
      <c r="H212" s="6">
        <f t="shared" si="32"/>
        <v>11.000000000000002</v>
      </c>
      <c r="I212" s="23">
        <f t="shared" si="33"/>
        <v>2</v>
      </c>
      <c r="J212" s="4">
        <f t="shared" si="34"/>
        <v>334</v>
      </c>
      <c r="K212" s="24">
        <f t="shared" si="29"/>
        <v>9.0000000000000018</v>
      </c>
      <c r="L212" s="4">
        <f t="shared" si="35"/>
        <v>1872</v>
      </c>
      <c r="M212" s="4">
        <f t="shared" si="36"/>
        <v>2206</v>
      </c>
      <c r="N212" s="16"/>
    </row>
    <row r="213" spans="1:14" s="1" customFormat="1" ht="19.5" x14ac:dyDescent="0.4">
      <c r="A213" s="7">
        <v>43778</v>
      </c>
      <c r="B213" s="8">
        <f t="shared" si="37"/>
        <v>7</v>
      </c>
      <c r="C213" s="9">
        <v>0.39305555555555555</v>
      </c>
      <c r="D213" s="9">
        <v>0.88888888888888884</v>
      </c>
      <c r="E213" s="10">
        <v>120</v>
      </c>
      <c r="F213" s="3">
        <f t="shared" si="30"/>
        <v>0.49583333333333329</v>
      </c>
      <c r="G213" s="5">
        <f t="shared" si="31"/>
        <v>0.41249999999999998</v>
      </c>
      <c r="H213" s="6">
        <f t="shared" si="32"/>
        <v>9.8999999999999986</v>
      </c>
      <c r="I213" s="23">
        <f t="shared" si="33"/>
        <v>2</v>
      </c>
      <c r="J213" s="4">
        <f t="shared" si="34"/>
        <v>334</v>
      </c>
      <c r="K213" s="24">
        <f t="shared" si="29"/>
        <v>7.8999999999999986</v>
      </c>
      <c r="L213" s="4">
        <f t="shared" si="35"/>
        <v>1643</v>
      </c>
      <c r="M213" s="4">
        <f t="shared" si="36"/>
        <v>1977</v>
      </c>
      <c r="N213" s="16"/>
    </row>
    <row r="214" spans="1:14" s="1" customFormat="1" ht="19.5" x14ac:dyDescent="0.4">
      <c r="A214" s="7">
        <v>43792</v>
      </c>
      <c r="B214" s="8">
        <f t="shared" si="37"/>
        <v>7</v>
      </c>
      <c r="C214" s="9">
        <v>0.39583333333333331</v>
      </c>
      <c r="D214" s="9">
        <v>0.87777777777777777</v>
      </c>
      <c r="E214" s="10">
        <v>120</v>
      </c>
      <c r="F214" s="3">
        <f t="shared" si="30"/>
        <v>0.48194444444444445</v>
      </c>
      <c r="G214" s="5">
        <f t="shared" si="31"/>
        <v>0.39861111111111114</v>
      </c>
      <c r="H214" s="6">
        <f t="shared" si="32"/>
        <v>9.5666666666666664</v>
      </c>
      <c r="I214" s="23">
        <f t="shared" si="33"/>
        <v>2</v>
      </c>
      <c r="J214" s="4">
        <f t="shared" si="34"/>
        <v>334</v>
      </c>
      <c r="K214" s="24">
        <f t="shared" si="29"/>
        <v>7.5666666666666664</v>
      </c>
      <c r="L214" s="4">
        <f t="shared" si="35"/>
        <v>1574</v>
      </c>
      <c r="M214" s="4">
        <f t="shared" si="36"/>
        <v>1908</v>
      </c>
      <c r="N214" s="16"/>
    </row>
    <row r="215" spans="1:14" s="1" customFormat="1" ht="19.5" x14ac:dyDescent="0.4">
      <c r="A215" s="7">
        <v>43799</v>
      </c>
      <c r="B215" s="8">
        <f t="shared" si="37"/>
        <v>7</v>
      </c>
      <c r="C215" s="9">
        <v>0.3923611111111111</v>
      </c>
      <c r="D215" s="9">
        <v>0.87569444444444444</v>
      </c>
      <c r="E215" s="10">
        <v>120</v>
      </c>
      <c r="F215" s="3">
        <f t="shared" si="30"/>
        <v>0.48333333333333334</v>
      </c>
      <c r="G215" s="5">
        <f t="shared" si="31"/>
        <v>0.4</v>
      </c>
      <c r="H215" s="6">
        <f t="shared" si="32"/>
        <v>9.6000000000000014</v>
      </c>
      <c r="I215" s="23">
        <f t="shared" si="33"/>
        <v>2</v>
      </c>
      <c r="J215" s="4">
        <f t="shared" si="34"/>
        <v>334</v>
      </c>
      <c r="K215" s="24">
        <f t="shared" si="29"/>
        <v>7.6000000000000014</v>
      </c>
      <c r="L215" s="4">
        <f t="shared" si="35"/>
        <v>1581</v>
      </c>
      <c r="M215" s="4">
        <f t="shared" si="36"/>
        <v>1915</v>
      </c>
      <c r="N215" s="2">
        <v>8007</v>
      </c>
    </row>
    <row r="216" spans="1:14" s="1" customFormat="1" ht="19.5" x14ac:dyDescent="0.4">
      <c r="A216" s="7">
        <v>43813</v>
      </c>
      <c r="B216" s="8">
        <f t="shared" si="37"/>
        <v>7</v>
      </c>
      <c r="C216" s="9">
        <v>0.39930555555555558</v>
      </c>
      <c r="D216" s="9">
        <v>0.90277777777777779</v>
      </c>
      <c r="E216" s="10">
        <v>120</v>
      </c>
      <c r="F216" s="3">
        <f t="shared" si="30"/>
        <v>0.50347222222222221</v>
      </c>
      <c r="G216" s="5">
        <f t="shared" si="31"/>
        <v>0.4201388888888889</v>
      </c>
      <c r="H216" s="6">
        <f t="shared" si="32"/>
        <v>10.083333333333334</v>
      </c>
      <c r="I216" s="23">
        <f t="shared" si="33"/>
        <v>2</v>
      </c>
      <c r="J216" s="4">
        <f t="shared" si="34"/>
        <v>334</v>
      </c>
      <c r="K216" s="24">
        <f t="shared" si="29"/>
        <v>8.0833333333333339</v>
      </c>
      <c r="L216" s="4">
        <f t="shared" si="35"/>
        <v>1681</v>
      </c>
      <c r="M216" s="4">
        <f t="shared" si="36"/>
        <v>2015</v>
      </c>
      <c r="N216" s="16"/>
    </row>
    <row r="217" spans="1:14" s="1" customFormat="1" ht="19.5" x14ac:dyDescent="0.4">
      <c r="A217" s="7">
        <v>43827</v>
      </c>
      <c r="B217" s="8">
        <f t="shared" si="37"/>
        <v>7</v>
      </c>
      <c r="C217" s="9">
        <v>0.39097222222222222</v>
      </c>
      <c r="D217" s="9">
        <v>0.83263888888888893</v>
      </c>
      <c r="E217" s="10">
        <v>120</v>
      </c>
      <c r="F217" s="3">
        <f t="shared" si="30"/>
        <v>0.44166666666666671</v>
      </c>
      <c r="G217" s="5">
        <f t="shared" si="31"/>
        <v>0.35833333333333339</v>
      </c>
      <c r="H217" s="6">
        <f t="shared" si="32"/>
        <v>8.6000000000000014</v>
      </c>
      <c r="I217" s="23">
        <f t="shared" si="33"/>
        <v>2</v>
      </c>
      <c r="J217" s="4">
        <f t="shared" si="34"/>
        <v>334</v>
      </c>
      <c r="K217" s="24">
        <f t="shared" si="29"/>
        <v>6.6000000000000014</v>
      </c>
      <c r="L217" s="4">
        <f t="shared" si="35"/>
        <v>1373</v>
      </c>
      <c r="M217" s="4">
        <f t="shared" si="36"/>
        <v>1707</v>
      </c>
      <c r="N217" s="2">
        <f>SUM(M216:M217)</f>
        <v>3722</v>
      </c>
    </row>
    <row r="218" spans="1:14" s="1" customFormat="1" ht="19.5" x14ac:dyDescent="0.4">
      <c r="A218" s="7">
        <v>43834</v>
      </c>
      <c r="B218" s="8">
        <f t="shared" si="37"/>
        <v>7</v>
      </c>
      <c r="C218" s="9">
        <v>0.39305555555555555</v>
      </c>
      <c r="D218" s="9">
        <v>0.88263888888888886</v>
      </c>
      <c r="E218" s="10">
        <v>120</v>
      </c>
      <c r="F218" s="3">
        <f t="shared" si="30"/>
        <v>0.48958333333333331</v>
      </c>
      <c r="G218" s="5">
        <f t="shared" si="31"/>
        <v>0.40625</v>
      </c>
      <c r="H218" s="6">
        <f t="shared" si="32"/>
        <v>9.75</v>
      </c>
      <c r="I218" s="23">
        <f t="shared" si="33"/>
        <v>2</v>
      </c>
      <c r="J218" s="4">
        <f t="shared" si="34"/>
        <v>334</v>
      </c>
      <c r="K218" s="24">
        <f t="shared" si="29"/>
        <v>7.75</v>
      </c>
      <c r="L218" s="4">
        <f t="shared" si="35"/>
        <v>1612</v>
      </c>
      <c r="M218" s="4">
        <f t="shared" si="36"/>
        <v>1946</v>
      </c>
      <c r="N218" s="16"/>
    </row>
    <row r="219" spans="1:14" s="1" customFormat="1" ht="19.5" x14ac:dyDescent="0.4">
      <c r="A219" s="7">
        <v>43841</v>
      </c>
      <c r="B219" s="8">
        <f t="shared" si="37"/>
        <v>7</v>
      </c>
      <c r="C219" s="9">
        <v>0.38263888888888892</v>
      </c>
      <c r="D219" s="9">
        <v>0.53541666666666665</v>
      </c>
      <c r="E219" s="10">
        <v>120</v>
      </c>
      <c r="F219" s="3">
        <f t="shared" si="30"/>
        <v>0.15277777777777773</v>
      </c>
      <c r="G219" s="5">
        <f t="shared" si="31"/>
        <v>6.9444444444444406E-2</v>
      </c>
      <c r="H219" s="6">
        <f t="shared" si="32"/>
        <v>1.6666666666666656</v>
      </c>
      <c r="I219" s="23">
        <f t="shared" si="33"/>
        <v>1.6666666666666656</v>
      </c>
      <c r="J219" s="4">
        <f t="shared" si="34"/>
        <v>278</v>
      </c>
      <c r="K219" s="24">
        <f t="shared" si="29"/>
        <v>0</v>
      </c>
      <c r="L219" s="4">
        <f t="shared" si="35"/>
        <v>0</v>
      </c>
      <c r="M219" s="4">
        <f t="shared" si="36"/>
        <v>278</v>
      </c>
      <c r="N219" s="16"/>
    </row>
    <row r="220" spans="1:14" s="1" customFormat="1" ht="19.5" x14ac:dyDescent="0.4">
      <c r="A220" s="7">
        <v>43848</v>
      </c>
      <c r="B220" s="8">
        <f t="shared" si="37"/>
        <v>7</v>
      </c>
      <c r="C220" s="9">
        <v>0.38263888888888892</v>
      </c>
      <c r="D220" s="9">
        <v>0.8881944444444444</v>
      </c>
      <c r="E220" s="10">
        <v>120</v>
      </c>
      <c r="F220" s="3">
        <f t="shared" si="30"/>
        <v>0.50555555555555554</v>
      </c>
      <c r="G220" s="5">
        <f t="shared" si="31"/>
        <v>0.42222222222222222</v>
      </c>
      <c r="H220" s="6">
        <f t="shared" si="32"/>
        <v>10.133333333333333</v>
      </c>
      <c r="I220" s="23">
        <f t="shared" si="33"/>
        <v>2</v>
      </c>
      <c r="J220" s="4">
        <f t="shared" si="34"/>
        <v>334</v>
      </c>
      <c r="K220" s="24">
        <f t="shared" ref="K220:K224" si="38">IF(H220&gt;=2,H220-2,0)</f>
        <v>8.1333333333333329</v>
      </c>
      <c r="L220" s="4">
        <f t="shared" si="35"/>
        <v>1692</v>
      </c>
      <c r="M220" s="4">
        <f t="shared" si="36"/>
        <v>2026</v>
      </c>
      <c r="N220" s="16"/>
    </row>
    <row r="221" spans="1:14" s="1" customFormat="1" ht="19.5" x14ac:dyDescent="0.4">
      <c r="A221" s="7">
        <v>43853</v>
      </c>
      <c r="B221" s="8">
        <f t="shared" si="37"/>
        <v>5</v>
      </c>
      <c r="C221" s="9">
        <v>0.38819444444444445</v>
      </c>
      <c r="D221" s="9">
        <v>0.82777777777777783</v>
      </c>
      <c r="E221" s="10">
        <v>120</v>
      </c>
      <c r="F221" s="3">
        <f t="shared" si="30"/>
        <v>0.43958333333333338</v>
      </c>
      <c r="G221" s="5">
        <f t="shared" si="31"/>
        <v>0.35625000000000007</v>
      </c>
      <c r="H221" s="6">
        <f t="shared" si="32"/>
        <v>8.5500000000000007</v>
      </c>
      <c r="I221" s="23">
        <f t="shared" si="33"/>
        <v>2</v>
      </c>
      <c r="J221" s="4">
        <f t="shared" si="34"/>
        <v>334</v>
      </c>
      <c r="K221" s="24">
        <f t="shared" si="38"/>
        <v>6.5500000000000007</v>
      </c>
      <c r="L221" s="4">
        <f t="shared" si="35"/>
        <v>1362</v>
      </c>
      <c r="M221" s="4">
        <f t="shared" si="36"/>
        <v>1696</v>
      </c>
      <c r="N221" s="2">
        <f>SUM(M218:M221)</f>
        <v>5946</v>
      </c>
    </row>
    <row r="222" spans="1:14" s="1" customFormat="1" ht="19.5" x14ac:dyDescent="0.4">
      <c r="A222" s="7">
        <v>43862</v>
      </c>
      <c r="B222" s="8">
        <f t="shared" si="37"/>
        <v>7</v>
      </c>
      <c r="C222" s="9">
        <v>0.3923611111111111</v>
      </c>
      <c r="D222" s="9">
        <v>0.89236111111111116</v>
      </c>
      <c r="E222" s="10">
        <v>120</v>
      </c>
      <c r="F222" s="3">
        <f t="shared" si="30"/>
        <v>0.5</v>
      </c>
      <c r="G222" s="5">
        <f t="shared" si="31"/>
        <v>0.41666666666666669</v>
      </c>
      <c r="H222" s="6">
        <f t="shared" si="32"/>
        <v>10</v>
      </c>
      <c r="I222" s="23">
        <f t="shared" si="33"/>
        <v>2</v>
      </c>
      <c r="J222" s="4">
        <f t="shared" si="34"/>
        <v>334</v>
      </c>
      <c r="K222" s="24">
        <f t="shared" si="38"/>
        <v>8</v>
      </c>
      <c r="L222" s="4">
        <f t="shared" si="35"/>
        <v>1664</v>
      </c>
      <c r="M222" s="4">
        <f t="shared" si="36"/>
        <v>1998</v>
      </c>
      <c r="N222" s="16"/>
    </row>
    <row r="223" spans="1:14" s="1" customFormat="1" ht="19.5" x14ac:dyDescent="0.4">
      <c r="A223" s="7">
        <v>43869</v>
      </c>
      <c r="B223" s="8">
        <f t="shared" si="37"/>
        <v>7</v>
      </c>
      <c r="C223" s="9">
        <v>0.3972222222222222</v>
      </c>
      <c r="D223" s="9">
        <v>0.88263888888888886</v>
      </c>
      <c r="E223" s="10">
        <v>120</v>
      </c>
      <c r="F223" s="3">
        <f t="shared" si="30"/>
        <v>0.48541666666666666</v>
      </c>
      <c r="G223" s="5">
        <f t="shared" si="31"/>
        <v>0.40208333333333335</v>
      </c>
      <c r="H223" s="6">
        <f t="shared" si="32"/>
        <v>9.65</v>
      </c>
      <c r="I223" s="23">
        <f t="shared" si="33"/>
        <v>2</v>
      </c>
      <c r="J223" s="4">
        <f t="shared" si="34"/>
        <v>334</v>
      </c>
      <c r="K223" s="24">
        <f t="shared" si="38"/>
        <v>7.65</v>
      </c>
      <c r="L223" s="4">
        <f t="shared" si="35"/>
        <v>1591</v>
      </c>
      <c r="M223" s="4">
        <f t="shared" si="36"/>
        <v>1925</v>
      </c>
      <c r="N223" s="16"/>
    </row>
    <row r="224" spans="1:14" s="1" customFormat="1" ht="19.5" x14ac:dyDescent="0.4">
      <c r="A224" s="7">
        <v>43883</v>
      </c>
      <c r="B224" s="8">
        <f t="shared" si="37"/>
        <v>7</v>
      </c>
      <c r="C224" s="9">
        <v>0.3972222222222222</v>
      </c>
      <c r="D224" s="9">
        <v>0.89097222222222217</v>
      </c>
      <c r="E224" s="10">
        <v>120</v>
      </c>
      <c r="F224" s="3">
        <f t="shared" si="30"/>
        <v>0.49374999999999997</v>
      </c>
      <c r="G224" s="5">
        <f t="shared" si="31"/>
        <v>0.41041666666666665</v>
      </c>
      <c r="H224" s="6">
        <f t="shared" si="32"/>
        <v>9.85</v>
      </c>
      <c r="I224" s="23">
        <f t="shared" si="33"/>
        <v>2</v>
      </c>
      <c r="J224" s="4">
        <f t="shared" si="34"/>
        <v>334</v>
      </c>
      <c r="K224" s="24">
        <f t="shared" si="38"/>
        <v>7.85</v>
      </c>
      <c r="L224" s="4">
        <f t="shared" si="35"/>
        <v>1633</v>
      </c>
      <c r="M224" s="4">
        <f t="shared" si="36"/>
        <v>1967</v>
      </c>
      <c r="N224" s="2">
        <f>SUM(M222:M224)</f>
        <v>5890</v>
      </c>
    </row>
    <row r="225" spans="1:14" s="1" customFormat="1" ht="19.5" x14ac:dyDescent="0.4">
      <c r="A225" s="46" t="s">
        <v>13</v>
      </c>
      <c r="B225" s="46"/>
      <c r="C225" s="46"/>
      <c r="D225" s="46"/>
      <c r="E225" s="46"/>
      <c r="F225" s="46"/>
      <c r="G225" s="46"/>
      <c r="H225" s="46"/>
      <c r="I225" s="23">
        <f>SUM(I3:I224)</f>
        <v>431.66666666666669</v>
      </c>
      <c r="J225" s="4"/>
      <c r="K225" s="37"/>
      <c r="L225" s="4"/>
      <c r="M225" s="4"/>
      <c r="N225" s="2"/>
    </row>
    <row r="226" spans="1:14" s="1" customFormat="1" ht="19.5" x14ac:dyDescent="0.4">
      <c r="A226" s="47" t="s">
        <v>14</v>
      </c>
      <c r="B226" s="47"/>
      <c r="C226" s="47"/>
      <c r="D226" s="47"/>
      <c r="E226" s="47"/>
      <c r="F226" s="47" t="s">
        <v>15</v>
      </c>
      <c r="G226" s="47"/>
      <c r="H226" s="15">
        <v>125</v>
      </c>
      <c r="I226" s="23">
        <v>167</v>
      </c>
      <c r="J226" s="4"/>
      <c r="K226" s="38"/>
      <c r="L226" s="4"/>
      <c r="M226" s="4"/>
      <c r="N226" s="2"/>
    </row>
    <row r="227" spans="1:14" s="1" customFormat="1" ht="19.5" x14ac:dyDescent="0.4">
      <c r="A227" s="46" t="s">
        <v>16</v>
      </c>
      <c r="B227" s="46"/>
      <c r="C227" s="46"/>
      <c r="D227" s="46"/>
      <c r="E227" s="46"/>
      <c r="F227" s="46"/>
      <c r="G227" s="46"/>
      <c r="H227" s="46"/>
      <c r="I227" s="23">
        <f>SUM(J3:J224)</f>
        <v>72088</v>
      </c>
      <c r="J227" s="4"/>
      <c r="K227" s="39"/>
      <c r="L227" s="4"/>
      <c r="M227" s="4"/>
      <c r="N227" s="2"/>
    </row>
    <row r="228" spans="1:14" s="1" customFormat="1" ht="19.5" x14ac:dyDescent="0.4">
      <c r="A228" s="35" t="s">
        <v>17</v>
      </c>
      <c r="B228" s="35"/>
      <c r="C228" s="35"/>
      <c r="D228" s="35"/>
      <c r="E228" s="35"/>
      <c r="F228" s="35"/>
      <c r="G228" s="35"/>
      <c r="H228" s="35"/>
      <c r="I228" s="40"/>
      <c r="J228" s="4"/>
      <c r="K228" s="23">
        <f>SUM(K3:K224)</f>
        <v>1743.6000000000001</v>
      </c>
      <c r="L228" s="4"/>
      <c r="M228" s="4"/>
      <c r="N228" s="2"/>
    </row>
    <row r="229" spans="1:14" s="1" customFormat="1" ht="19.5" x14ac:dyDescent="0.4">
      <c r="A229" s="35" t="s">
        <v>18</v>
      </c>
      <c r="B229" s="35"/>
      <c r="C229" s="35"/>
      <c r="D229" s="35"/>
      <c r="E229" s="35"/>
      <c r="F229" s="35"/>
      <c r="G229" s="35"/>
      <c r="H229" s="35"/>
      <c r="I229" s="41"/>
      <c r="J229" s="4"/>
      <c r="K229" s="23">
        <v>208</v>
      </c>
      <c r="L229" s="4"/>
      <c r="M229" s="4"/>
      <c r="N229" s="2"/>
    </row>
    <row r="230" spans="1:14" s="1" customFormat="1" ht="19.5" x14ac:dyDescent="0.4">
      <c r="A230" s="35" t="s">
        <v>19</v>
      </c>
      <c r="B230" s="35"/>
      <c r="C230" s="35"/>
      <c r="D230" s="35"/>
      <c r="E230" s="35"/>
      <c r="F230" s="35"/>
      <c r="G230" s="35"/>
      <c r="H230" s="35"/>
      <c r="I230" s="42"/>
      <c r="J230" s="4"/>
      <c r="K230" s="23">
        <f>SUM(L3:L224)</f>
        <v>362670</v>
      </c>
      <c r="L230" s="4"/>
      <c r="M230" s="4"/>
      <c r="N230" s="2"/>
    </row>
    <row r="231" spans="1:14" s="1" customFormat="1" ht="19.5" x14ac:dyDescent="0.4">
      <c r="A231" s="36" t="s">
        <v>20</v>
      </c>
      <c r="B231" s="36"/>
      <c r="C231" s="36"/>
      <c r="D231" s="36"/>
      <c r="E231" s="36"/>
      <c r="F231" s="36"/>
      <c r="G231" s="36"/>
      <c r="H231" s="36"/>
      <c r="I231" s="23">
        <f>I227+K230</f>
        <v>434758</v>
      </c>
      <c r="J231" s="4"/>
      <c r="K231" s="24"/>
      <c r="L231" s="4"/>
      <c r="M231" s="4"/>
      <c r="N231" s="25">
        <f>SUM(N3:N224)</f>
        <v>434758</v>
      </c>
    </row>
    <row r="232" spans="1:14" s="1" customFormat="1" ht="27.5" x14ac:dyDescent="0.4">
      <c r="A232" s="48" t="s">
        <v>23</v>
      </c>
      <c r="B232" s="48"/>
      <c r="C232" s="48"/>
      <c r="D232" s="48"/>
      <c r="E232" s="48"/>
      <c r="F232" s="48"/>
      <c r="G232" s="48"/>
      <c r="H232" s="33" t="s">
        <v>24</v>
      </c>
      <c r="I232" s="33"/>
      <c r="J232" s="34">
        <v>45000</v>
      </c>
      <c r="K232" s="34"/>
      <c r="L232" s="4"/>
      <c r="M232" s="4"/>
      <c r="N232" s="2"/>
    </row>
    <row r="233" spans="1:14" s="28" customFormat="1" ht="34" x14ac:dyDescent="0.4">
      <c r="A233" s="17" t="s">
        <v>0</v>
      </c>
      <c r="B233" s="17" t="s">
        <v>1</v>
      </c>
      <c r="C233" s="17" t="s">
        <v>2</v>
      </c>
      <c r="D233" s="17" t="s">
        <v>3</v>
      </c>
      <c r="E233" s="18" t="s">
        <v>8</v>
      </c>
      <c r="F233" s="4" t="s">
        <v>4</v>
      </c>
      <c r="G233" s="4" t="s">
        <v>5</v>
      </c>
      <c r="H233" s="19" t="s">
        <v>6</v>
      </c>
      <c r="I233" s="20" t="s">
        <v>9</v>
      </c>
      <c r="J233" s="21" t="s">
        <v>10</v>
      </c>
      <c r="K233" s="21" t="s">
        <v>11</v>
      </c>
      <c r="L233" s="21" t="s">
        <v>12</v>
      </c>
      <c r="M233" s="22" t="s">
        <v>7</v>
      </c>
      <c r="N233" s="27" t="s">
        <v>25</v>
      </c>
    </row>
    <row r="234" spans="1:14" s="1" customFormat="1" ht="19.5" x14ac:dyDescent="0.4">
      <c r="A234" s="7">
        <v>43897</v>
      </c>
      <c r="B234" s="8">
        <f>WEEKDAY(A234)</f>
        <v>7</v>
      </c>
      <c r="C234" s="9">
        <v>0.39374999999999999</v>
      </c>
      <c r="D234" s="9">
        <v>0.87777777777777777</v>
      </c>
      <c r="E234" s="10">
        <v>120</v>
      </c>
      <c r="F234" s="3">
        <f t="shared" ref="F234" si="39">D234-C234</f>
        <v>0.48402777777777778</v>
      </c>
      <c r="G234" s="5">
        <f t="shared" ref="G234" si="40">F234-TIME(0,E234,0)</f>
        <v>0.40069444444444446</v>
      </c>
      <c r="H234" s="6">
        <f t="shared" si="32"/>
        <v>9.6166666666666671</v>
      </c>
      <c r="I234" s="23">
        <f t="shared" ref="I234:I249" si="41">IF(H234&gt;=2,2,H234)</f>
        <v>2</v>
      </c>
      <c r="J234" s="4">
        <f>I234*250</f>
        <v>500</v>
      </c>
      <c r="K234" s="31">
        <f t="shared" ref="K234:K249" si="42">IF(H234&gt;=2,H234-2,0)</f>
        <v>7.6166666666666671</v>
      </c>
      <c r="L234" s="23">
        <f>K234*313</f>
        <v>2384.0166666666669</v>
      </c>
      <c r="M234" s="23">
        <f>J234+L234</f>
        <v>2884.0166666666669</v>
      </c>
      <c r="N234" s="2"/>
    </row>
    <row r="235" spans="1:14" s="1" customFormat="1" ht="19.5" x14ac:dyDescent="0.4">
      <c r="A235" s="7">
        <v>43904</v>
      </c>
      <c r="B235" s="8">
        <f t="shared" ref="B235:B249" si="43">WEEKDAY(A235)</f>
        <v>7</v>
      </c>
      <c r="C235" s="9">
        <v>0.39652777777777781</v>
      </c>
      <c r="D235" s="9">
        <v>0.8847222222222223</v>
      </c>
      <c r="E235" s="10">
        <v>120</v>
      </c>
      <c r="F235" s="3">
        <f t="shared" ref="F235:F249" si="44">D235-C235</f>
        <v>0.48819444444444449</v>
      </c>
      <c r="G235" s="5">
        <f t="shared" ref="G235:G249" si="45">F235-TIME(0,E235,0)</f>
        <v>0.40486111111111117</v>
      </c>
      <c r="H235" s="6">
        <f t="shared" si="32"/>
        <v>9.7166666666666686</v>
      </c>
      <c r="I235" s="23">
        <f t="shared" si="41"/>
        <v>2</v>
      </c>
      <c r="J235" s="30">
        <f t="shared" ref="J235:J249" si="46">I235*250</f>
        <v>500</v>
      </c>
      <c r="K235" s="24">
        <f t="shared" si="42"/>
        <v>7.7166666666666686</v>
      </c>
      <c r="L235" s="23">
        <f t="shared" ref="L235:L249" si="47">K235*313</f>
        <v>2415.3166666666671</v>
      </c>
      <c r="M235" s="23">
        <f t="shared" ref="M235:M249" si="48">J235+L235</f>
        <v>2915.3166666666671</v>
      </c>
      <c r="N235" s="2"/>
    </row>
    <row r="236" spans="1:14" s="1" customFormat="1" ht="19.5" x14ac:dyDescent="0.4">
      <c r="A236" s="7">
        <v>43911</v>
      </c>
      <c r="B236" s="8">
        <f t="shared" si="43"/>
        <v>7</v>
      </c>
      <c r="C236" s="9">
        <v>0.3972222222222222</v>
      </c>
      <c r="D236" s="9">
        <v>0.89722222222222225</v>
      </c>
      <c r="E236" s="10">
        <v>120</v>
      </c>
      <c r="F236" s="3">
        <f t="shared" si="44"/>
        <v>0.5</v>
      </c>
      <c r="G236" s="5">
        <f t="shared" si="45"/>
        <v>0.41666666666666669</v>
      </c>
      <c r="H236" s="6">
        <f t="shared" si="32"/>
        <v>10</v>
      </c>
      <c r="I236" s="23">
        <f t="shared" si="41"/>
        <v>2</v>
      </c>
      <c r="J236" s="30">
        <f t="shared" si="46"/>
        <v>500</v>
      </c>
      <c r="K236" s="24">
        <f t="shared" si="42"/>
        <v>8</v>
      </c>
      <c r="L236" s="23">
        <f t="shared" si="47"/>
        <v>2504</v>
      </c>
      <c r="M236" s="23">
        <f t="shared" si="48"/>
        <v>3004</v>
      </c>
      <c r="N236" s="2"/>
    </row>
    <row r="237" spans="1:14" s="1" customFormat="1" ht="19.5" x14ac:dyDescent="0.4">
      <c r="A237" s="7">
        <v>43918</v>
      </c>
      <c r="B237" s="8">
        <f t="shared" si="43"/>
        <v>7</v>
      </c>
      <c r="C237" s="9">
        <v>0.3888888888888889</v>
      </c>
      <c r="D237" s="9">
        <v>0.89722222222222225</v>
      </c>
      <c r="E237" s="10">
        <v>120</v>
      </c>
      <c r="F237" s="3">
        <f t="shared" si="44"/>
        <v>0.5083333333333333</v>
      </c>
      <c r="G237" s="5">
        <f t="shared" si="45"/>
        <v>0.42499999999999999</v>
      </c>
      <c r="H237" s="6">
        <f t="shared" si="32"/>
        <v>10.199999999999999</v>
      </c>
      <c r="I237" s="23">
        <f t="shared" si="41"/>
        <v>2</v>
      </c>
      <c r="J237" s="30">
        <f t="shared" si="46"/>
        <v>500</v>
      </c>
      <c r="K237" s="24">
        <f t="shared" si="42"/>
        <v>8.1999999999999993</v>
      </c>
      <c r="L237" s="23">
        <f t="shared" si="47"/>
        <v>2566.6</v>
      </c>
      <c r="M237" s="23">
        <f t="shared" si="48"/>
        <v>3066.6</v>
      </c>
      <c r="N237" s="49">
        <v>11869.9</v>
      </c>
    </row>
    <row r="238" spans="1:14" s="1" customFormat="1" ht="19.5" x14ac:dyDescent="0.4">
      <c r="A238" s="7">
        <v>43923</v>
      </c>
      <c r="B238" s="8">
        <f t="shared" si="43"/>
        <v>5</v>
      </c>
      <c r="C238" s="9">
        <v>0.3923611111111111</v>
      </c>
      <c r="D238" s="9">
        <v>0.89374999999999993</v>
      </c>
      <c r="E238" s="10">
        <v>120</v>
      </c>
      <c r="F238" s="3">
        <f t="shared" si="44"/>
        <v>0.50138888888888888</v>
      </c>
      <c r="G238" s="5">
        <f t="shared" si="45"/>
        <v>0.41805555555555557</v>
      </c>
      <c r="H238" s="6">
        <f t="shared" si="32"/>
        <v>10.033333333333333</v>
      </c>
      <c r="I238" s="23">
        <f t="shared" si="41"/>
        <v>2</v>
      </c>
      <c r="J238" s="30">
        <f t="shared" si="46"/>
        <v>500</v>
      </c>
      <c r="K238" s="24">
        <f t="shared" si="42"/>
        <v>8.0333333333333332</v>
      </c>
      <c r="L238" s="23">
        <f t="shared" si="47"/>
        <v>2514.4333333333334</v>
      </c>
      <c r="M238" s="23">
        <f t="shared" si="48"/>
        <v>3014.4333333333334</v>
      </c>
      <c r="N238" s="2"/>
    </row>
    <row r="239" spans="1:14" s="1" customFormat="1" ht="19.5" x14ac:dyDescent="0.4">
      <c r="A239" s="7">
        <v>43932</v>
      </c>
      <c r="B239" s="8">
        <f t="shared" si="43"/>
        <v>7</v>
      </c>
      <c r="C239" s="9">
        <v>0.39930555555555558</v>
      </c>
      <c r="D239" s="9">
        <v>0.8847222222222223</v>
      </c>
      <c r="E239" s="10">
        <v>120</v>
      </c>
      <c r="F239" s="3">
        <f t="shared" si="44"/>
        <v>0.48541666666666672</v>
      </c>
      <c r="G239" s="5">
        <f t="shared" si="45"/>
        <v>0.4020833333333334</v>
      </c>
      <c r="H239" s="6">
        <f t="shared" si="32"/>
        <v>9.6500000000000021</v>
      </c>
      <c r="I239" s="23">
        <f t="shared" si="41"/>
        <v>2</v>
      </c>
      <c r="J239" s="30">
        <f t="shared" si="46"/>
        <v>500</v>
      </c>
      <c r="K239" s="24">
        <f t="shared" si="42"/>
        <v>7.6500000000000021</v>
      </c>
      <c r="L239" s="23">
        <f t="shared" si="47"/>
        <v>2394.4500000000007</v>
      </c>
      <c r="M239" s="23">
        <f t="shared" si="48"/>
        <v>2894.4500000000007</v>
      </c>
      <c r="N239" s="2"/>
    </row>
    <row r="240" spans="1:14" s="1" customFormat="1" ht="19.5" x14ac:dyDescent="0.4">
      <c r="A240" s="7">
        <v>43939</v>
      </c>
      <c r="B240" s="8">
        <f t="shared" si="43"/>
        <v>7</v>
      </c>
      <c r="C240" s="9">
        <v>0.39999999999999997</v>
      </c>
      <c r="D240" s="9">
        <v>0.90694444444444444</v>
      </c>
      <c r="E240" s="10">
        <v>120</v>
      </c>
      <c r="F240" s="3">
        <f t="shared" si="44"/>
        <v>0.50694444444444442</v>
      </c>
      <c r="G240" s="5">
        <f t="shared" si="45"/>
        <v>0.4236111111111111</v>
      </c>
      <c r="H240" s="6">
        <f t="shared" si="32"/>
        <v>10.166666666666666</v>
      </c>
      <c r="I240" s="23">
        <f t="shared" si="41"/>
        <v>2</v>
      </c>
      <c r="J240" s="30">
        <f t="shared" si="46"/>
        <v>500</v>
      </c>
      <c r="K240" s="24">
        <f t="shared" si="42"/>
        <v>8.1666666666666661</v>
      </c>
      <c r="L240" s="23">
        <f t="shared" si="47"/>
        <v>2556.1666666666665</v>
      </c>
      <c r="M240" s="23">
        <f t="shared" si="48"/>
        <v>3056.1666666666665</v>
      </c>
      <c r="N240" s="2"/>
    </row>
    <row r="241" spans="1:14" s="1" customFormat="1" ht="19.5" x14ac:dyDescent="0.4">
      <c r="A241" s="7">
        <v>43946</v>
      </c>
      <c r="B241" s="8">
        <f t="shared" si="43"/>
        <v>7</v>
      </c>
      <c r="C241" s="9">
        <v>0.39930555555555558</v>
      </c>
      <c r="D241" s="9">
        <v>0.88194444444444453</v>
      </c>
      <c r="E241" s="10">
        <v>120</v>
      </c>
      <c r="F241" s="3">
        <f t="shared" si="44"/>
        <v>0.48263888888888895</v>
      </c>
      <c r="G241" s="5">
        <f t="shared" si="45"/>
        <v>0.39930555555555564</v>
      </c>
      <c r="H241" s="6">
        <f t="shared" si="32"/>
        <v>9.5833333333333357</v>
      </c>
      <c r="I241" s="23">
        <f t="shared" si="41"/>
        <v>2</v>
      </c>
      <c r="J241" s="30">
        <f t="shared" si="46"/>
        <v>500</v>
      </c>
      <c r="K241" s="24">
        <f t="shared" si="42"/>
        <v>7.5833333333333357</v>
      </c>
      <c r="L241" s="23">
        <f t="shared" si="47"/>
        <v>2373.5833333333339</v>
      </c>
      <c r="M241" s="23">
        <f t="shared" si="48"/>
        <v>2873.5833333333339</v>
      </c>
      <c r="N241" s="2">
        <v>11839.6</v>
      </c>
    </row>
    <row r="242" spans="1:14" s="1" customFormat="1" ht="19.5" x14ac:dyDescent="0.4">
      <c r="A242" s="7">
        <v>43953</v>
      </c>
      <c r="B242" s="8">
        <f t="shared" si="43"/>
        <v>7</v>
      </c>
      <c r="C242" s="9">
        <v>0.40416666666666662</v>
      </c>
      <c r="D242" s="9">
        <v>0.8979166666666667</v>
      </c>
      <c r="E242" s="10">
        <v>120</v>
      </c>
      <c r="F242" s="3">
        <f t="shared" si="44"/>
        <v>0.49375000000000008</v>
      </c>
      <c r="G242" s="5">
        <f t="shared" si="45"/>
        <v>0.41041666666666676</v>
      </c>
      <c r="H242" s="6">
        <f t="shared" si="32"/>
        <v>9.8500000000000014</v>
      </c>
      <c r="I242" s="23">
        <f t="shared" si="41"/>
        <v>2</v>
      </c>
      <c r="J242" s="30">
        <f t="shared" si="46"/>
        <v>500</v>
      </c>
      <c r="K242" s="24">
        <f t="shared" si="42"/>
        <v>7.8500000000000014</v>
      </c>
      <c r="L242" s="23">
        <f t="shared" si="47"/>
        <v>2457.0500000000006</v>
      </c>
      <c r="M242" s="23">
        <f t="shared" si="48"/>
        <v>2957.0500000000006</v>
      </c>
      <c r="N242" s="2"/>
    </row>
    <row r="243" spans="1:14" s="1" customFormat="1" ht="20.25" customHeight="1" x14ac:dyDescent="0.4">
      <c r="A243" s="7">
        <v>43960</v>
      </c>
      <c r="B243" s="8">
        <f t="shared" si="43"/>
        <v>7</v>
      </c>
      <c r="C243" s="9">
        <v>0.39930555555555558</v>
      </c>
      <c r="D243" s="9">
        <v>0.89097222222222217</v>
      </c>
      <c r="E243" s="10">
        <v>120</v>
      </c>
      <c r="F243" s="3">
        <f t="shared" si="44"/>
        <v>0.49166666666666659</v>
      </c>
      <c r="G243" s="5">
        <f t="shared" si="45"/>
        <v>0.40833333333333327</v>
      </c>
      <c r="H243" s="6">
        <f t="shared" si="32"/>
        <v>9.7999999999999989</v>
      </c>
      <c r="I243" s="23">
        <f t="shared" si="41"/>
        <v>2</v>
      </c>
      <c r="J243" s="30">
        <f t="shared" si="46"/>
        <v>500</v>
      </c>
      <c r="K243" s="24">
        <f t="shared" si="42"/>
        <v>7.7999999999999989</v>
      </c>
      <c r="L243" s="23">
        <f t="shared" si="47"/>
        <v>2441.3999999999996</v>
      </c>
      <c r="M243" s="23">
        <f t="shared" si="48"/>
        <v>2941.3999999999996</v>
      </c>
      <c r="N243" s="2"/>
    </row>
    <row r="244" spans="1:14" s="1" customFormat="1" ht="20.25" customHeight="1" x14ac:dyDescent="0.4">
      <c r="A244" s="7">
        <v>43967</v>
      </c>
      <c r="B244" s="8">
        <f t="shared" si="43"/>
        <v>7</v>
      </c>
      <c r="C244" s="9">
        <v>0.39930555555555558</v>
      </c>
      <c r="D244" s="9">
        <v>0.88124999999999998</v>
      </c>
      <c r="E244" s="10">
        <v>120</v>
      </c>
      <c r="F244" s="3">
        <f t="shared" si="44"/>
        <v>0.4819444444444444</v>
      </c>
      <c r="G244" s="5">
        <f t="shared" si="45"/>
        <v>0.39861111111111108</v>
      </c>
      <c r="H244" s="6">
        <f t="shared" si="32"/>
        <v>9.5666666666666664</v>
      </c>
      <c r="I244" s="23">
        <f t="shared" si="41"/>
        <v>2</v>
      </c>
      <c r="J244" s="30">
        <f t="shared" si="46"/>
        <v>500</v>
      </c>
      <c r="K244" s="24">
        <f t="shared" si="42"/>
        <v>7.5666666666666664</v>
      </c>
      <c r="L244" s="23">
        <f t="shared" si="47"/>
        <v>2368.3666666666668</v>
      </c>
      <c r="M244" s="23">
        <f t="shared" si="48"/>
        <v>2868.3666666666668</v>
      </c>
      <c r="N244" s="2"/>
    </row>
    <row r="245" spans="1:14" s="1" customFormat="1" ht="20.25" customHeight="1" x14ac:dyDescent="0.4">
      <c r="A245" s="7">
        <v>43981</v>
      </c>
      <c r="B245" s="8">
        <f t="shared" si="43"/>
        <v>7</v>
      </c>
      <c r="C245" s="9">
        <v>0.40833333333333338</v>
      </c>
      <c r="D245" s="9">
        <v>0.87777777777777777</v>
      </c>
      <c r="E245" s="10">
        <v>120</v>
      </c>
      <c r="F245" s="3">
        <f t="shared" si="44"/>
        <v>0.46944444444444439</v>
      </c>
      <c r="G245" s="5">
        <f t="shared" si="45"/>
        <v>0.38611111111111107</v>
      </c>
      <c r="H245" s="6">
        <f t="shared" si="32"/>
        <v>9.2666666666666657</v>
      </c>
      <c r="I245" s="23">
        <f t="shared" si="41"/>
        <v>2</v>
      </c>
      <c r="J245" s="30">
        <f t="shared" si="46"/>
        <v>500</v>
      </c>
      <c r="K245" s="24">
        <f t="shared" si="42"/>
        <v>7.2666666666666657</v>
      </c>
      <c r="L245" s="23">
        <f t="shared" si="47"/>
        <v>2274.4666666666662</v>
      </c>
      <c r="M245" s="23">
        <f t="shared" si="48"/>
        <v>2774.4666666666662</v>
      </c>
      <c r="N245" s="2">
        <f>SUM(M242:M245)</f>
        <v>11541.283333333333</v>
      </c>
    </row>
    <row r="246" spans="1:14" s="1" customFormat="1" ht="20.25" customHeight="1" x14ac:dyDescent="0.4">
      <c r="A246" s="7">
        <v>43988</v>
      </c>
      <c r="B246" s="8">
        <f t="shared" si="43"/>
        <v>7</v>
      </c>
      <c r="C246" s="9">
        <v>0.40069444444444446</v>
      </c>
      <c r="D246" s="9">
        <v>0.87569444444444444</v>
      </c>
      <c r="E246" s="10">
        <v>120</v>
      </c>
      <c r="F246" s="3">
        <f t="shared" si="44"/>
        <v>0.47499999999999998</v>
      </c>
      <c r="G246" s="5">
        <f t="shared" si="45"/>
        <v>0.39166666666666666</v>
      </c>
      <c r="H246" s="6">
        <f t="shared" si="32"/>
        <v>9.4</v>
      </c>
      <c r="I246" s="23">
        <f t="shared" si="41"/>
        <v>2</v>
      </c>
      <c r="J246" s="30">
        <f t="shared" si="46"/>
        <v>500</v>
      </c>
      <c r="K246" s="24">
        <f t="shared" si="42"/>
        <v>7.4</v>
      </c>
      <c r="L246" s="23">
        <f t="shared" si="47"/>
        <v>2316.2000000000003</v>
      </c>
      <c r="M246" s="23">
        <f t="shared" si="48"/>
        <v>2816.2000000000003</v>
      </c>
      <c r="N246" s="2"/>
    </row>
    <row r="247" spans="1:14" s="1" customFormat="1" ht="20.25" customHeight="1" x14ac:dyDescent="0.4">
      <c r="A247" s="7">
        <v>43995</v>
      </c>
      <c r="B247" s="8">
        <f t="shared" si="43"/>
        <v>7</v>
      </c>
      <c r="C247" s="9">
        <v>0.40208333333333335</v>
      </c>
      <c r="D247" s="9">
        <v>0.87083333333333324</v>
      </c>
      <c r="E247" s="10">
        <v>120</v>
      </c>
      <c r="F247" s="3">
        <f t="shared" si="44"/>
        <v>0.46874999999999989</v>
      </c>
      <c r="G247" s="5">
        <f t="shared" si="45"/>
        <v>0.38541666666666657</v>
      </c>
      <c r="H247" s="6">
        <f t="shared" si="32"/>
        <v>9.2499999999999982</v>
      </c>
      <c r="I247" s="23">
        <f t="shared" si="41"/>
        <v>2</v>
      </c>
      <c r="J247" s="30">
        <f t="shared" si="46"/>
        <v>500</v>
      </c>
      <c r="K247" s="24">
        <f>IF(H247&gt;=2,H247-2,0)</f>
        <v>7.2499999999999982</v>
      </c>
      <c r="L247" s="23">
        <f t="shared" si="47"/>
        <v>2269.2499999999995</v>
      </c>
      <c r="M247" s="23">
        <f t="shared" si="48"/>
        <v>2769.2499999999995</v>
      </c>
      <c r="N247" s="2"/>
    </row>
    <row r="248" spans="1:14" s="1" customFormat="1" ht="20.25" customHeight="1" x14ac:dyDescent="0.4">
      <c r="A248" s="7">
        <v>44002</v>
      </c>
      <c r="B248" s="8">
        <f t="shared" si="43"/>
        <v>7</v>
      </c>
      <c r="C248" s="9">
        <v>0.40208333333333335</v>
      </c>
      <c r="D248" s="9">
        <v>0.88680555555555562</v>
      </c>
      <c r="E248" s="10">
        <v>120</v>
      </c>
      <c r="F248" s="3">
        <f t="shared" si="44"/>
        <v>0.48472222222222228</v>
      </c>
      <c r="G248" s="5">
        <f t="shared" si="45"/>
        <v>0.40138888888888896</v>
      </c>
      <c r="H248" s="6">
        <f t="shared" si="32"/>
        <v>9.6333333333333346</v>
      </c>
      <c r="I248" s="23">
        <f t="shared" si="41"/>
        <v>2</v>
      </c>
      <c r="J248" s="30">
        <f t="shared" si="46"/>
        <v>500</v>
      </c>
      <c r="K248" s="24">
        <f t="shared" si="42"/>
        <v>7.6333333333333346</v>
      </c>
      <c r="L248" s="23">
        <f t="shared" si="47"/>
        <v>2389.2333333333336</v>
      </c>
      <c r="M248" s="23">
        <f t="shared" si="48"/>
        <v>2889.2333333333336</v>
      </c>
      <c r="N248" s="2"/>
    </row>
    <row r="249" spans="1:14" s="1" customFormat="1" ht="20.25" customHeight="1" x14ac:dyDescent="0.4">
      <c r="A249" s="7">
        <v>44008</v>
      </c>
      <c r="B249" s="8">
        <f t="shared" si="43"/>
        <v>6</v>
      </c>
      <c r="C249" s="9">
        <v>0.40416666666666662</v>
      </c>
      <c r="D249" s="9">
        <v>0.87569444444444444</v>
      </c>
      <c r="E249" s="10">
        <v>120</v>
      </c>
      <c r="F249" s="3">
        <f t="shared" si="44"/>
        <v>0.47152777777777782</v>
      </c>
      <c r="G249" s="5">
        <f t="shared" si="45"/>
        <v>0.38819444444444451</v>
      </c>
      <c r="H249" s="6">
        <f t="shared" si="32"/>
        <v>9.3166666666666682</v>
      </c>
      <c r="I249" s="23">
        <f t="shared" si="41"/>
        <v>2</v>
      </c>
      <c r="J249" s="30">
        <f t="shared" si="46"/>
        <v>500</v>
      </c>
      <c r="K249" s="24">
        <f t="shared" si="42"/>
        <v>7.3166666666666682</v>
      </c>
      <c r="L249" s="23">
        <f t="shared" si="47"/>
        <v>2290.1166666666672</v>
      </c>
      <c r="M249" s="23">
        <f t="shared" si="48"/>
        <v>2790.1166666666672</v>
      </c>
      <c r="N249" s="2">
        <f>SUM(M246:M249)</f>
        <v>11264.800000000001</v>
      </c>
    </row>
    <row r="250" spans="1:14" s="1" customFormat="1" ht="20.25" customHeight="1" x14ac:dyDescent="0.4">
      <c r="A250" s="46" t="s">
        <v>13</v>
      </c>
      <c r="B250" s="46"/>
      <c r="C250" s="46"/>
      <c r="D250" s="46"/>
      <c r="E250" s="46"/>
      <c r="F250" s="46"/>
      <c r="G250" s="46"/>
      <c r="H250" s="46"/>
      <c r="I250" s="23">
        <f>SUM(I234:I249)</f>
        <v>32</v>
      </c>
      <c r="J250" s="4"/>
      <c r="K250" s="37"/>
      <c r="L250" s="4"/>
      <c r="M250" s="4"/>
      <c r="N250" s="2"/>
    </row>
    <row r="251" spans="1:14" s="1" customFormat="1" ht="19.5" x14ac:dyDescent="0.4">
      <c r="A251" s="47" t="s">
        <v>14</v>
      </c>
      <c r="B251" s="47"/>
      <c r="C251" s="47"/>
      <c r="D251" s="47"/>
      <c r="E251" s="47"/>
      <c r="F251" s="47" t="s">
        <v>15</v>
      </c>
      <c r="G251" s="47"/>
      <c r="H251" s="15">
        <v>188</v>
      </c>
      <c r="I251" s="23">
        <v>250</v>
      </c>
      <c r="J251" s="4"/>
      <c r="K251" s="38"/>
      <c r="L251" s="4"/>
      <c r="M251" s="4"/>
      <c r="N251" s="2"/>
    </row>
    <row r="252" spans="1:14" s="1" customFormat="1" ht="19.5" x14ac:dyDescent="0.4">
      <c r="A252" s="46" t="s">
        <v>16</v>
      </c>
      <c r="B252" s="46"/>
      <c r="C252" s="46"/>
      <c r="D252" s="46"/>
      <c r="E252" s="46"/>
      <c r="F252" s="46"/>
      <c r="G252" s="46"/>
      <c r="H252" s="46"/>
      <c r="I252" s="23">
        <f>SUM(J234:J249)</f>
        <v>8000</v>
      </c>
      <c r="J252" s="4"/>
      <c r="K252" s="39"/>
      <c r="L252" s="4"/>
      <c r="M252" s="4"/>
      <c r="N252" s="2"/>
    </row>
    <row r="253" spans="1:14" s="1" customFormat="1" ht="19.5" x14ac:dyDescent="0.4">
      <c r="A253" s="35" t="s">
        <v>17</v>
      </c>
      <c r="B253" s="35"/>
      <c r="C253" s="35"/>
      <c r="D253" s="35"/>
      <c r="E253" s="35"/>
      <c r="F253" s="35"/>
      <c r="G253" s="35"/>
      <c r="H253" s="35"/>
      <c r="I253" s="40"/>
      <c r="J253" s="4"/>
      <c r="K253" s="23">
        <f>SUM(K234:K249)</f>
        <v>123.05</v>
      </c>
      <c r="L253" s="4"/>
      <c r="M253" s="4"/>
      <c r="N253" s="2"/>
    </row>
    <row r="254" spans="1:14" s="1" customFormat="1" ht="19.5" x14ac:dyDescent="0.4">
      <c r="A254" s="35" t="s">
        <v>18</v>
      </c>
      <c r="B254" s="35"/>
      <c r="C254" s="35"/>
      <c r="D254" s="35"/>
      <c r="E254" s="35"/>
      <c r="F254" s="35"/>
      <c r="G254" s="35"/>
      <c r="H254" s="35"/>
      <c r="I254" s="41"/>
      <c r="J254" s="4"/>
      <c r="K254" s="23">
        <v>313</v>
      </c>
      <c r="L254" s="4"/>
      <c r="M254" s="4"/>
      <c r="N254" s="2"/>
    </row>
    <row r="255" spans="1:14" s="1" customFormat="1" ht="19.5" x14ac:dyDescent="0.4">
      <c r="A255" s="35" t="s">
        <v>19</v>
      </c>
      <c r="B255" s="35"/>
      <c r="C255" s="35"/>
      <c r="D255" s="35"/>
      <c r="E255" s="35"/>
      <c r="F255" s="35"/>
      <c r="G255" s="35"/>
      <c r="H255" s="35"/>
      <c r="I255" s="42"/>
      <c r="J255" s="4"/>
      <c r="K255" s="23">
        <f>SUM(L234:L249)</f>
        <v>38514.650000000009</v>
      </c>
      <c r="L255" s="4"/>
      <c r="M255" s="4"/>
      <c r="N255" s="2"/>
    </row>
    <row r="256" spans="1:14" s="1" customFormat="1" ht="19.5" x14ac:dyDescent="0.4">
      <c r="A256" s="36" t="s">
        <v>20</v>
      </c>
      <c r="B256" s="36"/>
      <c r="C256" s="36"/>
      <c r="D256" s="36"/>
      <c r="E256" s="36"/>
      <c r="F256" s="36"/>
      <c r="G256" s="36"/>
      <c r="H256" s="36"/>
      <c r="I256" s="43">
        <f>I252+K255</f>
        <v>46514.650000000009</v>
      </c>
      <c r="J256" s="44"/>
      <c r="K256" s="45"/>
      <c r="L256" s="4"/>
      <c r="M256" s="4"/>
      <c r="N256" s="2">
        <f>SUM(N249,N245,N241,N237)</f>
        <v>46515.583333333336</v>
      </c>
    </row>
    <row r="257" spans="1:14" s="1" customFormat="1" ht="19.5" x14ac:dyDescent="0.4">
      <c r="A257" s="7"/>
      <c r="B257" s="8"/>
      <c r="C257" s="9"/>
      <c r="D257" s="9"/>
      <c r="E257" s="10"/>
      <c r="F257" s="3"/>
      <c r="G257" s="5"/>
      <c r="H257" s="6"/>
      <c r="I257" s="23"/>
      <c r="J257" s="4"/>
      <c r="K257" s="4"/>
      <c r="L257" s="4"/>
      <c r="M257" s="4"/>
      <c r="N257" s="2"/>
    </row>
    <row r="258" spans="1:14" s="1" customFormat="1" ht="19.5" x14ac:dyDescent="0.4">
      <c r="A258" s="7"/>
      <c r="B258" s="8"/>
      <c r="C258" s="9"/>
      <c r="D258" s="9"/>
      <c r="E258" s="10"/>
      <c r="F258" s="3"/>
      <c r="G258" s="5"/>
      <c r="H258" s="6"/>
      <c r="I258" s="23"/>
      <c r="J258" s="4"/>
      <c r="K258" s="4"/>
      <c r="L258" s="4"/>
      <c r="M258" s="4"/>
      <c r="N258" s="2"/>
    </row>
  </sheetData>
  <mergeCells count="27">
    <mergeCell ref="J232:K232"/>
    <mergeCell ref="A225:H225"/>
    <mergeCell ref="A226:E226"/>
    <mergeCell ref="F226:G226"/>
    <mergeCell ref="A227:H227"/>
    <mergeCell ref="A228:H228"/>
    <mergeCell ref="A229:H229"/>
    <mergeCell ref="K225:K227"/>
    <mergeCell ref="I228:I230"/>
    <mergeCell ref="A230:H230"/>
    <mergeCell ref="A231:H231"/>
    <mergeCell ref="A1:G1"/>
    <mergeCell ref="H1:I1"/>
    <mergeCell ref="J1:K1"/>
    <mergeCell ref="A255:H255"/>
    <mergeCell ref="A256:H256"/>
    <mergeCell ref="K250:K252"/>
    <mergeCell ref="I253:I255"/>
    <mergeCell ref="I256:K256"/>
    <mergeCell ref="A252:H252"/>
    <mergeCell ref="A253:H253"/>
    <mergeCell ref="A254:H254"/>
    <mergeCell ref="A250:H250"/>
    <mergeCell ref="A251:E251"/>
    <mergeCell ref="F251:G251"/>
    <mergeCell ref="A232:G232"/>
    <mergeCell ref="H232:I232"/>
  </mergeCells>
  <phoneticPr fontId="1" type="noConversion"/>
  <conditionalFormatting sqref="H225:H230">
    <cfRule type="cellIs" dxfId="17" priority="10" operator="greaterThan">
      <formula>2</formula>
    </cfRule>
    <cfRule type="cellIs" dxfId="16" priority="11" operator="greaterThan">
      <formula>2</formula>
    </cfRule>
    <cfRule type="cellIs" dxfId="15" priority="12" operator="greaterThan">
      <formula>50</formula>
    </cfRule>
    <cfRule type="cellIs" dxfId="14" priority="13" operator="greaterThan">
      <formula>2</formula>
    </cfRule>
    <cfRule type="cellIs" dxfId="13" priority="14" operator="greaterThan">
      <formula>2</formula>
    </cfRule>
    <cfRule type="cellIs" dxfId="12" priority="15" operator="greaterThan">
      <formula>2</formula>
    </cfRule>
    <cfRule type="cellIs" dxfId="11" priority="16" operator="greaterThan">
      <formula>2</formula>
    </cfRule>
    <cfRule type="cellIs" dxfId="10" priority="17" operator="greaterThan">
      <formula>2</formula>
    </cfRule>
    <cfRule type="cellIs" dxfId="9" priority="18" operator="greaterThan">
      <formula>2</formula>
    </cfRule>
  </conditionalFormatting>
  <conditionalFormatting sqref="H250:H255">
    <cfRule type="cellIs" dxfId="8" priority="1" operator="greaterThan">
      <formula>2</formula>
    </cfRule>
    <cfRule type="cellIs" dxfId="7" priority="2" operator="greaterThan">
      <formula>2</formula>
    </cfRule>
    <cfRule type="cellIs" dxfId="6" priority="3" operator="greaterThan">
      <formula>50</formula>
    </cfRule>
    <cfRule type="cellIs" dxfId="5" priority="4" operator="greaterThan">
      <formula>2</formula>
    </cfRule>
    <cfRule type="cellIs" dxfId="4" priority="5" operator="greaterThan">
      <formula>2</formula>
    </cfRule>
    <cfRule type="cellIs" dxfId="3" priority="6" operator="greaterThan">
      <formula>2</formula>
    </cfRule>
    <cfRule type="cellIs" dxfId="2" priority="7" operator="greaterThan">
      <formula>2</formula>
    </cfRule>
    <cfRule type="cellIs" dxfId="1" priority="8" operator="greaterThan">
      <formula>2</formula>
    </cfRule>
    <cfRule type="cellIs" dxfId="0" priority="9" operator="greaterThan">
      <formula>2</formula>
    </cfRule>
  </conditionalFormatting>
  <pageMargins left="0.7" right="0.7" top="0.75" bottom="0.75" header="0.3" footer="0.3"/>
  <pageSetup paperSize="9" fitToHeight="0" orientation="landscape" r:id="rId1"/>
  <rowBreaks count="6" manualBreakCount="6">
    <brk id="25" max="13" man="1"/>
    <brk id="51" max="13" man="1"/>
    <brk id="103" max="13" man="1"/>
    <brk id="129" max="13" man="1"/>
    <brk id="181" max="13" man="1"/>
    <brk id="20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禮拜六加班(以休息日計算)</vt:lpstr>
      <vt:lpstr>'禮拜六加班(以休息日計算)'!Print_Area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許家豪</dc:creator>
  <cp:lastModifiedBy>tcd</cp:lastModifiedBy>
  <cp:lastPrinted>2022-12-30T10:44:12Z</cp:lastPrinted>
  <dcterms:created xsi:type="dcterms:W3CDTF">2022-01-04T04:24:29Z</dcterms:created>
  <dcterms:modified xsi:type="dcterms:W3CDTF">2022-12-31T06:28:47Z</dcterms:modified>
</cp:coreProperties>
</file>